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تیر\ارمغان\"/>
    </mc:Choice>
  </mc:AlternateContent>
  <xr:revisionPtr revIDLastSave="0" documentId="13_ncr:1_{9C4B709E-80E4-41BD-B00D-BBC2554C7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سهام'!#REF!</definedName>
    <definedName name="_xlnm._FilterDatabase" localSheetId="1" hidden="1">'سرمایه گذاری ها'!$E$12:$Q$14</definedName>
    <definedName name="_xlnm._FilterDatabase" localSheetId="2" hidden="1">سهام!$C$11:$Y$39</definedName>
    <definedName name="_xlnm.Print_Area" localSheetId="4">'اوراق مشارکت'!$A$1:$AN$20</definedName>
    <definedName name="_xlnm.Print_Area" localSheetId="3">'اوراق مشتقه'!$A$1:$Z$19</definedName>
    <definedName name="_xlnm.Print_Area" localSheetId="9">'جمع درآمدها'!$A$1:$K$18</definedName>
    <definedName name="_xlnm.Print_Area" localSheetId="13">'درآمد سپرده بانکی'!$A$1:$K$16</definedName>
    <definedName name="_xlnm.Print_Area" localSheetId="10">'درآمد سرمایه گذاری در صندوق'!$A$1:$U$12</definedName>
    <definedName name="_xlnm.Print_Area" localSheetId="16">'درآمد سود سهام'!$A$1:$U$20</definedName>
    <definedName name="_xlnm.Print_Area" localSheetId="15">'درآمد سود صندوق'!$A$1:$K$11</definedName>
    <definedName name="_xlnm.Print_Area" localSheetId="19">'درآمد ناشی از تغییر قیمت اوراق'!$A$1:$S$30</definedName>
    <definedName name="_xlnm.Print_Area" localSheetId="20">'درآمد ناشی از فروش'!$A$1:$R$66</definedName>
    <definedName name="_xlnm.Print_Area" localSheetId="14">'سایر درآمدها'!$A$1:$F$14</definedName>
    <definedName name="_xlnm.Print_Area" localSheetId="6">سپرده!$A$1:$M$16</definedName>
    <definedName name="_xlnm.Print_Area" localSheetId="1">'سرمایه گذاری ها'!$A$1:$R$20</definedName>
    <definedName name="_xlnm.Print_Area" localSheetId="12">'سرمایه‌گذاری در اوراق بهادار'!$A$1:$S$15</definedName>
    <definedName name="_xlnm.Print_Area" localSheetId="11">'سرمایه‌گذاری در سهام'!$A$1:$V$65</definedName>
    <definedName name="_xlnm.Print_Area" localSheetId="17">'سود اوراق بهادار'!$A$1:$T$14</definedName>
    <definedName name="_xlnm.Print_Area" localSheetId="18">'سود سپرده بانکی'!$A$1:$O$16</definedName>
    <definedName name="_xlnm.Print_Area" localSheetId="2">سهام!$A$1:$AB$42</definedName>
    <definedName name="_xlnm.Print_Area" localSheetId="0">'صفحه اول '!$A$1:$M$49</definedName>
    <definedName name="_xlnm.Print_Area" localSheetId="5">'گواهی سپرده'!$A$1:$AF$20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10" l="1"/>
  <c r="F63" i="10"/>
  <c r="H63" i="10"/>
  <c r="J63" i="10"/>
  <c r="L63" i="10"/>
  <c r="N63" i="10"/>
  <c r="P63" i="10"/>
  <c r="R63" i="10"/>
  <c r="H13" i="12"/>
  <c r="P13" i="12"/>
  <c r="P17" i="3"/>
  <c r="R17" i="3"/>
  <c r="T17" i="3"/>
  <c r="Z17" i="3"/>
  <c r="AB17" i="3"/>
  <c r="G40" i="1"/>
  <c r="I40" i="1"/>
  <c r="K40" i="1"/>
  <c r="M40" i="1"/>
  <c r="O40" i="1"/>
  <c r="Q40" i="1"/>
  <c r="S40" i="1"/>
  <c r="W40" i="1"/>
  <c r="Y40" i="1"/>
  <c r="L63" i="11"/>
  <c r="D28" i="9"/>
  <c r="F28" i="9"/>
  <c r="H28" i="9"/>
  <c r="J28" i="9"/>
  <c r="L28" i="9"/>
  <c r="N28" i="9"/>
  <c r="P28" i="9"/>
  <c r="R28" i="9"/>
  <c r="T17" i="8"/>
  <c r="R17" i="8"/>
  <c r="P17" i="8"/>
  <c r="N17" i="8"/>
  <c r="L17" i="8"/>
  <c r="J17" i="8"/>
  <c r="D12" i="14"/>
  <c r="F12" i="14"/>
  <c r="F13" i="15"/>
  <c r="R13" i="12"/>
  <c r="N13" i="12"/>
  <c r="J13" i="12"/>
  <c r="F13" i="12"/>
  <c r="T63" i="11"/>
  <c r="D63" i="11"/>
  <c r="F63" i="11"/>
  <c r="H63" i="11"/>
  <c r="J63" i="11"/>
  <c r="N63" i="11"/>
  <c r="R63" i="11"/>
  <c r="L11" i="4"/>
  <c r="AF17" i="3"/>
  <c r="AH17" i="3"/>
  <c r="AJ17" i="3"/>
  <c r="D14" i="6"/>
  <c r="F14" i="6"/>
  <c r="H14" i="6"/>
  <c r="J14" i="6"/>
  <c r="X17" i="3"/>
  <c r="V17" i="3"/>
  <c r="V63" i="11"/>
  <c r="H14" i="13"/>
  <c r="D14" i="13"/>
  <c r="L14" i="7" l="1"/>
  <c r="N14" i="7"/>
  <c r="F14" i="7"/>
  <c r="J14" i="7"/>
  <c r="H14" i="7"/>
  <c r="D14" i="7"/>
  <c r="M10" i="19" l="1"/>
  <c r="G10" i="19"/>
  <c r="E10" i="19"/>
  <c r="C10" i="19"/>
  <c r="O12" i="16"/>
  <c r="F9" i="15"/>
  <c r="W10" i="19"/>
  <c r="U10" i="19"/>
  <c r="Q10" i="19"/>
  <c r="O10" i="19"/>
  <c r="K10" i="19"/>
  <c r="I10" i="19"/>
  <c r="Y10" i="24"/>
  <c r="W10" i="24"/>
  <c r="U10" i="24"/>
  <c r="S10" i="24"/>
  <c r="Q10" i="24"/>
  <c r="O10" i="24"/>
  <c r="M10" i="24"/>
  <c r="K10" i="24"/>
  <c r="F12" i="15" l="1"/>
  <c r="O14" i="16"/>
  <c r="M14" i="16"/>
  <c r="K14" i="16"/>
  <c r="I14" i="16"/>
  <c r="G14" i="16"/>
  <c r="E14" i="16"/>
  <c r="F11" i="15"/>
  <c r="E14" i="6"/>
  <c r="G14" i="6"/>
  <c r="I14" i="6"/>
  <c r="I12" i="16"/>
  <c r="F15" i="15" l="1"/>
  <c r="L14" i="5"/>
  <c r="I15" i="16" l="1"/>
  <c r="E13" i="16" l="1"/>
  <c r="O13" i="16" l="1"/>
  <c r="M13" i="16"/>
  <c r="I13" i="16"/>
  <c r="I17" i="16" s="1"/>
  <c r="K13" i="16"/>
  <c r="G13" i="16" l="1"/>
  <c r="O15" i="16" l="1"/>
  <c r="E15" i="16"/>
  <c r="G15" i="16"/>
  <c r="K15" i="16"/>
  <c r="M15" i="16"/>
  <c r="M12" i="16"/>
  <c r="E12" i="16"/>
  <c r="G12" i="16"/>
  <c r="O17" i="16" l="1"/>
  <c r="E17" i="16"/>
  <c r="G17" i="16"/>
  <c r="M17" i="16"/>
  <c r="K12" i="16"/>
  <c r="K17" i="16" s="1"/>
  <c r="AL13" i="3" l="1"/>
  <c r="AA22" i="1"/>
  <c r="AA18" i="1"/>
  <c r="AA14" i="1"/>
  <c r="AL14" i="3"/>
  <c r="AL16" i="3"/>
  <c r="AA21" i="1"/>
  <c r="AA17" i="1"/>
  <c r="AA13" i="1"/>
  <c r="AA19" i="1"/>
  <c r="AL15" i="3"/>
  <c r="AA24" i="1"/>
  <c r="AA20" i="1"/>
  <c r="AA16" i="1"/>
  <c r="AA12" i="1"/>
  <c r="AA23" i="1"/>
  <c r="AA15" i="1"/>
  <c r="AA11" i="1"/>
  <c r="Y9" i="19"/>
  <c r="J11" i="15"/>
  <c r="H11" i="15"/>
  <c r="H12" i="15"/>
  <c r="H9" i="15"/>
  <c r="H13" i="15"/>
  <c r="L13" i="6"/>
  <c r="J9" i="15"/>
  <c r="Q13" i="16"/>
  <c r="J10" i="15"/>
  <c r="Q14" i="16"/>
  <c r="L10" i="6"/>
  <c r="Q15" i="16"/>
  <c r="Q12" i="16"/>
  <c r="J12" i="15"/>
  <c r="L12" i="6"/>
  <c r="L11" i="6"/>
  <c r="J13" i="15"/>
  <c r="AF14" i="5"/>
  <c r="AA40" i="1" l="1"/>
  <c r="AL17" i="3"/>
  <c r="H15" i="15"/>
  <c r="J15" i="15"/>
  <c r="L14" i="6"/>
  <c r="Y10" i="19"/>
  <c r="P17" i="16" l="1"/>
  <c r="N17" i="16"/>
  <c r="L41" i="16"/>
  <c r="J17" i="16"/>
  <c r="H17" i="16"/>
  <c r="F17" i="16"/>
  <c r="D17" i="16"/>
</calcChain>
</file>

<file path=xl/sharedStrings.xml><?xml version="1.0" encoding="utf-8"?>
<sst xmlns="http://schemas.openxmlformats.org/spreadsheetml/2006/main" count="859" uniqueCount="253">
  <si>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</si>
  <si>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</si>
  <si>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</si>
  <si>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</si>
  <si>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</si>
  <si>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</si>
  <si>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</si>
  <si>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</si>
  <si>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</si>
  <si>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</si>
  <si>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</si>
  <si>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</si>
  <si>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</si>
  <si>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</si>
  <si>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</si>
  <si>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</si>
  <si>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</si>
  <si>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</si>
  <si>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</si>
  <si>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</si>
  <si>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</si>
  <si>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</si>
  <si>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</si>
  <si>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</si>
  <si>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</si>
  <si>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</si>
  <si>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</si>
  <si>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</si>
  <si>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</si>
  <si>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</si>
  <si>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</si>
  <si>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</si>
  <si>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</si>
  <si>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</si>
  <si>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</si>
  <si>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</si>
  <si>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</si>
  <si>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</si>
  <si>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</si>
  <si>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</si>
  <si>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</si>
  <si>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</si>
  <si>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</si>
  <si>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</si>
  <si>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</si>
  <si>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</si>
  <si>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</si>
  <si>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</si>
  <si>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</si>
  <si>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</si>
  <si>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</si>
  <si>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</si>
  <si>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</si>
  <si>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</si>
  <si>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</si>
  <si>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</si>
  <si>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</si>
  <si>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</si>
  <si>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</si>
  <si>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</si>
  <si>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</si>
  <si>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</si>
  <si>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</si>
  <si>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</si>
  <si>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</si>
  <si>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</si>
  <si>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</si>
  <si>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</si>
  <si>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</si>
  <si>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</si>
  <si>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</si>
  <si>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</si>
  <si>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</si>
  <si>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</si>
  <si>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</si>
  <si>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</si>
  <si>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</si>
  <si>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</si>
  <si>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</si>
  <si>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</si>
  <si>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</si>
  <si>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</si>
  <si>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</si>
  <si>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</si>
  <si>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</si>
  <si>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</si>
  <si>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</si>
  <si>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</si>
  <si>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</si>
  <si>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</si>
  <si>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</si>
  <si>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</si>
  <si>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</si>
  <si>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</si>
  <si>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</si>
  <si>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</si>
  <si>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</si>
  <si>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</si>
  <si>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</si>
  <si>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</si>
  <si>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</si>
  <si>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</si>
  <si>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</si>
  <si>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</si>
  <si>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</si>
  <si>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</si>
  <si>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</si>
  <si>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</si>
  <si>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</si>
  <si>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</si>
  <si>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</si>
  <si>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</si>
  <si>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</si>
  <si>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</si>
  <si>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</si>
  <si>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</si>
  <si>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</si>
  <si>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</si>
  <si>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</si>
  <si>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</si>
  <si>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</si>
  <si>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</si>
  <si>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</si>
  <si>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</si>
  <si>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</si>
  <si>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</si>
  <si>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</si>
  <si>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</si>
  <si>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</si>
  <si>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</si>
  <si>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</si>
  <si>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</si>
  <si>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</si>
  <si>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</si>
  <si>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</si>
  <si>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</si>
  <si>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</si>
  <si>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</si>
  <si>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</si>
  <si>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</si>
  <si>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</si>
  <si>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</si>
  <si>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</si>
  <si>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</si>
  <si>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</si>
  <si>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</si>
  <si>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</si>
  <si>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</si>
  <si>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</si>
  <si>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</si>
  <si>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</si>
  <si>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</si>
  <si>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</si>
  <si>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</si>
  <si>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</si>
  <si>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</si>
  <si>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</si>
  <si>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</si>
  <si>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</si>
  <si>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</si>
  <si>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</si>
  <si>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</si>
  <si>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</si>
  <si>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</si>
  <si>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</si>
  <si>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</si>
  <si>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بانک‌اقتصادنوین‌</t>
  </si>
  <si>
    <t xml:space="preserve"> 2-1-سرمایه گذاری در اوراق مشتقه</t>
  </si>
  <si>
    <t>1-1-سرمایه گذاری در سهام و حق تقدم سهام</t>
  </si>
  <si>
    <t>گروه مپنا (سهامی عام)</t>
  </si>
  <si>
    <t>5-3-  سایر درآمدها</t>
  </si>
  <si>
    <t>سیمرغ</t>
  </si>
  <si>
    <t>1-3-درآمد حاصل از سرمایه گذاری در واحدهای صندوق های سرمایه گذاری</t>
  </si>
  <si>
    <t>سرمایه‌گذاری‌غدیر(هلدینگ‌</t>
  </si>
  <si>
    <t>معدنی و صنعتی گل گهر</t>
  </si>
  <si>
    <t>توسعه‌معادن‌وفلزات‌</t>
  </si>
  <si>
    <t>ح . معدنی و صنعتی گل گهر</t>
  </si>
  <si>
    <t>بیمه کوثر</t>
  </si>
  <si>
    <t>شرکت ارتباطات سیار ایران</t>
  </si>
  <si>
    <t>رادیاتور ایران‌</t>
  </si>
  <si>
    <t xml:space="preserve">6-1- واحد های صندوق </t>
  </si>
  <si>
    <t>زامیاد</t>
  </si>
  <si>
    <t>بین‌المللی‌توسعه‌ساختمان</t>
  </si>
  <si>
    <t>کاشی‌ وسرامیک‌ حافظ‌</t>
  </si>
  <si>
    <t>ایران‌ ترانسفو</t>
  </si>
  <si>
    <t>فولاد امیرکبیرکاشان</t>
  </si>
  <si>
    <t>توکاریل</t>
  </si>
  <si>
    <t>مجتمع صنایع لاستیک یزد</t>
  </si>
  <si>
    <t>گروه اقتصادی مالی نگین</t>
  </si>
  <si>
    <t>تراکتورسازی‌ایران‌</t>
  </si>
  <si>
    <t>فراوردههای غذایی وقند چهارمحال</t>
  </si>
  <si>
    <t>شمش طلا GoldBar</t>
  </si>
  <si>
    <t>صنایع مادیران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</si>
  <si>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</si>
  <si>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</si>
  <si>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</si>
  <si>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</si>
  <si>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</si>
  <si>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</si>
  <si>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</si>
  <si>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</si>
  <si>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1405/02/31</t>
  </si>
  <si>
    <t>پویا زرکان آق دره</t>
  </si>
  <si>
    <t>بانک ملت</t>
  </si>
  <si>
    <t>ملی‌ صنایع‌ مس‌ ایران‌</t>
  </si>
  <si>
    <t>ح . توسعه‌معادن‌وفلزات‌</t>
  </si>
  <si>
    <t>اسناد خزانه-م2بودجه04-070614</t>
  </si>
  <si>
    <t>بله</t>
  </si>
  <si>
    <t>1404/08/27</t>
  </si>
  <si>
    <t>1407/04/16</t>
  </si>
  <si>
    <t>اسناد خزانه-م4بودجه04-070816</t>
  </si>
  <si>
    <t>1404/07/19</t>
  </si>
  <si>
    <t>1407/07/18</t>
  </si>
  <si>
    <t>اسناد خزانه-م1-س.قوا03-060615</t>
  </si>
  <si>
    <t>1403/11/27</t>
  </si>
  <si>
    <t>1406/06/15</t>
  </si>
  <si>
    <t>تعدیل کارمزد کارگزار</t>
  </si>
  <si>
    <t>1405/02/30</t>
  </si>
  <si>
    <t>1405/03/31</t>
  </si>
  <si>
    <t>پالایش نفت اصفهان</t>
  </si>
  <si>
    <t>سرمایه گذاری تامین اجتماعی</t>
  </si>
  <si>
    <t>ایران‌ خودرو</t>
  </si>
  <si>
    <t>بانک تجارت</t>
  </si>
  <si>
    <t>گروه‌بهمن‌</t>
  </si>
  <si>
    <t>پالایش نفت بندرعباس</t>
  </si>
  <si>
    <t>ایران خودرو دیزل</t>
  </si>
  <si>
    <t>پتروشیمی اروند</t>
  </si>
  <si>
    <t>سرمایه گذاری دارویی تامین</t>
  </si>
  <si>
    <t>لابراتوارداروسازی‌  دکترعبیدی‌</t>
  </si>
  <si>
    <t>سیمان باقران</t>
  </si>
  <si>
    <t>سیمان‌خاش‌</t>
  </si>
  <si>
    <t>سیمان‌هرمزگان‌</t>
  </si>
  <si>
    <t>بانک‌پارسیان‌</t>
  </si>
  <si>
    <t>سیمان‌ صوفیان‌</t>
  </si>
  <si>
    <t>سرمایه گذاری صدرتامین</t>
  </si>
  <si>
    <t>سرمایه‌گذاری‌ سپه‌</t>
  </si>
  <si>
    <t>1405/03/27</t>
  </si>
  <si>
    <t>1405/03/19</t>
  </si>
  <si>
    <t>1405/03/02</t>
  </si>
  <si>
    <t>برای ماه منتهی به 1405/04/31</t>
  </si>
  <si>
    <t>1405/04/31</t>
  </si>
  <si>
    <t>تولیدی کوچین</t>
  </si>
  <si>
    <t>س. نفت و گاز و پتروشیمی تأمین</t>
  </si>
  <si>
    <t>سیمان‌ قائن‌</t>
  </si>
  <si>
    <t>شمش نقره SilverBar</t>
  </si>
  <si>
    <t>توسعه مولد نیروگاهی جهرم</t>
  </si>
  <si>
    <t>پالایش نفت تهران</t>
  </si>
  <si>
    <t>اسناد خزانه-م6بودجه04-071019</t>
  </si>
  <si>
    <t>1404/10/23</t>
  </si>
  <si>
    <t>1407/10/19</t>
  </si>
  <si>
    <t>-100.32%</t>
  </si>
  <si>
    <t>1405/04/30</t>
  </si>
  <si>
    <t>1405/04/22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</si>
</sst>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  <font>
      <sz val="14"/>
      <name val="B Zar"/>
      <charset val="178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261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0" fontId="4" fillId="0" borderId="4" xfId="2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1" fillId="0" borderId="5" xfId="0" applyFont="1" applyBorder="1" applyAlignment="1">
      <alignment horizontal="right" vertical="top"/>
    </xf>
    <xf numFmtId="3" fontId="21" fillId="0" borderId="5" xfId="0" applyNumberFormat="1" applyFont="1" applyBorder="1" applyAlignment="1">
      <alignment horizontal="right" vertical="top"/>
    </xf>
    <xf numFmtId="4" fontId="21" fillId="0" borderId="5" xfId="0" applyNumberFormat="1" applyFont="1" applyBorder="1" applyAlignment="1">
      <alignment horizontal="right" vertical="top"/>
    </xf>
    <xf numFmtId="49" fontId="26" fillId="0" borderId="0" xfId="0" applyNumberFormat="1" applyFont="1" applyAlignment="1">
      <alignment horizontal="right" vertical="center" readingOrder="2"/>
    </xf>
    <xf numFmtId="0" fontId="2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7" fillId="0" borderId="4" xfId="0" applyFont="1" applyBorder="1" applyAlignment="1">
      <alignment horizontal="center"/>
    </xf>
    <xf numFmtId="0" fontId="0" fillId="0" borderId="4" xfId="0" applyBorder="1"/>
    <xf numFmtId="165" fontId="27" fillId="0" borderId="4" xfId="1" applyNumberFormat="1" applyFont="1" applyBorder="1" applyAlignment="1">
      <alignment horizontal="center"/>
    </xf>
    <xf numFmtId="165" fontId="24" fillId="0" borderId="4" xfId="1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10" fontId="24" fillId="0" borderId="0" xfId="2" applyNumberFormat="1" applyFont="1" applyBorder="1" applyAlignment="1">
      <alignment horizontal="center" vertical="center"/>
    </xf>
    <xf numFmtId="10" fontId="24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top"/>
    </xf>
    <xf numFmtId="4" fontId="21" fillId="0" borderId="0" xfId="0" applyNumberFormat="1" applyFont="1" applyAlignment="1">
      <alignment horizontal="center" vertical="top"/>
    </xf>
    <xf numFmtId="3" fontId="27" fillId="0" borderId="0" xfId="0" applyNumberFormat="1" applyFont="1" applyAlignment="1">
      <alignment horizontal="center"/>
    </xf>
    <xf numFmtId="3" fontId="27" fillId="0" borderId="4" xfId="0" applyNumberFormat="1" applyFont="1" applyBorder="1" applyAlignment="1">
      <alignment horizontal="center"/>
    </xf>
    <xf numFmtId="164" fontId="0" fillId="0" borderId="0" xfId="1" applyFont="1"/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vertical="top"/>
    </xf>
    <xf numFmtId="3" fontId="21" fillId="0" borderId="5" xfId="0" applyNumberFormat="1" applyFont="1" applyBorder="1" applyAlignment="1">
      <alignment vertical="top"/>
    </xf>
    <xf numFmtId="0" fontId="21" fillId="0" borderId="7" xfId="0" applyFont="1" applyBorder="1" applyAlignment="1">
      <alignment vertical="top"/>
    </xf>
    <xf numFmtId="3" fontId="21" fillId="0" borderId="7" xfId="0" applyNumberFormat="1" applyFont="1" applyBorder="1" applyAlignment="1">
      <alignment horizontal="right" vertical="top"/>
    </xf>
    <xf numFmtId="3" fontId="21" fillId="0" borderId="7" xfId="0" applyNumberFormat="1" applyFont="1" applyBorder="1" applyAlignment="1">
      <alignment vertical="top"/>
    </xf>
    <xf numFmtId="165" fontId="15" fillId="0" borderId="0" xfId="1" applyNumberFormat="1" applyFont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4" fontId="21" fillId="0" borderId="5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5" fontId="2" fillId="0" borderId="0" xfId="1" applyNumberFormat="1" applyFont="1" applyAlignment="1">
      <alignment wrapText="1"/>
    </xf>
    <xf numFmtId="165" fontId="2" fillId="0" borderId="0" xfId="1" applyNumberFormat="1" applyFont="1" applyBorder="1" applyAlignment="1">
      <alignment wrapText="1"/>
    </xf>
    <xf numFmtId="165" fontId="8" fillId="0" borderId="0" xfId="1" applyNumberFormat="1" applyFont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0" fillId="0" borderId="0" xfId="1" applyNumberFormat="1" applyFont="1"/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5" fontId="3" fillId="0" borderId="0" xfId="1" applyNumberFormat="1" applyFont="1" applyBorder="1" applyAlignment="1">
      <alignment horizontal="center" vertical="center" wrapText="1"/>
    </xf>
    <xf numFmtId="0" fontId="0" fillId="3" borderId="0" xfId="0" applyFill="1"/>
    <xf numFmtId="165" fontId="3" fillId="0" borderId="0" xfId="1" applyNumberFormat="1" applyFont="1" applyBorder="1" applyAlignment="1">
      <alignment horizontal="center" vertical="center"/>
    </xf>
    <xf numFmtId="0" fontId="28" fillId="0" borderId="0" xfId="0" applyFont="1"/>
    <xf numFmtId="165" fontId="28" fillId="0" borderId="0" xfId="1" applyNumberFormat="1" applyFont="1"/>
    <xf numFmtId="165" fontId="29" fillId="0" borderId="0" xfId="1" applyNumberFormat="1" applyFont="1"/>
    <xf numFmtId="0" fontId="2" fillId="0" borderId="4" xfId="0" applyFont="1" applyBorder="1"/>
    <xf numFmtId="165" fontId="2" fillId="0" borderId="4" xfId="0" applyNumberFormat="1" applyFont="1" applyBorder="1"/>
    <xf numFmtId="165" fontId="4" fillId="0" borderId="0" xfId="1" applyNumberFormat="1" applyFont="1"/>
    <xf numFmtId="165" fontId="4" fillId="0" borderId="4" xfId="0" applyNumberFormat="1" applyFont="1" applyBorder="1"/>
    <xf numFmtId="165" fontId="4" fillId="0" borderId="4" xfId="1" applyNumberFormat="1" applyFont="1" applyBorder="1"/>
    <xf numFmtId="0" fontId="4" fillId="0" borderId="8" xfId="0" applyFont="1" applyBorder="1"/>
    <xf numFmtId="165" fontId="7" fillId="0" borderId="0" xfId="1" applyNumberFormat="1" applyFont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9" fontId="15" fillId="0" borderId="0" xfId="2" applyFont="1" applyAlignment="1">
      <alignment horizontal="center" vertical="center"/>
    </xf>
    <xf numFmtId="9" fontId="14" fillId="0" borderId="0" xfId="2" applyFont="1" applyAlignment="1">
      <alignment horizontal="center"/>
    </xf>
    <xf numFmtId="9" fontId="14" fillId="0" borderId="4" xfId="2" applyFont="1" applyBorder="1" applyAlignment="1">
      <alignment horizontal="center"/>
    </xf>
    <xf numFmtId="9" fontId="14" fillId="0" borderId="0" xfId="2" applyFont="1" applyAlignment="1">
      <alignment horizontal="right"/>
    </xf>
    <xf numFmtId="10" fontId="5" fillId="0" borderId="0" xfId="0" applyNumberFormat="1" applyFont="1" applyAlignment="1">
      <alignment horizontal="center" vertical="center"/>
    </xf>
    <xf numFmtId="10" fontId="2" fillId="0" borderId="0" xfId="0" applyNumberFormat="1" applyFo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9" fontId="15" fillId="0" borderId="3" xfId="2" applyFont="1" applyBorder="1" applyAlignment="1">
      <alignment horizontal="center" vertical="center" wrapText="1"/>
    </xf>
    <xf numFmtId="9" fontId="15" fillId="0" borderId="1" xfId="2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7" fillId="0" borderId="0" xfId="0" applyFont="1" applyAlignment="1">
      <alignment horizontal="right" readingOrder="2"/>
    </xf>
    <xf numFmtId="0" fontId="23" fillId="0" borderId="5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165" fontId="3" fillId="0" borderId="0" xfId="1" applyNumberFormat="1" applyFont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48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80D28D-9EF7-ECB5-9E3B-4F339200D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9324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G18" sqref="G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18"/>
  <sheetViews>
    <sheetView rightToLeft="1" view="pageBreakPreview" topLeftCell="A7" zoomScaleNormal="85" zoomScaleSheetLayoutView="100" workbookViewId="0">
      <selection activeCell="F9" sqref="F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200" t="s">
        <v>165</v>
      </c>
      <c r="C2" s="200"/>
      <c r="D2" s="200"/>
      <c r="E2" s="200"/>
      <c r="F2" s="200"/>
      <c r="G2" s="200"/>
      <c r="H2" s="200"/>
      <c r="I2" s="200"/>
      <c r="J2" s="200"/>
    </row>
    <row r="3" spans="2:30" ht="26.25" customHeight="1" x14ac:dyDescent="0.55000000000000004">
      <c r="B3" s="200" t="s">
        <v>37</v>
      </c>
      <c r="C3" s="200"/>
      <c r="D3" s="200"/>
      <c r="E3" s="200"/>
      <c r="F3" s="200"/>
      <c r="G3" s="200"/>
      <c r="H3" s="200"/>
      <c r="I3" s="200"/>
      <c r="J3" s="200"/>
    </row>
    <row r="4" spans="2:30" ht="26.25" customHeight="1" x14ac:dyDescent="0.55000000000000004">
      <c r="B4" s="200" t="s">
        <v>239</v>
      </c>
      <c r="C4" s="200"/>
      <c r="D4" s="200"/>
      <c r="E4" s="200"/>
      <c r="F4" s="200"/>
      <c r="G4" s="200"/>
      <c r="H4" s="200"/>
      <c r="I4" s="200"/>
      <c r="J4" s="200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43" t="s">
        <v>41</v>
      </c>
      <c r="C8" s="29"/>
      <c r="D8" s="91" t="s">
        <v>93</v>
      </c>
      <c r="E8" s="29"/>
      <c r="F8" s="243" t="s">
        <v>34</v>
      </c>
      <c r="G8" s="29"/>
      <c r="H8" s="243" t="s">
        <v>57</v>
      </c>
      <c r="I8" s="29"/>
      <c r="J8" s="243" t="s">
        <v>11</v>
      </c>
    </row>
    <row r="9" spans="2:30" s="4" customFormat="1" ht="26.25" customHeight="1" x14ac:dyDescent="0.55000000000000004">
      <c r="B9" s="4" t="s">
        <v>98</v>
      </c>
      <c r="D9" s="103" t="s">
        <v>97</v>
      </c>
      <c r="F9" s="56">
        <f>'سرمایه‌گذاری در سهام'!J63</f>
        <v>3782717982</v>
      </c>
      <c r="H9" s="107">
        <f>'سرمایه‌گذاری در سهام'!J63/'سرمایه گذاری ها'!O17</f>
        <v>1.1240317988259287E-2</v>
      </c>
      <c r="I9" s="6"/>
      <c r="J9" s="107">
        <f>F9/'سرمایه گذاری ها'!$O$17</f>
        <v>1.1240317988259287E-2</v>
      </c>
    </row>
    <row r="10" spans="2:30" s="4" customFormat="1" ht="26.25" customHeight="1" x14ac:dyDescent="0.55000000000000004">
      <c r="B10" s="4" t="s">
        <v>95</v>
      </c>
      <c r="D10" s="104" t="s">
        <v>162</v>
      </c>
      <c r="F10" s="56">
        <v>0</v>
      </c>
      <c r="H10" s="107">
        <v>0</v>
      </c>
      <c r="I10" s="6"/>
      <c r="J10" s="107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04" t="s">
        <v>146</v>
      </c>
      <c r="F11" s="56">
        <f>'سایر درآمدها'!F12</f>
        <v>1348829030</v>
      </c>
      <c r="H11" s="107">
        <f>'سایر درآمدها'!D11/'سرمایه گذاری ها'!$O$17</f>
        <v>0</v>
      </c>
      <c r="I11" s="6"/>
      <c r="J11" s="107">
        <f>F11/'سرمایه گذاری ها'!$O$17</f>
        <v>4.0080353019019549E-3</v>
      </c>
    </row>
    <row r="12" spans="2:30" s="4" customFormat="1" ht="26.25" customHeight="1" x14ac:dyDescent="0.55000000000000004">
      <c r="B12" s="4" t="s">
        <v>94</v>
      </c>
      <c r="D12" s="104" t="s">
        <v>161</v>
      </c>
      <c r="F12" s="56">
        <f>'درآمد سپرده بانکی'!D14</f>
        <v>1134191</v>
      </c>
      <c r="H12" s="107">
        <f>'درآمد سپرده بانکی'!D14/'سرمایه گذاری ها'!$O$17</f>
        <v>3.3702400126274568E-6</v>
      </c>
      <c r="I12" s="6"/>
      <c r="J12" s="107">
        <f>F12/'سرمایه گذاری ها'!$O$17</f>
        <v>3.3702400126274568E-6</v>
      </c>
    </row>
    <row r="13" spans="2:30" s="4" customFormat="1" ht="26.25" customHeight="1" x14ac:dyDescent="0.55000000000000004">
      <c r="B13" s="4" t="s">
        <v>96</v>
      </c>
      <c r="D13" s="104" t="s">
        <v>163</v>
      </c>
      <c r="F13" s="56">
        <f>'سرمایه‌گذاری در اوراق بهادار'!J13</f>
        <v>1256284316</v>
      </c>
      <c r="H13" s="107">
        <f>'سرمایه‌گذاری در اوراق بهادار'!J13/'سرمایه گذاری ها'!$O$17</f>
        <v>3.7330393813912437E-3</v>
      </c>
      <c r="I13" s="6"/>
      <c r="J13" s="107">
        <f>F13/'سرمایه گذاری ها'!$O$17</f>
        <v>3.7330393813912437E-3</v>
      </c>
    </row>
    <row r="14" spans="2:30" s="4" customFormat="1" ht="26.25" customHeight="1" x14ac:dyDescent="0.55000000000000004">
      <c r="F14" s="56"/>
      <c r="H14" s="106"/>
      <c r="I14" s="6"/>
      <c r="J14" s="107"/>
    </row>
    <row r="15" spans="2:30" ht="24.75" thickBot="1" x14ac:dyDescent="0.65">
      <c r="B15" s="23" t="s">
        <v>65</v>
      </c>
      <c r="D15" s="23"/>
      <c r="F15" s="57">
        <f>SUM(F9:F14)</f>
        <v>6388965519</v>
      </c>
      <c r="G15" s="18"/>
      <c r="H15" s="105">
        <f>SUM(H9:H14)</f>
        <v>1.4976727609663157E-2</v>
      </c>
      <c r="I15" s="48"/>
      <c r="J15" s="108">
        <f>SUM(J9:J14)</f>
        <v>1.898476291156511E-2</v>
      </c>
    </row>
    <row r="16" spans="2:30" ht="21.75" thickTop="1" x14ac:dyDescent="0.55000000000000004">
      <c r="F16" s="3"/>
    </row>
    <row r="17" spans="2:12" x14ac:dyDescent="0.55000000000000004">
      <c r="J17" s="74"/>
    </row>
    <row r="18" spans="2:12" ht="26.25" customHeight="1" x14ac:dyDescent="0.75">
      <c r="B18" s="194">
        <v>9</v>
      </c>
      <c r="C18" s="194"/>
      <c r="D18" s="194"/>
      <c r="E18" s="194"/>
      <c r="F18" s="194"/>
      <c r="G18" s="194"/>
      <c r="H18" s="194"/>
      <c r="I18" s="194"/>
      <c r="J18" s="194"/>
      <c r="K18" s="194"/>
      <c r="L18" s="19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18:L18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9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3"/>
  <sheetViews>
    <sheetView rightToLeft="1" view="pageBreakPreview" zoomScaleNormal="100" zoomScaleSheetLayoutView="100" workbookViewId="0">
      <selection activeCell="A12" sqref="A12:U12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0" t="s">
        <v>165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 ht="25.5" x14ac:dyDescent="0.25">
      <c r="A2" s="190" t="s">
        <v>37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1" ht="25.5" x14ac:dyDescent="0.25">
      <c r="A3" s="190" t="s">
        <v>239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</row>
    <row r="4" spans="1:21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</row>
    <row r="5" spans="1:21" ht="24" x14ac:dyDescent="0.25">
      <c r="A5" s="244" t="s">
        <v>172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</row>
    <row r="6" spans="1:21" ht="21" x14ac:dyDescent="0.25">
      <c r="A6" s="92"/>
      <c r="B6" s="92"/>
      <c r="C6" s="193" t="s">
        <v>39</v>
      </c>
      <c r="D6" s="193"/>
      <c r="E6" s="193"/>
      <c r="F6" s="193"/>
      <c r="G6" s="193"/>
      <c r="H6" s="193"/>
      <c r="I6" s="193"/>
      <c r="J6" s="193"/>
      <c r="K6" s="193"/>
      <c r="L6" s="92"/>
      <c r="M6" s="193" t="s">
        <v>99</v>
      </c>
      <c r="N6" s="193"/>
      <c r="O6" s="193"/>
      <c r="P6" s="193"/>
      <c r="Q6" s="193"/>
      <c r="R6" s="193"/>
      <c r="S6" s="193"/>
      <c r="T6" s="193"/>
      <c r="U6" s="193"/>
    </row>
    <row r="7" spans="1:21" ht="21" x14ac:dyDescent="0.25">
      <c r="A7" s="92"/>
      <c r="B7" s="92"/>
      <c r="C7" s="93"/>
      <c r="D7" s="93"/>
      <c r="E7" s="93"/>
      <c r="F7" s="93"/>
      <c r="G7" s="93"/>
      <c r="H7" s="93"/>
      <c r="I7" s="195" t="s">
        <v>59</v>
      </c>
      <c r="J7" s="195"/>
      <c r="K7" s="195"/>
      <c r="L7" s="92"/>
      <c r="M7" s="93"/>
      <c r="N7" s="93"/>
      <c r="O7" s="93"/>
      <c r="P7" s="93"/>
      <c r="Q7" s="93"/>
      <c r="R7" s="93"/>
      <c r="S7" s="195" t="s">
        <v>59</v>
      </c>
      <c r="T7" s="195"/>
      <c r="U7" s="195"/>
    </row>
    <row r="8" spans="1:21" ht="21" x14ac:dyDescent="0.25">
      <c r="A8" s="94" t="s">
        <v>89</v>
      </c>
      <c r="B8" s="92"/>
      <c r="C8" s="94" t="s">
        <v>100</v>
      </c>
      <c r="D8" s="92"/>
      <c r="E8" s="94" t="s">
        <v>55</v>
      </c>
      <c r="F8" s="92"/>
      <c r="G8" s="94" t="s">
        <v>56</v>
      </c>
      <c r="H8" s="92"/>
      <c r="I8" s="95" t="s">
        <v>34</v>
      </c>
      <c r="J8" s="93"/>
      <c r="K8" s="95" t="s">
        <v>57</v>
      </c>
      <c r="L8" s="92"/>
      <c r="M8" s="94" t="s">
        <v>100</v>
      </c>
      <c r="N8" s="92"/>
      <c r="O8" s="94" t="s">
        <v>55</v>
      </c>
      <c r="P8" s="92"/>
      <c r="Q8" s="94" t="s">
        <v>56</v>
      </c>
      <c r="R8" s="92"/>
      <c r="S8" s="95" t="s">
        <v>34</v>
      </c>
      <c r="T8" s="93"/>
      <c r="U8" s="95" t="s">
        <v>57</v>
      </c>
    </row>
    <row r="9" spans="1:21" ht="18.75" x14ac:dyDescent="0.25">
      <c r="A9" s="140"/>
      <c r="C9" s="110"/>
      <c r="D9" s="92"/>
      <c r="E9" s="110"/>
      <c r="F9" s="92"/>
      <c r="G9" s="110"/>
      <c r="H9" s="92"/>
      <c r="I9" s="110"/>
      <c r="J9" s="92"/>
      <c r="K9" s="111"/>
      <c r="L9" s="92"/>
      <c r="M9" s="110"/>
      <c r="N9" s="92"/>
      <c r="O9" s="141"/>
      <c r="Q9" s="153"/>
      <c r="R9" s="92"/>
      <c r="S9" s="153"/>
      <c r="T9" s="110"/>
      <c r="U9" s="152"/>
    </row>
    <row r="10" spans="1:21" x14ac:dyDescent="0.25">
      <c r="Q10" s="154"/>
    </row>
    <row r="12" spans="1:21" ht="30" x14ac:dyDescent="0.75">
      <c r="A12" s="245">
        <v>10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</row>
    <row r="13" spans="1:21" ht="21" x14ac:dyDescent="0.55000000000000004"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</row>
  </sheetData>
  <sortState xmlns:xlrd2="http://schemas.microsoft.com/office/spreadsheetml/2017/richdata2" ref="A9:S9">
    <sortCondition descending="1" ref="S9"/>
  </sortState>
  <mergeCells count="10">
    <mergeCell ref="B13:U13"/>
    <mergeCell ref="I7:K7"/>
    <mergeCell ref="S7:U7"/>
    <mergeCell ref="A1:U1"/>
    <mergeCell ref="A2:U2"/>
    <mergeCell ref="A3:U3"/>
    <mergeCell ref="C6:K6"/>
    <mergeCell ref="M6:U6"/>
    <mergeCell ref="A5:U5"/>
    <mergeCell ref="A12:U12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66"/>
  <sheetViews>
    <sheetView rightToLeft="1" view="pageBreakPreview" topLeftCell="A34" zoomScale="80" zoomScaleNormal="90" zoomScaleSheetLayoutView="80" workbookViewId="0">
      <selection activeCell="A63" sqref="A63:XFD64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47" t="s">
        <v>164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2:28" ht="35.25" x14ac:dyDescent="0.55000000000000004">
      <c r="B3" s="247" t="s">
        <v>37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2:28" ht="35.25" x14ac:dyDescent="0.55000000000000004">
      <c r="B4" s="247" t="s">
        <v>239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</row>
    <row r="7" spans="2:28" s="2" customFormat="1" ht="30" x14ac:dyDescent="0.55000000000000004">
      <c r="B7" s="12" t="s">
        <v>151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201" t="s">
        <v>1</v>
      </c>
      <c r="D8" s="202" t="s">
        <v>39</v>
      </c>
      <c r="E8" s="202" t="s">
        <v>39</v>
      </c>
      <c r="F8" s="202" t="s">
        <v>39</v>
      </c>
      <c r="G8" s="202" t="s">
        <v>39</v>
      </c>
      <c r="H8" s="202" t="s">
        <v>39</v>
      </c>
      <c r="I8" s="202" t="s">
        <v>39</v>
      </c>
      <c r="J8" s="202" t="s">
        <v>39</v>
      </c>
      <c r="K8" s="202" t="s">
        <v>39</v>
      </c>
      <c r="L8" s="202" t="s">
        <v>39</v>
      </c>
      <c r="N8" s="202" t="s">
        <v>40</v>
      </c>
      <c r="O8" s="202" t="s">
        <v>40</v>
      </c>
      <c r="P8" s="202" t="s">
        <v>40</v>
      </c>
      <c r="Q8" s="202" t="s">
        <v>40</v>
      </c>
      <c r="R8" s="202" t="s">
        <v>40</v>
      </c>
      <c r="S8" s="202" t="s">
        <v>40</v>
      </c>
      <c r="T8" s="202" t="s">
        <v>40</v>
      </c>
      <c r="U8" s="202" t="s">
        <v>40</v>
      </c>
      <c r="V8" s="202" t="s">
        <v>40</v>
      </c>
    </row>
    <row r="9" spans="2:28" s="32" customFormat="1" ht="55.5" customHeight="1" x14ac:dyDescent="0.25">
      <c r="B9" s="201" t="s">
        <v>1</v>
      </c>
      <c r="D9" s="246" t="s">
        <v>54</v>
      </c>
      <c r="E9" s="33"/>
      <c r="F9" s="246" t="s">
        <v>55</v>
      </c>
      <c r="G9" s="33"/>
      <c r="H9" s="246" t="s">
        <v>56</v>
      </c>
      <c r="I9" s="33"/>
      <c r="J9" s="246" t="s">
        <v>34</v>
      </c>
      <c r="K9" s="33"/>
      <c r="L9" s="246" t="s">
        <v>57</v>
      </c>
      <c r="N9" s="246" t="s">
        <v>54</v>
      </c>
      <c r="O9" s="33"/>
      <c r="P9" s="246" t="s">
        <v>55</v>
      </c>
      <c r="Q9" s="33"/>
      <c r="R9" s="246" t="s">
        <v>56</v>
      </c>
      <c r="S9" s="33"/>
      <c r="T9" s="246" t="s">
        <v>34</v>
      </c>
      <c r="U9" s="33"/>
      <c r="V9" s="246" t="s">
        <v>57</v>
      </c>
    </row>
    <row r="10" spans="2:28" ht="42" x14ac:dyDescent="0.55000000000000004">
      <c r="B10" s="4" t="s">
        <v>219</v>
      </c>
      <c r="D10" s="56">
        <v>1758982609</v>
      </c>
      <c r="E10" s="88"/>
      <c r="F10" s="56">
        <v>-3031264445</v>
      </c>
      <c r="G10" s="88"/>
      <c r="H10" s="56">
        <v>6428628396</v>
      </c>
      <c r="I10" s="88"/>
      <c r="J10" s="56">
        <v>5156346560</v>
      </c>
      <c r="K10" s="88"/>
      <c r="L10" s="98">
        <v>51.52</v>
      </c>
      <c r="M10" s="88"/>
      <c r="N10" s="56">
        <v>1758982609</v>
      </c>
      <c r="O10" s="88"/>
      <c r="P10" s="56">
        <v>6210177502</v>
      </c>
      <c r="Q10" s="88"/>
      <c r="R10" s="56">
        <v>6428628396</v>
      </c>
      <c r="S10" s="88"/>
      <c r="T10" s="56">
        <v>14397788507</v>
      </c>
      <c r="U10" s="88"/>
      <c r="V10" s="129">
        <v>15.72</v>
      </c>
    </row>
    <row r="11" spans="2:28" x14ac:dyDescent="0.55000000000000004">
      <c r="B11" s="4" t="s">
        <v>204</v>
      </c>
      <c r="D11" s="56">
        <v>0</v>
      </c>
      <c r="E11" s="88"/>
      <c r="F11" s="56">
        <v>233779725</v>
      </c>
      <c r="G11" s="88"/>
      <c r="H11" s="56">
        <v>0</v>
      </c>
      <c r="I11" s="88"/>
      <c r="J11" s="56">
        <v>233779725</v>
      </c>
      <c r="K11" s="88"/>
      <c r="L11" s="98">
        <v>2.34</v>
      </c>
      <c r="M11" s="88"/>
      <c r="N11" s="56">
        <v>0</v>
      </c>
      <c r="O11" s="88"/>
      <c r="P11" s="56">
        <v>233779725</v>
      </c>
      <c r="Q11" s="88"/>
      <c r="R11" s="56">
        <v>8985504833</v>
      </c>
      <c r="S11" s="88"/>
      <c r="T11" s="56">
        <v>9219284558</v>
      </c>
      <c r="U11" s="88"/>
      <c r="V11" s="130">
        <v>10.07</v>
      </c>
    </row>
    <row r="12" spans="2:28" x14ac:dyDescent="0.55000000000000004">
      <c r="B12" s="4" t="s">
        <v>193</v>
      </c>
      <c r="D12" s="56">
        <v>0</v>
      </c>
      <c r="E12" s="88"/>
      <c r="F12" s="56">
        <v>0</v>
      </c>
      <c r="G12" s="88"/>
      <c r="H12" s="56">
        <v>318984366</v>
      </c>
      <c r="I12" s="88"/>
      <c r="J12" s="56">
        <v>318984366</v>
      </c>
      <c r="K12" s="88"/>
      <c r="L12" s="98">
        <v>3.19</v>
      </c>
      <c r="M12" s="88"/>
      <c r="N12" s="56">
        <v>0</v>
      </c>
      <c r="O12" s="88"/>
      <c r="P12" s="56">
        <v>0</v>
      </c>
      <c r="Q12" s="88"/>
      <c r="R12" s="56">
        <v>8983835900</v>
      </c>
      <c r="S12" s="88"/>
      <c r="T12" s="56">
        <v>8983835900</v>
      </c>
      <c r="U12" s="88"/>
      <c r="V12" s="130">
        <v>9.81</v>
      </c>
    </row>
    <row r="13" spans="2:28" x14ac:dyDescent="0.55000000000000004">
      <c r="B13" s="4" t="s">
        <v>203</v>
      </c>
      <c r="D13" s="56">
        <v>0</v>
      </c>
      <c r="E13" s="88"/>
      <c r="F13" s="56">
        <v>0</v>
      </c>
      <c r="G13" s="88"/>
      <c r="H13" s="56">
        <v>0</v>
      </c>
      <c r="I13" s="88"/>
      <c r="J13" s="56">
        <v>0</v>
      </c>
      <c r="K13" s="88"/>
      <c r="L13" s="98">
        <v>0</v>
      </c>
      <c r="M13" s="88"/>
      <c r="N13" s="56">
        <v>0</v>
      </c>
      <c r="O13" s="88"/>
      <c r="P13" s="56">
        <v>0</v>
      </c>
      <c r="Q13" s="88"/>
      <c r="R13" s="56">
        <v>8660556062</v>
      </c>
      <c r="S13" s="88"/>
      <c r="T13" s="56">
        <v>8660556062</v>
      </c>
      <c r="U13" s="88"/>
      <c r="V13" s="130">
        <v>9.4600000000000009</v>
      </c>
    </row>
    <row r="14" spans="2:28" x14ac:dyDescent="0.55000000000000004">
      <c r="B14" s="4" t="s">
        <v>182</v>
      </c>
      <c r="D14" s="56">
        <v>0</v>
      </c>
      <c r="E14" s="88"/>
      <c r="F14" s="56">
        <v>2774910433</v>
      </c>
      <c r="G14" s="88"/>
      <c r="H14" s="56">
        <v>1299091752</v>
      </c>
      <c r="I14" s="88"/>
      <c r="J14" s="56">
        <v>4074002185</v>
      </c>
      <c r="K14" s="88"/>
      <c r="L14" s="98">
        <v>40.71</v>
      </c>
      <c r="M14" s="88"/>
      <c r="N14" s="56">
        <v>0</v>
      </c>
      <c r="O14" s="88"/>
      <c r="P14" s="56">
        <v>7155896202</v>
      </c>
      <c r="Q14" s="88"/>
      <c r="R14" s="56">
        <v>1299091752</v>
      </c>
      <c r="S14" s="88"/>
      <c r="T14" s="56">
        <v>8454987954</v>
      </c>
      <c r="U14" s="88"/>
      <c r="V14" s="130">
        <v>9.23</v>
      </c>
    </row>
    <row r="15" spans="2:28" x14ac:dyDescent="0.55000000000000004">
      <c r="B15" s="4" t="s">
        <v>234</v>
      </c>
      <c r="D15" s="56">
        <v>0</v>
      </c>
      <c r="E15" s="88"/>
      <c r="F15" s="56">
        <v>0</v>
      </c>
      <c r="G15" s="88"/>
      <c r="H15" s="56">
        <v>0</v>
      </c>
      <c r="I15" s="88"/>
      <c r="J15" s="56">
        <v>0</v>
      </c>
      <c r="K15" s="88"/>
      <c r="L15" s="98">
        <v>0</v>
      </c>
      <c r="M15" s="88"/>
      <c r="N15" s="56">
        <v>0</v>
      </c>
      <c r="O15" s="88"/>
      <c r="P15" s="56">
        <v>0</v>
      </c>
      <c r="Q15" s="88"/>
      <c r="R15" s="56">
        <v>6951982295</v>
      </c>
      <c r="S15" s="88"/>
      <c r="T15" s="56">
        <v>6951982295</v>
      </c>
      <c r="U15" s="88"/>
      <c r="V15" s="130">
        <v>7.59</v>
      </c>
    </row>
    <row r="16" spans="2:28" x14ac:dyDescent="0.55000000000000004">
      <c r="B16" s="4" t="s">
        <v>202</v>
      </c>
      <c r="D16" s="56">
        <v>0</v>
      </c>
      <c r="E16" s="88"/>
      <c r="F16" s="56">
        <v>3354566984</v>
      </c>
      <c r="G16" s="88"/>
      <c r="H16" s="56">
        <v>39777898</v>
      </c>
      <c r="I16" s="88"/>
      <c r="J16" s="56">
        <v>3394344882</v>
      </c>
      <c r="K16" s="88"/>
      <c r="L16" s="98">
        <v>33.92</v>
      </c>
      <c r="M16" s="88"/>
      <c r="N16" s="56">
        <v>0</v>
      </c>
      <c r="O16" s="88"/>
      <c r="P16" s="56">
        <v>4941790095</v>
      </c>
      <c r="Q16" s="88"/>
      <c r="R16" s="56">
        <v>1397279933</v>
      </c>
      <c r="S16" s="88"/>
      <c r="T16" s="56">
        <v>6339070028</v>
      </c>
      <c r="U16" s="88"/>
      <c r="V16" s="130">
        <v>6.92</v>
      </c>
    </row>
    <row r="17" spans="2:22" x14ac:dyDescent="0.55000000000000004">
      <c r="B17" s="4" t="s">
        <v>231</v>
      </c>
      <c r="D17" s="56">
        <v>0</v>
      </c>
      <c r="E17" s="88"/>
      <c r="F17" s="56">
        <v>0</v>
      </c>
      <c r="G17" s="88"/>
      <c r="H17" s="56">
        <v>0</v>
      </c>
      <c r="I17" s="88"/>
      <c r="J17" s="56">
        <v>0</v>
      </c>
      <c r="K17" s="88"/>
      <c r="L17" s="98">
        <v>0</v>
      </c>
      <c r="M17" s="88"/>
      <c r="N17" s="56">
        <v>0</v>
      </c>
      <c r="O17" s="88"/>
      <c r="P17" s="56">
        <v>0</v>
      </c>
      <c r="Q17" s="88"/>
      <c r="R17" s="56">
        <v>4862138410</v>
      </c>
      <c r="S17" s="88"/>
      <c r="T17" s="56">
        <v>4862138410</v>
      </c>
      <c r="U17" s="88"/>
      <c r="V17" s="130">
        <v>5.31</v>
      </c>
    </row>
    <row r="18" spans="2:22" x14ac:dyDescent="0.55000000000000004">
      <c r="B18" s="4" t="s">
        <v>166</v>
      </c>
      <c r="D18" s="56">
        <v>0</v>
      </c>
      <c r="E18" s="88"/>
      <c r="F18" s="56">
        <v>0</v>
      </c>
      <c r="G18" s="88"/>
      <c r="H18" s="56">
        <v>4813353763</v>
      </c>
      <c r="I18" s="88"/>
      <c r="J18" s="56">
        <v>4813353763</v>
      </c>
      <c r="K18" s="88"/>
      <c r="L18" s="98">
        <v>48.1</v>
      </c>
      <c r="M18" s="88"/>
      <c r="N18" s="56">
        <v>0</v>
      </c>
      <c r="O18" s="88"/>
      <c r="P18" s="56">
        <v>0</v>
      </c>
      <c r="Q18" s="88"/>
      <c r="R18" s="56">
        <v>4813353763</v>
      </c>
      <c r="S18" s="88"/>
      <c r="T18" s="56">
        <v>4813353763</v>
      </c>
      <c r="U18" s="88"/>
      <c r="V18" s="130">
        <v>5.26</v>
      </c>
    </row>
    <row r="19" spans="2:22" x14ac:dyDescent="0.55000000000000004">
      <c r="B19" s="4" t="s">
        <v>241</v>
      </c>
      <c r="D19" s="56">
        <v>0</v>
      </c>
      <c r="E19" s="88"/>
      <c r="F19" s="56">
        <v>4332257253</v>
      </c>
      <c r="G19" s="88"/>
      <c r="H19" s="56">
        <v>0</v>
      </c>
      <c r="I19" s="88"/>
      <c r="J19" s="56">
        <v>4332257253</v>
      </c>
      <c r="K19" s="88"/>
      <c r="L19" s="98">
        <v>43.29</v>
      </c>
      <c r="M19" s="88"/>
      <c r="N19" s="56">
        <v>0</v>
      </c>
      <c r="O19" s="88"/>
      <c r="P19" s="56">
        <v>4332257253</v>
      </c>
      <c r="Q19" s="88"/>
      <c r="R19" s="56">
        <v>0</v>
      </c>
      <c r="S19" s="88"/>
      <c r="T19" s="56">
        <v>4332257253</v>
      </c>
      <c r="U19" s="88"/>
      <c r="V19" s="130">
        <v>4.7300000000000004</v>
      </c>
    </row>
    <row r="20" spans="2:22" x14ac:dyDescent="0.55000000000000004">
      <c r="B20" s="4" t="s">
        <v>178</v>
      </c>
      <c r="D20" s="56">
        <v>0</v>
      </c>
      <c r="E20" s="88"/>
      <c r="F20" s="56">
        <v>0</v>
      </c>
      <c r="G20" s="88"/>
      <c r="H20" s="56">
        <v>1429017510</v>
      </c>
      <c r="I20" s="88"/>
      <c r="J20" s="56">
        <v>1429017510</v>
      </c>
      <c r="K20" s="88"/>
      <c r="L20" s="98">
        <v>14.28</v>
      </c>
      <c r="M20" s="88"/>
      <c r="N20" s="56">
        <v>1294571079</v>
      </c>
      <c r="O20" s="88"/>
      <c r="P20" s="56">
        <v>0</v>
      </c>
      <c r="Q20" s="88"/>
      <c r="R20" s="56">
        <v>2403708702</v>
      </c>
      <c r="S20" s="88"/>
      <c r="T20" s="56">
        <v>3698279781</v>
      </c>
      <c r="U20" s="88"/>
      <c r="V20" s="130">
        <v>4.04</v>
      </c>
    </row>
    <row r="21" spans="2:22" x14ac:dyDescent="0.55000000000000004">
      <c r="B21" s="4" t="s">
        <v>232</v>
      </c>
      <c r="D21" s="56">
        <v>0</v>
      </c>
      <c r="E21" s="88"/>
      <c r="F21" s="56">
        <v>0</v>
      </c>
      <c r="G21" s="88"/>
      <c r="H21" s="56">
        <v>0</v>
      </c>
      <c r="I21" s="88"/>
      <c r="J21" s="56">
        <v>0</v>
      </c>
      <c r="K21" s="88"/>
      <c r="L21" s="98">
        <v>0</v>
      </c>
      <c r="M21" s="88"/>
      <c r="N21" s="56">
        <v>0</v>
      </c>
      <c r="O21" s="88"/>
      <c r="P21" s="56">
        <v>0</v>
      </c>
      <c r="Q21" s="88"/>
      <c r="R21" s="56">
        <v>3251490455</v>
      </c>
      <c r="S21" s="88"/>
      <c r="T21" s="56">
        <v>3251490455</v>
      </c>
      <c r="U21" s="88"/>
      <c r="V21" s="130">
        <v>3.55</v>
      </c>
    </row>
    <row r="22" spans="2:22" x14ac:dyDescent="0.55000000000000004">
      <c r="B22" s="4" t="s">
        <v>190</v>
      </c>
      <c r="D22" s="56">
        <v>0</v>
      </c>
      <c r="E22" s="88"/>
      <c r="F22" s="56">
        <v>0</v>
      </c>
      <c r="G22" s="88"/>
      <c r="H22" s="56">
        <v>0</v>
      </c>
      <c r="I22" s="88"/>
      <c r="J22" s="56">
        <v>0</v>
      </c>
      <c r="K22" s="88"/>
      <c r="L22" s="98">
        <v>0</v>
      </c>
      <c r="M22" s="88"/>
      <c r="N22" s="56">
        <v>0</v>
      </c>
      <c r="O22" s="88"/>
      <c r="P22" s="56">
        <v>0</v>
      </c>
      <c r="Q22" s="88"/>
      <c r="R22" s="56">
        <v>3103121634</v>
      </c>
      <c r="S22" s="88"/>
      <c r="T22" s="56">
        <v>3103121634</v>
      </c>
      <c r="U22" s="88"/>
      <c r="V22" s="130">
        <v>3.39</v>
      </c>
    </row>
    <row r="23" spans="2:22" x14ac:dyDescent="0.55000000000000004">
      <c r="B23" s="4" t="s">
        <v>183</v>
      </c>
      <c r="D23" s="56">
        <v>0</v>
      </c>
      <c r="E23" s="88"/>
      <c r="F23" s="56">
        <v>0</v>
      </c>
      <c r="G23" s="88"/>
      <c r="H23" s="56">
        <v>0</v>
      </c>
      <c r="I23" s="88"/>
      <c r="J23" s="56">
        <v>0</v>
      </c>
      <c r="K23" s="88"/>
      <c r="L23" s="98">
        <v>0</v>
      </c>
      <c r="M23" s="88"/>
      <c r="N23" s="56">
        <v>0</v>
      </c>
      <c r="O23" s="88"/>
      <c r="P23" s="56">
        <v>0</v>
      </c>
      <c r="Q23" s="88"/>
      <c r="R23" s="56">
        <v>2550619165</v>
      </c>
      <c r="S23" s="88"/>
      <c r="T23" s="56">
        <v>2550619165</v>
      </c>
      <c r="U23" s="88"/>
      <c r="V23" s="130">
        <v>2.78</v>
      </c>
    </row>
    <row r="24" spans="2:22" x14ac:dyDescent="0.55000000000000004">
      <c r="B24" s="4" t="s">
        <v>174</v>
      </c>
      <c r="D24" s="56">
        <v>0</v>
      </c>
      <c r="E24" s="88"/>
      <c r="F24" s="56">
        <v>-345129553</v>
      </c>
      <c r="G24" s="88"/>
      <c r="H24" s="56">
        <v>0</v>
      </c>
      <c r="I24" s="88"/>
      <c r="J24" s="56">
        <v>-345129553</v>
      </c>
      <c r="K24" s="88"/>
      <c r="L24" s="98">
        <v>-3.45</v>
      </c>
      <c r="M24" s="88"/>
      <c r="N24" s="56">
        <v>742937950</v>
      </c>
      <c r="O24" s="88"/>
      <c r="P24" s="56">
        <v>-345129553</v>
      </c>
      <c r="Q24" s="88"/>
      <c r="R24" s="56">
        <v>1527351948</v>
      </c>
      <c r="S24" s="88"/>
      <c r="T24" s="56">
        <v>1925160345</v>
      </c>
      <c r="U24" s="88"/>
      <c r="V24" s="130">
        <v>2.1</v>
      </c>
    </row>
    <row r="25" spans="2:22" x14ac:dyDescent="0.55000000000000004">
      <c r="B25" s="4" t="s">
        <v>173</v>
      </c>
      <c r="D25" s="56">
        <v>0</v>
      </c>
      <c r="E25" s="88"/>
      <c r="F25" s="56">
        <v>0</v>
      </c>
      <c r="G25" s="88"/>
      <c r="H25" s="56">
        <v>0</v>
      </c>
      <c r="I25" s="88"/>
      <c r="J25" s="56">
        <v>0</v>
      </c>
      <c r="K25" s="88"/>
      <c r="L25" s="98">
        <v>0</v>
      </c>
      <c r="M25" s="88"/>
      <c r="N25" s="56">
        <v>0</v>
      </c>
      <c r="O25" s="88"/>
      <c r="P25" s="56">
        <v>0</v>
      </c>
      <c r="Q25" s="88"/>
      <c r="R25" s="56">
        <v>1804560915</v>
      </c>
      <c r="S25" s="88"/>
      <c r="T25" s="56">
        <v>1804560915</v>
      </c>
      <c r="U25" s="88"/>
      <c r="V25" s="130">
        <v>1.97</v>
      </c>
    </row>
    <row r="26" spans="2:22" x14ac:dyDescent="0.55000000000000004">
      <c r="B26" s="4" t="s">
        <v>233</v>
      </c>
      <c r="D26" s="56">
        <v>0</v>
      </c>
      <c r="E26" s="88"/>
      <c r="F26" s="56">
        <v>0</v>
      </c>
      <c r="G26" s="88"/>
      <c r="H26" s="56">
        <v>0</v>
      </c>
      <c r="I26" s="88"/>
      <c r="J26" s="56">
        <v>0</v>
      </c>
      <c r="K26" s="88"/>
      <c r="L26" s="98">
        <v>0</v>
      </c>
      <c r="M26" s="88"/>
      <c r="N26" s="56">
        <v>963822400</v>
      </c>
      <c r="O26" s="88"/>
      <c r="P26" s="56">
        <v>0</v>
      </c>
      <c r="Q26" s="88"/>
      <c r="R26" s="56">
        <v>520039204</v>
      </c>
      <c r="S26" s="88"/>
      <c r="T26" s="56">
        <v>1483861604</v>
      </c>
      <c r="U26" s="88"/>
      <c r="V26" s="130">
        <v>1.62</v>
      </c>
    </row>
    <row r="27" spans="2:22" x14ac:dyDescent="0.55000000000000004">
      <c r="B27" s="4" t="s">
        <v>243</v>
      </c>
      <c r="D27" s="56">
        <v>0</v>
      </c>
      <c r="E27" s="88"/>
      <c r="F27" s="56">
        <v>1481330595</v>
      </c>
      <c r="G27" s="88"/>
      <c r="H27" s="56">
        <v>0</v>
      </c>
      <c r="I27" s="88"/>
      <c r="J27" s="56">
        <v>1481330595</v>
      </c>
      <c r="K27" s="88"/>
      <c r="L27" s="98">
        <v>14.8</v>
      </c>
      <c r="M27" s="88"/>
      <c r="N27" s="56">
        <v>0</v>
      </c>
      <c r="O27" s="88"/>
      <c r="P27" s="56">
        <v>1481330595</v>
      </c>
      <c r="Q27" s="88"/>
      <c r="R27" s="56">
        <v>0</v>
      </c>
      <c r="S27" s="88"/>
      <c r="T27" s="56">
        <v>1481330595</v>
      </c>
      <c r="U27" s="88"/>
      <c r="V27" s="130">
        <v>1.62</v>
      </c>
    </row>
    <row r="28" spans="2:22" x14ac:dyDescent="0.55000000000000004">
      <c r="B28" s="4" t="s">
        <v>189</v>
      </c>
      <c r="D28" s="56">
        <v>0</v>
      </c>
      <c r="E28" s="88"/>
      <c r="F28" s="56">
        <v>0</v>
      </c>
      <c r="G28" s="88"/>
      <c r="H28" s="56">
        <v>0</v>
      </c>
      <c r="I28" s="88"/>
      <c r="J28" s="56">
        <v>0</v>
      </c>
      <c r="K28" s="88"/>
      <c r="L28" s="98">
        <v>0</v>
      </c>
      <c r="M28" s="88"/>
      <c r="N28" s="56">
        <v>0</v>
      </c>
      <c r="O28" s="88"/>
      <c r="P28" s="56">
        <v>0</v>
      </c>
      <c r="Q28" s="88"/>
      <c r="R28" s="56">
        <v>1323652479</v>
      </c>
      <c r="S28" s="88"/>
      <c r="T28" s="56">
        <v>1323652479</v>
      </c>
      <c r="U28" s="88"/>
      <c r="V28" s="130">
        <v>1.45</v>
      </c>
    </row>
    <row r="29" spans="2:22" x14ac:dyDescent="0.55000000000000004">
      <c r="B29" s="4" t="s">
        <v>171</v>
      </c>
      <c r="D29" s="56">
        <v>0</v>
      </c>
      <c r="E29" s="88"/>
      <c r="F29" s="56">
        <v>0</v>
      </c>
      <c r="G29" s="88"/>
      <c r="H29" s="56">
        <v>0</v>
      </c>
      <c r="I29" s="88"/>
      <c r="J29" s="56">
        <v>0</v>
      </c>
      <c r="K29" s="88"/>
      <c r="L29" s="98">
        <v>0</v>
      </c>
      <c r="M29" s="88"/>
      <c r="N29" s="56">
        <v>0</v>
      </c>
      <c r="O29" s="88"/>
      <c r="P29" s="56">
        <v>0</v>
      </c>
      <c r="Q29" s="88"/>
      <c r="R29" s="56">
        <v>1019259756</v>
      </c>
      <c r="S29" s="88"/>
      <c r="T29" s="56">
        <v>1019259756</v>
      </c>
      <c r="U29" s="88"/>
      <c r="V29" s="130">
        <v>1.1100000000000001</v>
      </c>
    </row>
    <row r="30" spans="2:22" x14ac:dyDescent="0.55000000000000004">
      <c r="B30" s="4" t="s">
        <v>230</v>
      </c>
      <c r="D30" s="56">
        <v>0</v>
      </c>
      <c r="E30" s="88"/>
      <c r="F30" s="56">
        <v>0</v>
      </c>
      <c r="G30" s="88"/>
      <c r="H30" s="56">
        <v>0</v>
      </c>
      <c r="I30" s="88"/>
      <c r="J30" s="56">
        <v>0</v>
      </c>
      <c r="K30" s="88"/>
      <c r="L30" s="98">
        <v>0</v>
      </c>
      <c r="M30" s="88"/>
      <c r="N30" s="56">
        <v>0</v>
      </c>
      <c r="O30" s="88"/>
      <c r="P30" s="56">
        <v>0</v>
      </c>
      <c r="Q30" s="88"/>
      <c r="R30" s="56">
        <v>913948249</v>
      </c>
      <c r="S30" s="88"/>
      <c r="T30" s="56">
        <v>913948249</v>
      </c>
      <c r="U30" s="88"/>
      <c r="V30" s="130">
        <v>1</v>
      </c>
    </row>
    <row r="31" spans="2:22" x14ac:dyDescent="0.55000000000000004">
      <c r="B31" s="4" t="s">
        <v>181</v>
      </c>
      <c r="D31" s="56">
        <v>0</v>
      </c>
      <c r="E31" s="88"/>
      <c r="F31" s="56">
        <v>0</v>
      </c>
      <c r="G31" s="88"/>
      <c r="H31" s="56">
        <v>0</v>
      </c>
      <c r="I31" s="88"/>
      <c r="J31" s="56">
        <v>0</v>
      </c>
      <c r="K31" s="88"/>
      <c r="L31" s="98">
        <v>0</v>
      </c>
      <c r="M31" s="88"/>
      <c r="N31" s="56">
        <v>0</v>
      </c>
      <c r="O31" s="88"/>
      <c r="P31" s="56">
        <v>0</v>
      </c>
      <c r="Q31" s="88"/>
      <c r="R31" s="56">
        <v>907557265</v>
      </c>
      <c r="S31" s="88"/>
      <c r="T31" s="56">
        <v>907557265</v>
      </c>
      <c r="U31" s="88"/>
      <c r="V31" s="130">
        <v>0.99</v>
      </c>
    </row>
    <row r="32" spans="2:22" x14ac:dyDescent="0.55000000000000004">
      <c r="B32" s="4" t="s">
        <v>175</v>
      </c>
      <c r="D32" s="56">
        <v>0</v>
      </c>
      <c r="E32" s="88"/>
      <c r="F32" s="56">
        <v>-168470630</v>
      </c>
      <c r="G32" s="88"/>
      <c r="H32" s="56">
        <v>0</v>
      </c>
      <c r="I32" s="88"/>
      <c r="J32" s="56">
        <v>-168470630</v>
      </c>
      <c r="K32" s="88"/>
      <c r="L32" s="98">
        <v>-1.68</v>
      </c>
      <c r="M32" s="88"/>
      <c r="N32" s="56">
        <v>0</v>
      </c>
      <c r="O32" s="88"/>
      <c r="P32" s="56">
        <v>-83719833</v>
      </c>
      <c r="Q32" s="88"/>
      <c r="R32" s="56">
        <v>885889983</v>
      </c>
      <c r="S32" s="88"/>
      <c r="T32" s="56">
        <v>802170150</v>
      </c>
      <c r="U32" s="88"/>
      <c r="V32" s="130">
        <v>0.88</v>
      </c>
    </row>
    <row r="33" spans="2:22" x14ac:dyDescent="0.55000000000000004">
      <c r="B33" s="4" t="s">
        <v>196</v>
      </c>
      <c r="D33" s="56">
        <v>0</v>
      </c>
      <c r="E33" s="88"/>
      <c r="F33" s="56">
        <v>0</v>
      </c>
      <c r="G33" s="88"/>
      <c r="H33" s="56">
        <v>0</v>
      </c>
      <c r="I33" s="88"/>
      <c r="J33" s="56">
        <v>0</v>
      </c>
      <c r="K33" s="88"/>
      <c r="L33" s="98">
        <v>0</v>
      </c>
      <c r="M33" s="88"/>
      <c r="N33" s="56">
        <v>0</v>
      </c>
      <c r="O33" s="88"/>
      <c r="P33" s="56">
        <v>0</v>
      </c>
      <c r="Q33" s="88"/>
      <c r="R33" s="56">
        <v>794609822</v>
      </c>
      <c r="S33" s="88"/>
      <c r="T33" s="56">
        <v>794609822</v>
      </c>
      <c r="U33" s="88"/>
      <c r="V33" s="130">
        <v>0.87</v>
      </c>
    </row>
    <row r="34" spans="2:22" x14ac:dyDescent="0.55000000000000004">
      <c r="B34" s="4" t="s">
        <v>195</v>
      </c>
      <c r="D34" s="56">
        <v>0</v>
      </c>
      <c r="E34" s="88"/>
      <c r="F34" s="56">
        <v>0</v>
      </c>
      <c r="G34" s="88"/>
      <c r="H34" s="56">
        <v>0</v>
      </c>
      <c r="I34" s="88"/>
      <c r="J34" s="56">
        <v>0</v>
      </c>
      <c r="K34" s="88"/>
      <c r="L34" s="98">
        <v>0</v>
      </c>
      <c r="M34" s="88"/>
      <c r="N34" s="56">
        <v>0</v>
      </c>
      <c r="O34" s="88"/>
      <c r="P34" s="56">
        <v>0</v>
      </c>
      <c r="Q34" s="88"/>
      <c r="R34" s="56">
        <v>710164392</v>
      </c>
      <c r="S34" s="88"/>
      <c r="T34" s="56">
        <v>710164392</v>
      </c>
      <c r="U34" s="88"/>
      <c r="V34" s="130">
        <v>0.78</v>
      </c>
    </row>
    <row r="35" spans="2:22" x14ac:dyDescent="0.55000000000000004">
      <c r="B35" s="4" t="s">
        <v>186</v>
      </c>
      <c r="D35" s="56">
        <v>0</v>
      </c>
      <c r="E35" s="88"/>
      <c r="F35" s="56">
        <v>0</v>
      </c>
      <c r="G35" s="88"/>
      <c r="H35" s="56">
        <v>68515896</v>
      </c>
      <c r="I35" s="88"/>
      <c r="J35" s="56">
        <v>68515896</v>
      </c>
      <c r="K35" s="88"/>
      <c r="L35" s="98">
        <v>0.68</v>
      </c>
      <c r="M35" s="88"/>
      <c r="N35" s="56">
        <v>471590757</v>
      </c>
      <c r="O35" s="88"/>
      <c r="P35" s="56">
        <v>0</v>
      </c>
      <c r="Q35" s="88"/>
      <c r="R35" s="56">
        <v>68515896</v>
      </c>
      <c r="S35" s="88"/>
      <c r="T35" s="56">
        <v>540106653</v>
      </c>
      <c r="U35" s="88"/>
      <c r="V35" s="130">
        <v>0.59</v>
      </c>
    </row>
    <row r="36" spans="2:22" x14ac:dyDescent="0.55000000000000004">
      <c r="B36" s="4" t="s">
        <v>187</v>
      </c>
      <c r="D36" s="56">
        <v>0</v>
      </c>
      <c r="E36" s="88"/>
      <c r="F36" s="56">
        <v>0</v>
      </c>
      <c r="G36" s="88"/>
      <c r="H36" s="56">
        <v>0</v>
      </c>
      <c r="I36" s="88"/>
      <c r="J36" s="56">
        <v>0</v>
      </c>
      <c r="K36" s="88"/>
      <c r="L36" s="98">
        <v>0</v>
      </c>
      <c r="M36" s="88"/>
      <c r="N36" s="56">
        <v>0</v>
      </c>
      <c r="O36" s="88"/>
      <c r="P36" s="56">
        <v>0</v>
      </c>
      <c r="Q36" s="88"/>
      <c r="R36" s="56">
        <v>435692639</v>
      </c>
      <c r="S36" s="88"/>
      <c r="T36" s="56">
        <v>435692639</v>
      </c>
      <c r="U36" s="88"/>
      <c r="V36" s="130">
        <v>0.48</v>
      </c>
    </row>
    <row r="37" spans="2:22" x14ac:dyDescent="0.55000000000000004">
      <c r="B37" s="4" t="s">
        <v>228</v>
      </c>
      <c r="D37" s="56">
        <v>0</v>
      </c>
      <c r="E37" s="88"/>
      <c r="F37" s="56">
        <v>-41702777</v>
      </c>
      <c r="G37" s="88"/>
      <c r="H37" s="56">
        <v>493110774</v>
      </c>
      <c r="I37" s="88"/>
      <c r="J37" s="56">
        <v>451407997</v>
      </c>
      <c r="K37" s="88"/>
      <c r="L37" s="98">
        <v>4.51</v>
      </c>
      <c r="M37" s="88"/>
      <c r="N37" s="56">
        <v>0</v>
      </c>
      <c r="O37" s="88"/>
      <c r="P37" s="56">
        <v>-72510579</v>
      </c>
      <c r="Q37" s="88"/>
      <c r="R37" s="56">
        <v>493110774</v>
      </c>
      <c r="S37" s="88"/>
      <c r="T37" s="56">
        <v>420600195</v>
      </c>
      <c r="U37" s="88"/>
      <c r="V37" s="130">
        <v>0.46</v>
      </c>
    </row>
    <row r="38" spans="2:22" x14ac:dyDescent="0.55000000000000004">
      <c r="B38" s="4" t="s">
        <v>244</v>
      </c>
      <c r="D38" s="56">
        <v>0</v>
      </c>
      <c r="E38" s="88"/>
      <c r="F38" s="56">
        <v>406836328</v>
      </c>
      <c r="G38" s="88"/>
      <c r="H38" s="56">
        <v>0</v>
      </c>
      <c r="I38" s="88"/>
      <c r="J38" s="56">
        <v>406836328</v>
      </c>
      <c r="K38" s="88"/>
      <c r="L38" s="98">
        <v>4.07</v>
      </c>
      <c r="M38" s="88"/>
      <c r="N38" s="56">
        <v>0</v>
      </c>
      <c r="O38" s="88"/>
      <c r="P38" s="56">
        <v>406836328</v>
      </c>
      <c r="Q38" s="88"/>
      <c r="R38" s="56">
        <v>0</v>
      </c>
      <c r="S38" s="88"/>
      <c r="T38" s="56">
        <v>406836328</v>
      </c>
      <c r="U38" s="88"/>
      <c r="V38" s="130">
        <v>0.44</v>
      </c>
    </row>
    <row r="39" spans="2:22" x14ac:dyDescent="0.55000000000000004">
      <c r="B39" s="4" t="s">
        <v>177</v>
      </c>
      <c r="D39" s="56">
        <v>0</v>
      </c>
      <c r="E39" s="88"/>
      <c r="F39" s="56">
        <v>0</v>
      </c>
      <c r="G39" s="88"/>
      <c r="H39" s="56">
        <v>0</v>
      </c>
      <c r="I39" s="88"/>
      <c r="J39" s="56">
        <v>0</v>
      </c>
      <c r="K39" s="88"/>
      <c r="L39" s="98">
        <v>0</v>
      </c>
      <c r="M39" s="88"/>
      <c r="N39" s="56">
        <v>0</v>
      </c>
      <c r="O39" s="88"/>
      <c r="P39" s="56">
        <v>0</v>
      </c>
      <c r="Q39" s="88"/>
      <c r="R39" s="56">
        <v>251147364</v>
      </c>
      <c r="S39" s="88"/>
      <c r="T39" s="56">
        <v>251147364</v>
      </c>
      <c r="U39" s="88"/>
      <c r="V39" s="130">
        <v>0.27</v>
      </c>
    </row>
    <row r="40" spans="2:22" x14ac:dyDescent="0.55000000000000004">
      <c r="B40" s="4" t="s">
        <v>245</v>
      </c>
      <c r="D40" s="56">
        <v>0</v>
      </c>
      <c r="E40" s="88"/>
      <c r="F40" s="56">
        <v>0</v>
      </c>
      <c r="G40" s="88"/>
      <c r="H40" s="56">
        <v>187558326</v>
      </c>
      <c r="I40" s="88"/>
      <c r="J40" s="56">
        <v>187558326</v>
      </c>
      <c r="K40" s="88"/>
      <c r="L40" s="98">
        <v>1.87</v>
      </c>
      <c r="M40" s="88"/>
      <c r="N40" s="56">
        <v>0</v>
      </c>
      <c r="O40" s="88"/>
      <c r="P40" s="56">
        <v>0</v>
      </c>
      <c r="Q40" s="88"/>
      <c r="R40" s="56">
        <v>187558326</v>
      </c>
      <c r="S40" s="88"/>
      <c r="T40" s="56">
        <v>187558326</v>
      </c>
      <c r="U40" s="88"/>
      <c r="V40" s="130">
        <v>0.2</v>
      </c>
    </row>
    <row r="41" spans="2:22" x14ac:dyDescent="0.55000000000000004">
      <c r="B41" s="4" t="s">
        <v>227</v>
      </c>
      <c r="D41" s="56">
        <v>0</v>
      </c>
      <c r="E41" s="88"/>
      <c r="F41" s="56">
        <v>0</v>
      </c>
      <c r="G41" s="88"/>
      <c r="H41" s="56">
        <v>130000564</v>
      </c>
      <c r="I41" s="88"/>
      <c r="J41" s="56">
        <v>130000564</v>
      </c>
      <c r="K41" s="88"/>
      <c r="L41" s="98">
        <v>1.3</v>
      </c>
      <c r="M41" s="88"/>
      <c r="N41" s="56">
        <v>0</v>
      </c>
      <c r="O41" s="88"/>
      <c r="P41" s="56">
        <v>0</v>
      </c>
      <c r="Q41" s="88"/>
      <c r="R41" s="56">
        <v>130000564</v>
      </c>
      <c r="S41" s="88"/>
      <c r="T41" s="56">
        <v>130000564</v>
      </c>
      <c r="U41" s="88"/>
      <c r="V41" s="130">
        <v>0.14000000000000001</v>
      </c>
    </row>
    <row r="42" spans="2:22" x14ac:dyDescent="0.55000000000000004">
      <c r="B42" s="4" t="s">
        <v>205</v>
      </c>
      <c r="D42" s="56">
        <v>0</v>
      </c>
      <c r="E42" s="88"/>
      <c r="F42" s="56">
        <v>0</v>
      </c>
      <c r="G42" s="88"/>
      <c r="H42" s="56">
        <v>0</v>
      </c>
      <c r="I42" s="88"/>
      <c r="J42" s="56">
        <v>0</v>
      </c>
      <c r="K42" s="88"/>
      <c r="L42" s="98">
        <v>0</v>
      </c>
      <c r="M42" s="88"/>
      <c r="N42" s="56">
        <v>0</v>
      </c>
      <c r="O42" s="88"/>
      <c r="P42" s="56">
        <v>0</v>
      </c>
      <c r="Q42" s="88"/>
      <c r="R42" s="56">
        <v>72259971</v>
      </c>
      <c r="S42" s="88"/>
      <c r="T42" s="56">
        <v>72259971</v>
      </c>
      <c r="U42" s="88"/>
      <c r="V42" s="130">
        <v>0.08</v>
      </c>
    </row>
    <row r="43" spans="2:22" x14ac:dyDescent="0.55000000000000004">
      <c r="B43" s="4" t="s">
        <v>188</v>
      </c>
      <c r="D43" s="56">
        <v>0</v>
      </c>
      <c r="E43" s="88"/>
      <c r="F43" s="56">
        <v>0</v>
      </c>
      <c r="G43" s="88"/>
      <c r="H43" s="56">
        <v>0</v>
      </c>
      <c r="I43" s="88"/>
      <c r="J43" s="56">
        <v>0</v>
      </c>
      <c r="K43" s="88"/>
      <c r="L43" s="98">
        <v>0</v>
      </c>
      <c r="M43" s="88"/>
      <c r="N43" s="56">
        <v>709283120</v>
      </c>
      <c r="O43" s="88"/>
      <c r="P43" s="56">
        <v>0</v>
      </c>
      <c r="Q43" s="88"/>
      <c r="R43" s="56">
        <v>-687153217</v>
      </c>
      <c r="S43" s="88"/>
      <c r="T43" s="56">
        <v>22129903</v>
      </c>
      <c r="U43" s="88"/>
      <c r="V43" s="130">
        <v>0.02</v>
      </c>
    </row>
    <row r="44" spans="2:22" x14ac:dyDescent="0.55000000000000004">
      <c r="B44" s="4" t="s">
        <v>194</v>
      </c>
      <c r="D44" s="56">
        <v>1457428</v>
      </c>
      <c r="E44" s="88"/>
      <c r="F44" s="56">
        <v>-1096457</v>
      </c>
      <c r="G44" s="88"/>
      <c r="H44" s="56">
        <v>0</v>
      </c>
      <c r="I44" s="88"/>
      <c r="J44" s="56">
        <v>360971</v>
      </c>
      <c r="K44" s="88"/>
      <c r="L44" s="98">
        <v>0</v>
      </c>
      <c r="M44" s="88"/>
      <c r="N44" s="56">
        <v>1457428</v>
      </c>
      <c r="O44" s="88"/>
      <c r="P44" s="56">
        <v>-5534881</v>
      </c>
      <c r="Q44" s="88"/>
      <c r="R44" s="56">
        <v>0</v>
      </c>
      <c r="S44" s="88"/>
      <c r="T44" s="56">
        <v>-4077453</v>
      </c>
      <c r="U44" s="88"/>
      <c r="V44" s="130">
        <v>0</v>
      </c>
    </row>
    <row r="45" spans="2:22" x14ac:dyDescent="0.55000000000000004">
      <c r="B45" s="4" t="s">
        <v>192</v>
      </c>
      <c r="D45" s="56">
        <v>0</v>
      </c>
      <c r="E45" s="88"/>
      <c r="F45" s="56">
        <v>0</v>
      </c>
      <c r="G45" s="88"/>
      <c r="H45" s="56">
        <v>0</v>
      </c>
      <c r="I45" s="88"/>
      <c r="J45" s="56">
        <v>0</v>
      </c>
      <c r="K45" s="88"/>
      <c r="L45" s="98">
        <v>0</v>
      </c>
      <c r="M45" s="88"/>
      <c r="N45" s="56">
        <v>0</v>
      </c>
      <c r="O45" s="88"/>
      <c r="P45" s="56">
        <v>0</v>
      </c>
      <c r="Q45" s="88"/>
      <c r="R45" s="56">
        <v>-101034177</v>
      </c>
      <c r="S45" s="88"/>
      <c r="T45" s="56">
        <v>-101034177</v>
      </c>
      <c r="U45" s="88"/>
      <c r="V45" s="130">
        <v>-0.11</v>
      </c>
    </row>
    <row r="46" spans="2:22" x14ac:dyDescent="0.55000000000000004">
      <c r="B46" s="4" t="s">
        <v>169</v>
      </c>
      <c r="D46" s="56">
        <v>0</v>
      </c>
      <c r="E46" s="88"/>
      <c r="F46" s="56">
        <v>0</v>
      </c>
      <c r="G46" s="88"/>
      <c r="H46" s="56">
        <v>12314079</v>
      </c>
      <c r="I46" s="88"/>
      <c r="J46" s="56">
        <v>12314079</v>
      </c>
      <c r="K46" s="88"/>
      <c r="L46" s="98">
        <v>0.12</v>
      </c>
      <c r="M46" s="88"/>
      <c r="N46" s="56">
        <v>0</v>
      </c>
      <c r="O46" s="88"/>
      <c r="P46" s="56">
        <v>0</v>
      </c>
      <c r="Q46" s="88"/>
      <c r="R46" s="56">
        <v>-103688218</v>
      </c>
      <c r="S46" s="88"/>
      <c r="T46" s="56">
        <v>-103688218</v>
      </c>
      <c r="U46" s="88"/>
      <c r="V46" s="130">
        <v>-0.11</v>
      </c>
    </row>
    <row r="47" spans="2:22" x14ac:dyDescent="0.55000000000000004">
      <c r="B47" s="4" t="s">
        <v>184</v>
      </c>
      <c r="D47" s="56">
        <v>0</v>
      </c>
      <c r="E47" s="88"/>
      <c r="F47" s="56">
        <v>0</v>
      </c>
      <c r="G47" s="88"/>
      <c r="H47" s="56">
        <v>0</v>
      </c>
      <c r="I47" s="88"/>
      <c r="J47" s="56">
        <v>0</v>
      </c>
      <c r="K47" s="88"/>
      <c r="L47" s="98">
        <v>0</v>
      </c>
      <c r="M47" s="88"/>
      <c r="N47" s="56">
        <v>0</v>
      </c>
      <c r="O47" s="88"/>
      <c r="P47" s="56">
        <v>0</v>
      </c>
      <c r="Q47" s="88"/>
      <c r="R47" s="56">
        <v>-113207432</v>
      </c>
      <c r="S47" s="88"/>
      <c r="T47" s="56">
        <v>-113207432</v>
      </c>
      <c r="U47" s="88"/>
      <c r="V47" s="130">
        <v>-0.12</v>
      </c>
    </row>
    <row r="48" spans="2:22" x14ac:dyDescent="0.55000000000000004">
      <c r="B48" s="4" t="s">
        <v>191</v>
      </c>
      <c r="D48" s="56">
        <v>0</v>
      </c>
      <c r="E48" s="88"/>
      <c r="F48" s="56">
        <v>66703900</v>
      </c>
      <c r="G48" s="88"/>
      <c r="H48" s="56">
        <v>0</v>
      </c>
      <c r="I48" s="88"/>
      <c r="J48" s="56">
        <v>66703900</v>
      </c>
      <c r="K48" s="88"/>
      <c r="L48" s="98">
        <v>0.67</v>
      </c>
      <c r="M48" s="88"/>
      <c r="N48" s="56">
        <v>0</v>
      </c>
      <c r="O48" s="88"/>
      <c r="P48" s="56">
        <v>66703900</v>
      </c>
      <c r="Q48" s="88"/>
      <c r="R48" s="56">
        <v>-297343775</v>
      </c>
      <c r="S48" s="88"/>
      <c r="T48" s="56">
        <v>-230639875</v>
      </c>
      <c r="U48" s="88"/>
      <c r="V48" s="130">
        <v>-0.25</v>
      </c>
    </row>
    <row r="49" spans="2:22" x14ac:dyDescent="0.55000000000000004">
      <c r="B49" s="4" t="s">
        <v>176</v>
      </c>
      <c r="D49" s="56">
        <v>0</v>
      </c>
      <c r="E49" s="88"/>
      <c r="F49" s="56">
        <v>0</v>
      </c>
      <c r="G49" s="88"/>
      <c r="H49" s="56">
        <v>0</v>
      </c>
      <c r="I49" s="88"/>
      <c r="J49" s="56">
        <v>0</v>
      </c>
      <c r="K49" s="88"/>
      <c r="L49" s="98">
        <v>0</v>
      </c>
      <c r="M49" s="88"/>
      <c r="N49" s="56">
        <v>0</v>
      </c>
      <c r="O49" s="88"/>
      <c r="P49" s="56">
        <v>0</v>
      </c>
      <c r="Q49" s="88"/>
      <c r="R49" s="56">
        <v>-250231166</v>
      </c>
      <c r="S49" s="88"/>
      <c r="T49" s="56">
        <v>-250231166</v>
      </c>
      <c r="U49" s="88"/>
      <c r="V49" s="130">
        <v>-0.27</v>
      </c>
    </row>
    <row r="50" spans="2:22" x14ac:dyDescent="0.55000000000000004">
      <c r="B50" s="4" t="s">
        <v>235</v>
      </c>
      <c r="D50" s="56">
        <v>0</v>
      </c>
      <c r="E50" s="88"/>
      <c r="F50" s="56">
        <v>0</v>
      </c>
      <c r="G50" s="88"/>
      <c r="H50" s="56">
        <v>0</v>
      </c>
      <c r="I50" s="88"/>
      <c r="J50" s="56">
        <v>0</v>
      </c>
      <c r="K50" s="88"/>
      <c r="L50" s="98">
        <v>0</v>
      </c>
      <c r="M50" s="88"/>
      <c r="N50" s="56">
        <v>0</v>
      </c>
      <c r="O50" s="88"/>
      <c r="P50" s="56">
        <v>0</v>
      </c>
      <c r="Q50" s="88"/>
      <c r="R50" s="56">
        <v>-259554740</v>
      </c>
      <c r="S50" s="88"/>
      <c r="T50" s="56">
        <v>-259554740</v>
      </c>
      <c r="U50" s="88"/>
      <c r="V50" s="130">
        <v>-0.28000000000000003</v>
      </c>
    </row>
    <row r="51" spans="2:22" x14ac:dyDescent="0.55000000000000004">
      <c r="B51" s="4" t="s">
        <v>229</v>
      </c>
      <c r="D51" s="56">
        <v>0</v>
      </c>
      <c r="E51" s="88"/>
      <c r="F51" s="56">
        <v>0</v>
      </c>
      <c r="G51" s="88"/>
      <c r="H51" s="56">
        <v>0</v>
      </c>
      <c r="I51" s="88"/>
      <c r="J51" s="56">
        <v>0</v>
      </c>
      <c r="K51" s="88"/>
      <c r="L51" s="98">
        <v>0</v>
      </c>
      <c r="M51" s="88"/>
      <c r="N51" s="56">
        <v>0</v>
      </c>
      <c r="O51" s="88"/>
      <c r="P51" s="56">
        <v>0</v>
      </c>
      <c r="Q51" s="88"/>
      <c r="R51" s="56">
        <v>-331729126</v>
      </c>
      <c r="S51" s="88"/>
      <c r="T51" s="56">
        <v>-331729126</v>
      </c>
      <c r="U51" s="88"/>
      <c r="V51" s="130">
        <v>-0.36</v>
      </c>
    </row>
    <row r="52" spans="2:22" x14ac:dyDescent="0.55000000000000004">
      <c r="B52" s="4" t="s">
        <v>185</v>
      </c>
      <c r="D52" s="56">
        <v>0</v>
      </c>
      <c r="E52" s="88"/>
      <c r="F52" s="56">
        <v>0</v>
      </c>
      <c r="G52" s="88"/>
      <c r="H52" s="56">
        <v>0</v>
      </c>
      <c r="I52" s="88"/>
      <c r="J52" s="56">
        <v>0</v>
      </c>
      <c r="K52" s="88"/>
      <c r="L52" s="98">
        <v>0</v>
      </c>
      <c r="M52" s="88"/>
      <c r="N52" s="56">
        <v>0</v>
      </c>
      <c r="O52" s="88"/>
      <c r="P52" s="56">
        <v>0</v>
      </c>
      <c r="Q52" s="88"/>
      <c r="R52" s="56">
        <v>-691871104</v>
      </c>
      <c r="S52" s="88"/>
      <c r="T52" s="56">
        <v>-691871104</v>
      </c>
      <c r="U52" s="88"/>
      <c r="V52" s="130">
        <v>-0.76</v>
      </c>
    </row>
    <row r="53" spans="2:22" x14ac:dyDescent="0.55000000000000004">
      <c r="B53" s="4" t="s">
        <v>220</v>
      </c>
      <c r="D53" s="56">
        <v>0</v>
      </c>
      <c r="E53" s="88"/>
      <c r="F53" s="56">
        <v>0</v>
      </c>
      <c r="G53" s="88"/>
      <c r="H53" s="56">
        <v>-1144343047</v>
      </c>
      <c r="I53" s="88"/>
      <c r="J53" s="56">
        <v>-1144343047</v>
      </c>
      <c r="K53" s="88"/>
      <c r="L53" s="98">
        <v>-11.43</v>
      </c>
      <c r="M53" s="88"/>
      <c r="N53" s="56">
        <v>0</v>
      </c>
      <c r="O53" s="88"/>
      <c r="P53" s="56">
        <v>0</v>
      </c>
      <c r="Q53" s="88"/>
      <c r="R53" s="56">
        <v>-1144343047</v>
      </c>
      <c r="S53" s="88"/>
      <c r="T53" s="56">
        <v>-1144343047</v>
      </c>
      <c r="U53" s="88"/>
      <c r="V53" s="130">
        <v>-1.25</v>
      </c>
    </row>
    <row r="54" spans="2:22" x14ac:dyDescent="0.55000000000000004">
      <c r="B54" s="4" t="s">
        <v>221</v>
      </c>
      <c r="D54" s="56">
        <v>0</v>
      </c>
      <c r="E54" s="88"/>
      <c r="F54" s="56">
        <v>0</v>
      </c>
      <c r="G54" s="88"/>
      <c r="H54" s="56">
        <v>-1329980252</v>
      </c>
      <c r="I54" s="88"/>
      <c r="J54" s="56">
        <v>-1329980252</v>
      </c>
      <c r="K54" s="88"/>
      <c r="L54" s="98">
        <v>-13.29</v>
      </c>
      <c r="M54" s="88"/>
      <c r="N54" s="56">
        <v>0</v>
      </c>
      <c r="O54" s="88"/>
      <c r="P54" s="56">
        <v>0</v>
      </c>
      <c r="Q54" s="88"/>
      <c r="R54" s="56">
        <v>-1329980252</v>
      </c>
      <c r="S54" s="88"/>
      <c r="T54" s="56">
        <v>-1329980252</v>
      </c>
      <c r="U54" s="88"/>
      <c r="V54" s="130">
        <v>-1.45</v>
      </c>
    </row>
    <row r="55" spans="2:22" x14ac:dyDescent="0.55000000000000004">
      <c r="B55" s="4" t="s">
        <v>222</v>
      </c>
      <c r="D55" s="56">
        <v>0</v>
      </c>
      <c r="E55" s="88"/>
      <c r="F55" s="56">
        <v>0</v>
      </c>
      <c r="G55" s="88"/>
      <c r="H55" s="56">
        <v>-1649005480</v>
      </c>
      <c r="I55" s="88"/>
      <c r="J55" s="56">
        <v>-1649005480</v>
      </c>
      <c r="K55" s="88"/>
      <c r="L55" s="98">
        <v>-16.48</v>
      </c>
      <c r="M55" s="88"/>
      <c r="N55" s="56">
        <v>0</v>
      </c>
      <c r="O55" s="88"/>
      <c r="P55" s="56">
        <v>0</v>
      </c>
      <c r="Q55" s="88"/>
      <c r="R55" s="56">
        <v>-1649005480</v>
      </c>
      <c r="S55" s="88"/>
      <c r="T55" s="56">
        <v>-1649005480</v>
      </c>
      <c r="U55" s="88"/>
      <c r="V55" s="130">
        <v>-1.8</v>
      </c>
    </row>
    <row r="56" spans="2:22" ht="42" x14ac:dyDescent="0.55000000000000004">
      <c r="B56" s="4" t="s">
        <v>179</v>
      </c>
      <c r="D56" s="56">
        <v>1004839898</v>
      </c>
      <c r="E56" s="88"/>
      <c r="F56" s="56">
        <v>0</v>
      </c>
      <c r="G56" s="88"/>
      <c r="H56" s="56">
        <v>-2787451299</v>
      </c>
      <c r="I56" s="88"/>
      <c r="J56" s="56">
        <v>-1782611401</v>
      </c>
      <c r="K56" s="88"/>
      <c r="L56" s="98">
        <v>-17.809999999999999</v>
      </c>
      <c r="M56" s="88"/>
      <c r="N56" s="56">
        <v>1004839898</v>
      </c>
      <c r="O56" s="88"/>
      <c r="P56" s="56">
        <v>0</v>
      </c>
      <c r="Q56" s="88"/>
      <c r="R56" s="56">
        <v>-2922796844</v>
      </c>
      <c r="S56" s="88"/>
      <c r="T56" s="56">
        <v>-1917956946</v>
      </c>
      <c r="U56" s="88"/>
      <c r="V56" s="130">
        <v>-2.09</v>
      </c>
    </row>
    <row r="57" spans="2:22" x14ac:dyDescent="0.55000000000000004">
      <c r="B57" s="4" t="s">
        <v>225</v>
      </c>
      <c r="D57" s="56">
        <v>0</v>
      </c>
      <c r="E57" s="88"/>
      <c r="F57" s="56">
        <v>0</v>
      </c>
      <c r="G57" s="88"/>
      <c r="H57" s="56">
        <v>-2169436187</v>
      </c>
      <c r="I57" s="88"/>
      <c r="J57" s="56">
        <v>-2169436187</v>
      </c>
      <c r="K57" s="88"/>
      <c r="L57" s="98">
        <v>-21.68</v>
      </c>
      <c r="M57" s="88"/>
      <c r="N57" s="56">
        <v>0</v>
      </c>
      <c r="O57" s="88"/>
      <c r="P57" s="56">
        <v>0</v>
      </c>
      <c r="Q57" s="88"/>
      <c r="R57" s="56">
        <v>-2169436187</v>
      </c>
      <c r="S57" s="88"/>
      <c r="T57" s="56">
        <v>-2169436187</v>
      </c>
      <c r="U57" s="88"/>
      <c r="V57" s="130">
        <v>-2.37</v>
      </c>
    </row>
    <row r="58" spans="2:22" x14ac:dyDescent="0.55000000000000004">
      <c r="B58" s="4" t="s">
        <v>242</v>
      </c>
      <c r="D58" s="56">
        <v>0</v>
      </c>
      <c r="E58" s="88"/>
      <c r="F58" s="56">
        <v>-2070323332</v>
      </c>
      <c r="G58" s="88"/>
      <c r="H58" s="56">
        <v>-127581838</v>
      </c>
      <c r="I58" s="88"/>
      <c r="J58" s="56">
        <v>-2197905170</v>
      </c>
      <c r="K58" s="88"/>
      <c r="L58" s="98">
        <v>-21.96</v>
      </c>
      <c r="M58" s="88"/>
      <c r="N58" s="56">
        <v>0</v>
      </c>
      <c r="O58" s="88"/>
      <c r="P58" s="56">
        <v>-2070323332</v>
      </c>
      <c r="Q58" s="88"/>
      <c r="R58" s="56">
        <v>-127581838</v>
      </c>
      <c r="S58" s="88"/>
      <c r="T58" s="56">
        <v>-2197905170</v>
      </c>
      <c r="U58" s="88"/>
      <c r="V58" s="130">
        <v>-2.4</v>
      </c>
    </row>
    <row r="59" spans="2:22" x14ac:dyDescent="0.55000000000000004">
      <c r="B59" s="4" t="s">
        <v>224</v>
      </c>
      <c r="D59" s="56">
        <v>0</v>
      </c>
      <c r="E59" s="88"/>
      <c r="F59" s="56">
        <v>-1318776980</v>
      </c>
      <c r="G59" s="88"/>
      <c r="H59" s="56">
        <v>-2053875429</v>
      </c>
      <c r="I59" s="88"/>
      <c r="J59" s="56">
        <v>-3372652409</v>
      </c>
      <c r="K59" s="88"/>
      <c r="L59" s="98">
        <v>-33.700000000000003</v>
      </c>
      <c r="M59" s="88"/>
      <c r="N59" s="56">
        <v>0</v>
      </c>
      <c r="O59" s="88"/>
      <c r="P59" s="56">
        <v>-218325934</v>
      </c>
      <c r="Q59" s="88"/>
      <c r="R59" s="56">
        <v>-2053875429</v>
      </c>
      <c r="S59" s="88"/>
      <c r="T59" s="56">
        <v>-2272201363</v>
      </c>
      <c r="U59" s="88"/>
      <c r="V59" s="130">
        <v>-2.48</v>
      </c>
    </row>
    <row r="60" spans="2:22" x14ac:dyDescent="0.55000000000000004">
      <c r="B60" s="4" t="s">
        <v>246</v>
      </c>
      <c r="D60" s="56">
        <v>0</v>
      </c>
      <c r="E60" s="88"/>
      <c r="F60" s="56">
        <v>0</v>
      </c>
      <c r="G60" s="88"/>
      <c r="H60" s="56">
        <v>-2358495506</v>
      </c>
      <c r="I60" s="88"/>
      <c r="J60" s="56">
        <v>-2358495506</v>
      </c>
      <c r="K60" s="88"/>
      <c r="L60" s="98">
        <v>-23.57</v>
      </c>
      <c r="M60" s="88"/>
      <c r="N60" s="56">
        <v>0</v>
      </c>
      <c r="O60" s="88"/>
      <c r="P60" s="56">
        <v>0</v>
      </c>
      <c r="Q60" s="88"/>
      <c r="R60" s="56">
        <v>-2358495506</v>
      </c>
      <c r="S60" s="88"/>
      <c r="T60" s="56">
        <v>-2358495506</v>
      </c>
      <c r="U60" s="88"/>
      <c r="V60" s="130">
        <v>-2.57</v>
      </c>
    </row>
    <row r="61" spans="2:22" x14ac:dyDescent="0.55000000000000004">
      <c r="B61" s="4" t="s">
        <v>223</v>
      </c>
      <c r="D61" s="56">
        <v>0</v>
      </c>
      <c r="E61" s="88"/>
      <c r="F61" s="56">
        <v>0</v>
      </c>
      <c r="G61" s="88"/>
      <c r="H61" s="56">
        <v>-3095014237</v>
      </c>
      <c r="I61" s="88"/>
      <c r="J61" s="56">
        <v>-3095014237</v>
      </c>
      <c r="K61" s="88"/>
      <c r="L61" s="98">
        <v>-30.93</v>
      </c>
      <c r="M61" s="88"/>
      <c r="N61" s="56">
        <v>0</v>
      </c>
      <c r="O61" s="88"/>
      <c r="P61" s="56">
        <v>0</v>
      </c>
      <c r="Q61" s="88"/>
      <c r="R61" s="56">
        <v>-3095014237</v>
      </c>
      <c r="S61" s="88"/>
      <c r="T61" s="56">
        <v>-3095014237</v>
      </c>
      <c r="U61" s="88"/>
      <c r="V61" s="130">
        <v>-3.38</v>
      </c>
    </row>
    <row r="62" spans="2:22" x14ac:dyDescent="0.55000000000000004">
      <c r="B62" s="4" t="s">
        <v>226</v>
      </c>
      <c r="D62" s="56">
        <v>0</v>
      </c>
      <c r="E62" s="88"/>
      <c r="F62" s="56">
        <v>0</v>
      </c>
      <c r="G62" s="88"/>
      <c r="H62" s="56">
        <v>-3161353046</v>
      </c>
      <c r="I62" s="88"/>
      <c r="J62" s="56">
        <v>-3161353046</v>
      </c>
      <c r="K62" s="88"/>
      <c r="L62" s="98">
        <v>-31.59</v>
      </c>
      <c r="M62" s="88"/>
      <c r="N62" s="56">
        <v>0</v>
      </c>
      <c r="O62" s="88"/>
      <c r="P62" s="56">
        <v>0</v>
      </c>
      <c r="Q62" s="88"/>
      <c r="R62" s="56">
        <v>-3161353046</v>
      </c>
      <c r="S62" s="88"/>
      <c r="T62" s="56">
        <v>-3161353046</v>
      </c>
      <c r="U62" s="88"/>
      <c r="V62" s="130">
        <v>-3.45</v>
      </c>
    </row>
    <row r="63" spans="2:22" ht="29.25" customHeight="1" thickBot="1" x14ac:dyDescent="0.6">
      <c r="B63" s="35" t="s">
        <v>65</v>
      </c>
      <c r="D63" s="60">
        <f>SUM(D10:D62)</f>
        <v>2765279935</v>
      </c>
      <c r="E63" s="6"/>
      <c r="F63" s="60">
        <f>SUM(F10:F62)</f>
        <v>5673621044</v>
      </c>
      <c r="G63" s="6"/>
      <c r="H63" s="60">
        <f>SUM(H10:H62)</f>
        <v>-4656182997</v>
      </c>
      <c r="I63" s="6"/>
      <c r="J63" s="60">
        <f>SUM(J10:J62)</f>
        <v>3782717982</v>
      </c>
      <c r="K63" s="6"/>
      <c r="L63" s="97">
        <f>SUM(L10:L62)</f>
        <v>37.80000000000004</v>
      </c>
      <c r="M63" s="6"/>
      <c r="N63" s="60">
        <f>SUM(N10:N62)</f>
        <v>6947485241</v>
      </c>
      <c r="O63" s="6"/>
      <c r="P63" s="60"/>
      <c r="Q63" s="6"/>
      <c r="R63" s="60">
        <f>SUM(R10:R62)</f>
        <v>52888936026</v>
      </c>
      <c r="S63" s="6"/>
      <c r="T63" s="60">
        <f>SUM(T10:T62)</f>
        <v>81869648755</v>
      </c>
      <c r="U63" s="6"/>
      <c r="V63" s="128">
        <f>SUM(V10:V62)</f>
        <v>89.43</v>
      </c>
    </row>
    <row r="64" spans="2:22" ht="21.75" thickTop="1" x14ac:dyDescent="0.55000000000000004"/>
    <row r="65" spans="2:23" ht="30.75" customHeight="1" x14ac:dyDescent="0.75">
      <c r="B65" s="245">
        <v>11</v>
      </c>
      <c r="C65" s="245"/>
      <c r="D65" s="245"/>
      <c r="E65" s="245"/>
      <c r="F65" s="245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</row>
    <row r="66" spans="2:23" x14ac:dyDescent="0.55000000000000004">
      <c r="T66" s="21"/>
    </row>
  </sheetData>
  <sortState xmlns:xlrd2="http://schemas.microsoft.com/office/spreadsheetml/2017/richdata2" ref="B10:V62">
    <sortCondition descending="1" ref="T10:T62"/>
  </sortState>
  <mergeCells count="17">
    <mergeCell ref="H9"/>
    <mergeCell ref="J9"/>
    <mergeCell ref="B65:W65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</mergeCells>
  <printOptions horizontalCentered="1" verticalCentered="1"/>
  <pageMargins left="0" right="0" top="0" bottom="0" header="0.3" footer="0.3"/>
  <pageSetup paperSize="9" scale="48" orientation="portrait" r:id="rId1"/>
  <rowBreaks count="2" manualBreakCount="2">
    <brk id="19" max="16383" man="1"/>
    <brk id="3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B15"/>
  <sheetViews>
    <sheetView rightToLeft="1" view="pageBreakPreview" zoomScale="85" zoomScaleNormal="70" zoomScaleSheetLayoutView="85" workbookViewId="0">
      <selection activeCell="B9" sqref="B9:R12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710937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28515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7109375" style="1" bestFit="1" customWidth="1"/>
    <col min="17" max="17" width="1" style="1" customWidth="1"/>
    <col min="18" max="18" width="18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28" ht="30" x14ac:dyDescent="0.6">
      <c r="B2" s="200" t="s">
        <v>164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14"/>
      <c r="R2" s="14"/>
      <c r="S2" s="14"/>
      <c r="T2" s="14"/>
      <c r="U2" s="14"/>
    </row>
    <row r="3" spans="1:28" ht="30" x14ac:dyDescent="0.6">
      <c r="B3" s="200" t="s">
        <v>37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14"/>
      <c r="R3" s="14"/>
    </row>
    <row r="4" spans="1:28" ht="30" x14ac:dyDescent="0.6">
      <c r="B4" s="200" t="s">
        <v>239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14"/>
      <c r="R4" s="14"/>
    </row>
    <row r="5" spans="1:28" ht="54" customHeight="1" x14ac:dyDescent="0.6"/>
    <row r="6" spans="1:28" s="2" customFormat="1" ht="30" x14ac:dyDescent="0.55000000000000004">
      <c r="B6" s="12" t="s">
        <v>147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s="13" customFormat="1" ht="27" customHeight="1" x14ac:dyDescent="0.6">
      <c r="B7" s="201" t="s">
        <v>41</v>
      </c>
      <c r="D7" s="202" t="s">
        <v>39</v>
      </c>
      <c r="E7" s="202" t="s">
        <v>39</v>
      </c>
      <c r="F7" s="202" t="s">
        <v>39</v>
      </c>
      <c r="G7" s="202" t="s">
        <v>39</v>
      </c>
      <c r="H7" s="202" t="s">
        <v>39</v>
      </c>
      <c r="I7" s="202" t="s">
        <v>39</v>
      </c>
      <c r="J7" s="202" t="s">
        <v>39</v>
      </c>
      <c r="L7" s="202" t="s">
        <v>40</v>
      </c>
      <c r="M7" s="202" t="s">
        <v>40</v>
      </c>
      <c r="N7" s="202" t="s">
        <v>40</v>
      </c>
      <c r="O7" s="202" t="s">
        <v>40</v>
      </c>
      <c r="P7" s="202" t="s">
        <v>40</v>
      </c>
      <c r="Q7" s="202" t="s">
        <v>40</v>
      </c>
      <c r="R7" s="202" t="s">
        <v>40</v>
      </c>
    </row>
    <row r="8" spans="1:28" s="36" customFormat="1" ht="48" customHeight="1" x14ac:dyDescent="0.75">
      <c r="B8" s="238" t="s">
        <v>41</v>
      </c>
      <c r="D8" s="248" t="s">
        <v>58</v>
      </c>
      <c r="E8" s="37"/>
      <c r="F8" s="248" t="s">
        <v>55</v>
      </c>
      <c r="G8" s="37"/>
      <c r="H8" s="248" t="s">
        <v>56</v>
      </c>
      <c r="I8" s="37"/>
      <c r="J8" s="248" t="s">
        <v>59</v>
      </c>
      <c r="L8" s="248" t="s">
        <v>58</v>
      </c>
      <c r="M8" s="37"/>
      <c r="N8" s="248" t="s">
        <v>55</v>
      </c>
      <c r="O8" s="37"/>
      <c r="P8" s="248" t="s">
        <v>56</v>
      </c>
      <c r="Q8" s="37"/>
      <c r="R8" s="248" t="s">
        <v>59</v>
      </c>
    </row>
    <row r="9" spans="1:28" ht="24.75" x14ac:dyDescent="0.7">
      <c r="B9" s="170" t="s">
        <v>206</v>
      </c>
      <c r="C9" s="170"/>
      <c r="D9" s="170">
        <v>0</v>
      </c>
      <c r="E9" s="170"/>
      <c r="F9" s="171">
        <v>531047208</v>
      </c>
      <c r="G9" s="171"/>
      <c r="H9" s="171">
        <v>0</v>
      </c>
      <c r="I9" s="171"/>
      <c r="J9" s="171">
        <v>531047208</v>
      </c>
      <c r="K9" s="171"/>
      <c r="L9" s="172">
        <v>0</v>
      </c>
      <c r="M9" s="171"/>
      <c r="N9" s="171">
        <v>531047208</v>
      </c>
      <c r="O9" s="171"/>
      <c r="P9" s="171">
        <v>133749143</v>
      </c>
      <c r="Q9" s="171"/>
      <c r="R9" s="171">
        <v>664796351</v>
      </c>
    </row>
    <row r="10" spans="1:28" ht="24.75" x14ac:dyDescent="0.7">
      <c r="B10" s="170" t="s">
        <v>210</v>
      </c>
      <c r="C10" s="170"/>
      <c r="D10" s="170">
        <v>0</v>
      </c>
      <c r="E10" s="170"/>
      <c r="F10" s="171">
        <v>131435012</v>
      </c>
      <c r="G10" s="171"/>
      <c r="H10" s="171">
        <v>263232428</v>
      </c>
      <c r="I10" s="171"/>
      <c r="J10" s="171">
        <v>394667440</v>
      </c>
      <c r="K10" s="171"/>
      <c r="L10" s="172">
        <v>0</v>
      </c>
      <c r="M10" s="171"/>
      <c r="N10" s="171">
        <v>131435012</v>
      </c>
      <c r="O10" s="171"/>
      <c r="P10" s="171">
        <v>289124454</v>
      </c>
      <c r="Q10" s="171"/>
      <c r="R10" s="171">
        <v>420559466</v>
      </c>
    </row>
    <row r="11" spans="1:28" ht="24.75" x14ac:dyDescent="0.7">
      <c r="B11" s="170" t="s">
        <v>247</v>
      </c>
      <c r="C11" s="170"/>
      <c r="D11" s="170">
        <v>0</v>
      </c>
      <c r="E11" s="170"/>
      <c r="F11" s="171">
        <v>99804733</v>
      </c>
      <c r="G11" s="171"/>
      <c r="H11" s="171">
        <v>164829439</v>
      </c>
      <c r="I11" s="171"/>
      <c r="J11" s="171">
        <v>264634172</v>
      </c>
      <c r="K11" s="171"/>
      <c r="L11" s="172">
        <v>0</v>
      </c>
      <c r="M11" s="171"/>
      <c r="N11" s="171">
        <v>99804733</v>
      </c>
      <c r="O11" s="171"/>
      <c r="P11" s="171">
        <v>164829439</v>
      </c>
      <c r="Q11" s="171"/>
      <c r="R11" s="171">
        <v>264634172</v>
      </c>
    </row>
    <row r="12" spans="1:28" ht="24.75" x14ac:dyDescent="0.7">
      <c r="B12" s="170" t="s">
        <v>213</v>
      </c>
      <c r="C12" s="170"/>
      <c r="D12" s="170">
        <v>0</v>
      </c>
      <c r="E12" s="170"/>
      <c r="F12" s="171">
        <v>65935496</v>
      </c>
      <c r="G12" s="171"/>
      <c r="H12" s="171">
        <v>0</v>
      </c>
      <c r="I12" s="171"/>
      <c r="J12" s="171">
        <v>65935496</v>
      </c>
      <c r="K12" s="171"/>
      <c r="L12" s="172">
        <v>0</v>
      </c>
      <c r="M12" s="171"/>
      <c r="N12" s="171">
        <v>65935496</v>
      </c>
      <c r="O12" s="171"/>
      <c r="P12" s="171">
        <v>11959742</v>
      </c>
      <c r="Q12" s="171"/>
      <c r="R12" s="171">
        <v>77895238</v>
      </c>
    </row>
    <row r="13" spans="1:28" ht="21.75" thickBot="1" x14ac:dyDescent="0.65">
      <c r="B13" s="173"/>
      <c r="D13" s="173"/>
      <c r="F13" s="174">
        <f>SUM(F9:F12)</f>
        <v>828222449</v>
      </c>
      <c r="H13" s="174">
        <f>SUM(H9:H12)</f>
        <v>428061867</v>
      </c>
      <c r="J13" s="174">
        <f>SUM(J9:J12)</f>
        <v>1256284316</v>
      </c>
      <c r="L13" s="116"/>
      <c r="N13" s="174">
        <f>SUM(N9:N12)</f>
        <v>828222449</v>
      </c>
      <c r="P13" s="174">
        <f>SUM(P9:P12)</f>
        <v>599662778</v>
      </c>
      <c r="R13" s="174">
        <f>SUM(R9:R12)</f>
        <v>1427885227</v>
      </c>
    </row>
    <row r="14" spans="1:28" ht="21.75" thickTop="1" x14ac:dyDescent="0.6">
      <c r="L14"/>
    </row>
    <row r="15" spans="1:28" ht="30" x14ac:dyDescent="0.75">
      <c r="A15" s="194">
        <v>12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</row>
  </sheetData>
  <mergeCells count="15">
    <mergeCell ref="A15:R15"/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7" orientation="landscape" r:id="rId1"/>
  <rowBreaks count="1" manualBreakCount="1">
    <brk id="1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B10" sqref="B10:H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200" t="s">
        <v>164</v>
      </c>
      <c r="C2" s="200"/>
      <c r="D2" s="200"/>
      <c r="E2" s="200"/>
      <c r="F2" s="200"/>
      <c r="G2" s="200"/>
      <c r="H2" s="200"/>
      <c r="I2" s="200"/>
      <c r="J2" s="200"/>
    </row>
    <row r="3" spans="2:26" ht="31.5" customHeight="1" x14ac:dyDescent="0.55000000000000004">
      <c r="B3" s="200" t="s">
        <v>37</v>
      </c>
      <c r="C3" s="200"/>
      <c r="D3" s="200"/>
      <c r="E3" s="200"/>
      <c r="F3" s="200"/>
      <c r="G3" s="200"/>
      <c r="H3" s="200"/>
      <c r="I3" s="200"/>
      <c r="J3" s="200"/>
    </row>
    <row r="4" spans="2:26" ht="31.5" customHeight="1" x14ac:dyDescent="0.55000000000000004">
      <c r="B4" s="200" t="s">
        <v>239</v>
      </c>
      <c r="C4" s="200"/>
      <c r="D4" s="200"/>
      <c r="E4" s="200"/>
      <c r="F4" s="200"/>
      <c r="G4" s="200"/>
      <c r="H4" s="200"/>
      <c r="I4" s="200"/>
      <c r="J4" s="200"/>
    </row>
    <row r="5" spans="2:26" ht="73.5" customHeight="1" x14ac:dyDescent="0.55000000000000004"/>
    <row r="6" spans="2:26" ht="30" x14ac:dyDescent="0.55000000000000004">
      <c r="B6" s="12" t="s">
        <v>152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204" t="s">
        <v>60</v>
      </c>
      <c r="C8" s="204" t="s">
        <v>60</v>
      </c>
      <c r="D8" s="204" t="s">
        <v>39</v>
      </c>
      <c r="E8" s="204" t="s">
        <v>39</v>
      </c>
      <c r="F8" s="204" t="s">
        <v>39</v>
      </c>
      <c r="H8" s="204" t="s">
        <v>40</v>
      </c>
      <c r="I8" s="204" t="s">
        <v>40</v>
      </c>
      <c r="J8" s="204" t="s">
        <v>40</v>
      </c>
    </row>
    <row r="9" spans="2:26" s="29" customFormat="1" ht="50.25" customHeight="1" x14ac:dyDescent="0.6">
      <c r="B9" s="250" t="s">
        <v>61</v>
      </c>
      <c r="D9" s="250" t="s">
        <v>62</v>
      </c>
      <c r="F9" s="250" t="s">
        <v>63</v>
      </c>
      <c r="H9" s="250" t="s">
        <v>62</v>
      </c>
      <c r="J9" s="250" t="s">
        <v>63</v>
      </c>
    </row>
    <row r="10" spans="2:26" s="4" customFormat="1" ht="22.5" customHeight="1" x14ac:dyDescent="0.55000000000000004">
      <c r="B10" s="34" t="s">
        <v>199</v>
      </c>
      <c r="D10" s="58">
        <v>698008</v>
      </c>
      <c r="E10" s="6"/>
      <c r="F10" s="10"/>
      <c r="G10" s="6"/>
      <c r="H10" s="58">
        <v>10589453</v>
      </c>
      <c r="I10" s="6"/>
      <c r="J10" s="75"/>
    </row>
    <row r="11" spans="2:26" s="4" customFormat="1" ht="22.5" customHeight="1" x14ac:dyDescent="0.55000000000000004">
      <c r="B11" s="4" t="s">
        <v>200</v>
      </c>
      <c r="D11" s="59">
        <v>429672</v>
      </c>
      <c r="E11" s="6"/>
      <c r="F11" s="6"/>
      <c r="G11" s="6"/>
      <c r="H11" s="59">
        <v>1687397</v>
      </c>
      <c r="I11" s="6"/>
      <c r="J11" s="31"/>
    </row>
    <row r="12" spans="2:26" s="4" customFormat="1" ht="22.5" customHeight="1" x14ac:dyDescent="0.55000000000000004">
      <c r="B12" s="4" t="s">
        <v>197</v>
      </c>
      <c r="D12" s="59">
        <v>5004</v>
      </c>
      <c r="E12" s="6"/>
      <c r="F12" s="6"/>
      <c r="G12" s="6"/>
      <c r="H12" s="59">
        <v>28076</v>
      </c>
      <c r="I12" s="6"/>
      <c r="J12" s="31"/>
    </row>
    <row r="13" spans="2:26" s="4" customFormat="1" ht="21.75" customHeight="1" x14ac:dyDescent="0.55000000000000004">
      <c r="B13" s="4" t="s">
        <v>198</v>
      </c>
      <c r="D13" s="59">
        <v>1507</v>
      </c>
      <c r="E13" s="6"/>
      <c r="F13" s="6"/>
      <c r="G13" s="6"/>
      <c r="H13" s="59">
        <v>4895</v>
      </c>
      <c r="I13" s="6"/>
      <c r="J13" s="31"/>
    </row>
    <row r="14" spans="2:26" ht="21.75" customHeight="1" thickBot="1" x14ac:dyDescent="0.6">
      <c r="B14" s="249" t="s">
        <v>65</v>
      </c>
      <c r="C14" s="249"/>
      <c r="D14" s="61">
        <f>SUM(D10:D13)</f>
        <v>1134191</v>
      </c>
      <c r="E14" s="62"/>
      <c r="F14" s="63"/>
      <c r="G14" s="62"/>
      <c r="H14" s="61">
        <f>SUM(H10:H13)</f>
        <v>12309821</v>
      </c>
      <c r="I14" s="62"/>
      <c r="J14" s="76"/>
    </row>
    <row r="15" spans="2:26" ht="21.75" customHeight="1" thickTop="1" x14ac:dyDescent="0.55000000000000004">
      <c r="D15" s="2" t="s">
        <v>144</v>
      </c>
      <c r="J15" s="74"/>
    </row>
    <row r="16" spans="2:26" ht="27.75" customHeight="1" x14ac:dyDescent="0.75">
      <c r="B16" s="194">
        <v>13</v>
      </c>
      <c r="C16" s="194"/>
      <c r="D16" s="194"/>
      <c r="E16" s="194"/>
      <c r="F16" s="194"/>
      <c r="G16" s="194"/>
      <c r="H16" s="194"/>
      <c r="I16" s="194"/>
      <c r="J16" s="194"/>
    </row>
    <row r="17" spans="10:10" ht="21.75" customHeight="1" x14ac:dyDescent="0.55000000000000004">
      <c r="J17" s="74"/>
    </row>
  </sheetData>
  <sortState xmlns:xlrd2="http://schemas.microsoft.com/office/spreadsheetml/2017/richdata2" ref="B10:H13">
    <sortCondition descending="1" ref="H10:H13"/>
  </sortState>
  <mergeCells count="13">
    <mergeCell ref="B16:J16"/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4"/>
  <sheetViews>
    <sheetView rightToLeft="1" view="pageBreakPreview" topLeftCell="A3" zoomScaleNormal="70" zoomScaleSheetLayoutView="100" workbookViewId="0">
      <selection activeCell="B10" sqref="B10:F11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1:16" ht="30" x14ac:dyDescent="0.55000000000000004">
      <c r="B2" s="200" t="s">
        <v>164</v>
      </c>
      <c r="C2" s="200"/>
      <c r="D2" s="200"/>
      <c r="E2" s="200"/>
      <c r="F2" s="200"/>
    </row>
    <row r="3" spans="1:16" ht="30" x14ac:dyDescent="0.55000000000000004">
      <c r="B3" s="200" t="s">
        <v>37</v>
      </c>
      <c r="C3" s="200"/>
      <c r="D3" s="200"/>
      <c r="E3" s="200"/>
      <c r="F3" s="200"/>
    </row>
    <row r="4" spans="1:16" ht="30" x14ac:dyDescent="0.55000000000000004">
      <c r="B4" s="200" t="s">
        <v>239</v>
      </c>
      <c r="C4" s="200"/>
      <c r="D4" s="200"/>
      <c r="E4" s="200"/>
      <c r="F4" s="200"/>
    </row>
    <row r="5" spans="1:16" ht="125.25" customHeight="1" x14ac:dyDescent="0.55000000000000004"/>
    <row r="6" spans="1:16" s="18" customFormat="1" ht="24" x14ac:dyDescent="0.6">
      <c r="B6" s="45" t="s">
        <v>170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30" x14ac:dyDescent="0.55000000000000004">
      <c r="B8" s="242" t="s">
        <v>64</v>
      </c>
      <c r="D8" s="200" t="s">
        <v>39</v>
      </c>
      <c r="F8" s="200" t="s">
        <v>240</v>
      </c>
    </row>
    <row r="9" spans="1:16" ht="30" x14ac:dyDescent="0.55000000000000004">
      <c r="B9" s="251" t="s">
        <v>64</v>
      </c>
      <c r="D9" s="252" t="s">
        <v>34</v>
      </c>
      <c r="F9" s="252" t="s">
        <v>34</v>
      </c>
    </row>
    <row r="10" spans="1:16" x14ac:dyDescent="0.55000000000000004">
      <c r="B10" s="2" t="s">
        <v>216</v>
      </c>
      <c r="D10" s="64">
        <v>499488695</v>
      </c>
      <c r="E10" s="64"/>
      <c r="F10" s="64">
        <v>1236902412</v>
      </c>
    </row>
    <row r="11" spans="1:16" x14ac:dyDescent="0.55000000000000004">
      <c r="B11" s="2" t="s">
        <v>64</v>
      </c>
      <c r="D11" s="64">
        <v>0</v>
      </c>
      <c r="E11" s="62"/>
      <c r="F11" s="64">
        <v>111926618</v>
      </c>
    </row>
    <row r="12" spans="1:16" ht="21.75" thickBot="1" x14ac:dyDescent="0.6">
      <c r="B12" s="23" t="s">
        <v>65</v>
      </c>
      <c r="D12" s="61">
        <f>SUM(D10:D11)</f>
        <v>499488695</v>
      </c>
      <c r="E12" s="62"/>
      <c r="F12" s="61">
        <f>SUM(F10:F11)</f>
        <v>1348829030</v>
      </c>
    </row>
    <row r="13" spans="1:16" ht="21.75" thickTop="1" x14ac:dyDescent="0.55000000000000004"/>
    <row r="14" spans="1:16" ht="27" customHeight="1" x14ac:dyDescent="0.75">
      <c r="A14" s="194">
        <v>14</v>
      </c>
      <c r="B14" s="194"/>
      <c r="C14" s="194"/>
      <c r="D14" s="194"/>
      <c r="E14" s="194"/>
      <c r="F14" s="194"/>
    </row>
  </sheetData>
  <sortState xmlns:xlrd2="http://schemas.microsoft.com/office/spreadsheetml/2017/richdata2" ref="B11:F11">
    <sortCondition descending="1" ref="F11"/>
  </sortState>
  <mergeCells count="9">
    <mergeCell ref="A14:F14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  <rowBreaks count="1" manualBreakCount="1">
    <brk id="1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5"/>
  <sheetViews>
    <sheetView rightToLeft="1" view="pageBreakPreview" topLeftCell="A2" zoomScale="120" zoomScaleNormal="100" zoomScaleSheetLayoutView="120" workbookViewId="0">
      <selection activeCell="A15" sqref="A10:XFD1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2" ht="25.5" x14ac:dyDescent="0.25">
      <c r="A1" s="190" t="s">
        <v>164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2" ht="25.5" x14ac:dyDescent="0.25">
      <c r="A2" s="190" t="s">
        <v>37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2" ht="25.5" x14ac:dyDescent="0.25">
      <c r="A3" s="190" t="s">
        <v>239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2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2" ht="24" x14ac:dyDescent="0.25">
      <c r="A5" s="244" t="s">
        <v>153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</row>
    <row r="6" spans="1:12" ht="21" x14ac:dyDescent="0.25">
      <c r="A6" s="92"/>
      <c r="B6" s="92"/>
      <c r="C6" s="92"/>
      <c r="D6" s="92"/>
      <c r="E6" s="92"/>
      <c r="F6" s="92"/>
      <c r="G6" s="92"/>
      <c r="H6" s="92"/>
      <c r="I6" s="94" t="s">
        <v>39</v>
      </c>
      <c r="J6" s="92"/>
      <c r="K6" s="94" t="s">
        <v>99</v>
      </c>
    </row>
    <row r="7" spans="1:12" ht="114" customHeight="1" x14ac:dyDescent="0.25">
      <c r="A7" s="94" t="s">
        <v>125</v>
      </c>
      <c r="B7" s="92"/>
      <c r="C7" s="100" t="s">
        <v>126</v>
      </c>
      <c r="D7" s="92"/>
      <c r="E7" s="100" t="s">
        <v>127</v>
      </c>
      <c r="F7" s="92"/>
      <c r="G7" s="100" t="s">
        <v>128</v>
      </c>
      <c r="H7" s="92"/>
      <c r="I7" s="99" t="s">
        <v>129</v>
      </c>
      <c r="J7" s="92"/>
      <c r="K7" s="99" t="s">
        <v>129</v>
      </c>
    </row>
    <row r="8" spans="1:12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</row>
    <row r="9" spans="1:12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</row>
    <row r="10" spans="1:12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2" ht="30" x14ac:dyDescent="0.75">
      <c r="A11" s="194">
        <v>15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</row>
    <row r="12" spans="1:12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</row>
    <row r="13" spans="1:12" x14ac:dyDescent="0.25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</row>
    <row r="14" spans="1:12" x14ac:dyDescent="0.25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</row>
    <row r="15" spans="1:12" x14ac:dyDescent="0.2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</row>
  </sheetData>
  <mergeCells count="5">
    <mergeCell ref="A1:K1"/>
    <mergeCell ref="A2:K2"/>
    <mergeCell ref="A3:K3"/>
    <mergeCell ref="A5:K5"/>
    <mergeCell ref="A11:L11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31"/>
  <sheetViews>
    <sheetView rightToLeft="1" view="pageBreakPreview" topLeftCell="A4" zoomScale="85" zoomScaleNormal="110" zoomScaleSheetLayoutView="85" workbookViewId="0">
      <selection activeCell="B9" sqref="B9:T16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25.14062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200" t="s">
        <v>164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</row>
    <row r="3" spans="2:28" ht="30" x14ac:dyDescent="0.55000000000000004">
      <c r="B3" s="200" t="s">
        <v>37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</row>
    <row r="4" spans="2:28" ht="30" x14ac:dyDescent="0.55000000000000004">
      <c r="B4" s="200" t="s">
        <v>239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</row>
    <row r="5" spans="2:28" ht="67.5" customHeight="1" x14ac:dyDescent="0.55000000000000004"/>
    <row r="6" spans="2:28" ht="30" x14ac:dyDescent="0.55000000000000004">
      <c r="B6" s="223" t="s">
        <v>154</v>
      </c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53" t="s">
        <v>1</v>
      </c>
      <c r="D7" s="250" t="s">
        <v>45</v>
      </c>
      <c r="E7" s="250" t="s">
        <v>45</v>
      </c>
      <c r="F7" s="250" t="s">
        <v>45</v>
      </c>
      <c r="G7" s="250" t="s">
        <v>45</v>
      </c>
      <c r="H7" s="250" t="s">
        <v>45</v>
      </c>
      <c r="J7" s="250" t="s">
        <v>39</v>
      </c>
      <c r="K7" s="250" t="s">
        <v>39</v>
      </c>
      <c r="L7" s="250" t="s">
        <v>39</v>
      </c>
      <c r="M7" s="250" t="s">
        <v>39</v>
      </c>
      <c r="N7" s="250" t="s">
        <v>39</v>
      </c>
      <c r="P7" s="250" t="s">
        <v>40</v>
      </c>
      <c r="Q7" s="250" t="s">
        <v>40</v>
      </c>
      <c r="R7" s="250" t="s">
        <v>40</v>
      </c>
      <c r="S7" s="250" t="s">
        <v>40</v>
      </c>
      <c r="T7" s="250" t="s">
        <v>40</v>
      </c>
    </row>
    <row r="8" spans="2:28" s="29" customFormat="1" ht="63.75" customHeight="1" x14ac:dyDescent="0.6">
      <c r="B8" s="254" t="s">
        <v>1</v>
      </c>
      <c r="D8" s="165" t="s">
        <v>124</v>
      </c>
      <c r="E8" s="43"/>
      <c r="F8" s="246" t="s">
        <v>46</v>
      </c>
      <c r="G8" s="43"/>
      <c r="H8" s="246" t="s">
        <v>47</v>
      </c>
      <c r="J8" s="246" t="s">
        <v>48</v>
      </c>
      <c r="K8" s="43"/>
      <c r="L8" s="246" t="s">
        <v>43</v>
      </c>
      <c r="M8" s="43"/>
      <c r="N8" s="246" t="s">
        <v>49</v>
      </c>
      <c r="P8" s="246" t="s">
        <v>48</v>
      </c>
      <c r="Q8" s="43"/>
      <c r="R8" s="246" t="s">
        <v>43</v>
      </c>
      <c r="S8" s="43"/>
      <c r="T8" s="246" t="s">
        <v>49</v>
      </c>
    </row>
    <row r="9" spans="2:28" x14ac:dyDescent="0.55000000000000004">
      <c r="B9" s="2" t="s">
        <v>219</v>
      </c>
      <c r="D9" s="2" t="s">
        <v>251</v>
      </c>
      <c r="F9" s="175">
        <v>2771000</v>
      </c>
      <c r="H9" s="2">
        <v>740</v>
      </c>
      <c r="J9" s="175">
        <v>2050540000</v>
      </c>
      <c r="K9" s="175"/>
      <c r="L9" s="175">
        <v>291557391</v>
      </c>
      <c r="N9" s="175">
        <v>1758982609</v>
      </c>
      <c r="P9" s="175">
        <v>2050540000</v>
      </c>
      <c r="R9" s="175">
        <v>291557391</v>
      </c>
      <c r="S9" s="175"/>
      <c r="T9" s="175">
        <v>1758982609</v>
      </c>
    </row>
    <row r="10" spans="2:28" x14ac:dyDescent="0.55000000000000004">
      <c r="B10" s="2" t="s">
        <v>178</v>
      </c>
      <c r="D10" s="2" t="s">
        <v>236</v>
      </c>
      <c r="F10" s="175">
        <v>1628887</v>
      </c>
      <c r="H10" s="2">
        <v>810</v>
      </c>
      <c r="J10" s="175">
        <v>0</v>
      </c>
      <c r="K10" s="175"/>
      <c r="L10" s="175">
        <v>0</v>
      </c>
      <c r="N10" s="175">
        <v>0</v>
      </c>
      <c r="P10" s="175">
        <v>1319398470</v>
      </c>
      <c r="R10" s="175">
        <v>24827391</v>
      </c>
      <c r="S10" s="175"/>
      <c r="T10" s="175">
        <v>1294571079</v>
      </c>
    </row>
    <row r="11" spans="2:28" x14ac:dyDescent="0.55000000000000004">
      <c r="B11" s="2" t="s">
        <v>179</v>
      </c>
      <c r="D11" s="2" t="s">
        <v>252</v>
      </c>
      <c r="F11" s="175">
        <v>15700000</v>
      </c>
      <c r="H11" s="2">
        <v>69</v>
      </c>
      <c r="J11" s="175">
        <v>1083300000</v>
      </c>
      <c r="K11" s="175"/>
      <c r="L11" s="175">
        <v>78460102</v>
      </c>
      <c r="N11" s="175">
        <v>1004839898</v>
      </c>
      <c r="P11" s="175">
        <v>1083300000</v>
      </c>
      <c r="R11" s="175">
        <v>78460102</v>
      </c>
      <c r="S11" s="175"/>
      <c r="T11" s="175">
        <v>1004839898</v>
      </c>
    </row>
    <row r="12" spans="2:28" x14ac:dyDescent="0.55000000000000004">
      <c r="B12" s="2" t="s">
        <v>233</v>
      </c>
      <c r="D12" s="2" t="s">
        <v>237</v>
      </c>
      <c r="F12" s="175">
        <v>35176</v>
      </c>
      <c r="H12" s="2">
        <v>27400</v>
      </c>
      <c r="J12" s="175">
        <v>0</v>
      </c>
      <c r="K12" s="175"/>
      <c r="L12" s="175">
        <v>0</v>
      </c>
      <c r="N12" s="175">
        <v>0</v>
      </c>
      <c r="P12" s="175">
        <v>963822400</v>
      </c>
      <c r="R12" s="175">
        <v>0</v>
      </c>
      <c r="S12" s="175"/>
      <c r="T12" s="175">
        <v>963822400</v>
      </c>
    </row>
    <row r="13" spans="2:28" x14ac:dyDescent="0.55000000000000004">
      <c r="B13" s="2" t="s">
        <v>174</v>
      </c>
      <c r="D13" s="2" t="s">
        <v>217</v>
      </c>
      <c r="F13" s="175">
        <v>4060180</v>
      </c>
      <c r="H13" s="2">
        <v>190</v>
      </c>
      <c r="J13" s="175">
        <v>0</v>
      </c>
      <c r="K13" s="175"/>
      <c r="L13" s="175">
        <v>0</v>
      </c>
      <c r="N13" s="175">
        <v>0</v>
      </c>
      <c r="P13" s="175">
        <v>771434200</v>
      </c>
      <c r="R13" s="175">
        <v>28496250</v>
      </c>
      <c r="S13" s="175"/>
      <c r="T13" s="175">
        <v>742937950</v>
      </c>
    </row>
    <row r="14" spans="2:28" x14ac:dyDescent="0.55000000000000004">
      <c r="B14" s="2" t="s">
        <v>188</v>
      </c>
      <c r="D14" s="2" t="s">
        <v>201</v>
      </c>
      <c r="F14" s="175">
        <v>560000</v>
      </c>
      <c r="H14" s="2">
        <v>1290</v>
      </c>
      <c r="J14" s="175">
        <v>0</v>
      </c>
      <c r="K14" s="175"/>
      <c r="L14" s="175">
        <v>0</v>
      </c>
      <c r="N14" s="175">
        <v>0</v>
      </c>
      <c r="P14" s="175">
        <v>722400000</v>
      </c>
      <c r="R14" s="175">
        <v>13116880</v>
      </c>
      <c r="S14" s="175"/>
      <c r="T14" s="175">
        <v>709283120</v>
      </c>
    </row>
    <row r="15" spans="2:28" x14ac:dyDescent="0.55000000000000004">
      <c r="B15" s="2" t="s">
        <v>186</v>
      </c>
      <c r="D15" s="2" t="s">
        <v>238</v>
      </c>
      <c r="F15" s="175">
        <v>1929000</v>
      </c>
      <c r="H15" s="2">
        <v>250</v>
      </c>
      <c r="J15" s="175">
        <v>0</v>
      </c>
      <c r="K15" s="175"/>
      <c r="L15" s="175">
        <v>0</v>
      </c>
      <c r="N15" s="175">
        <v>0</v>
      </c>
      <c r="P15" s="175">
        <v>482250000</v>
      </c>
      <c r="R15" s="175">
        <v>10659243</v>
      </c>
      <c r="S15" s="175"/>
      <c r="T15" s="175">
        <v>471590757</v>
      </c>
    </row>
    <row r="16" spans="2:28" x14ac:dyDescent="0.55000000000000004">
      <c r="B16" s="2" t="s">
        <v>194</v>
      </c>
      <c r="D16" s="2" t="s">
        <v>240</v>
      </c>
      <c r="F16" s="175">
        <v>1000</v>
      </c>
      <c r="H16" s="2">
        <v>1700</v>
      </c>
      <c r="J16" s="175">
        <v>1700000</v>
      </c>
      <c r="K16" s="175"/>
      <c r="L16" s="175">
        <v>242572</v>
      </c>
      <c r="N16" s="175">
        <v>1457428</v>
      </c>
      <c r="P16" s="175">
        <v>1700000</v>
      </c>
      <c r="R16" s="175">
        <v>242572</v>
      </c>
      <c r="S16" s="175"/>
      <c r="T16" s="175">
        <v>1457428</v>
      </c>
    </row>
    <row r="17" spans="1:20" ht="21.75" thickBot="1" x14ac:dyDescent="0.6">
      <c r="B17" s="178"/>
      <c r="C17" s="23"/>
      <c r="D17" s="23"/>
      <c r="E17" s="23"/>
      <c r="F17" s="23"/>
      <c r="G17" s="23"/>
      <c r="H17" s="23"/>
      <c r="I17" s="23"/>
      <c r="J17" s="176">
        <f>SUM(J9:J16)</f>
        <v>3135540000</v>
      </c>
      <c r="K17" s="23"/>
      <c r="L17" s="177">
        <f>SUM(L9:L16)</f>
        <v>370260065</v>
      </c>
      <c r="M17" s="23"/>
      <c r="N17" s="176">
        <f>SUM(N9:N16)</f>
        <v>2765279935</v>
      </c>
      <c r="O17" s="23"/>
      <c r="P17" s="176">
        <f>SUM(P9:P16)</f>
        <v>7394845070</v>
      </c>
      <c r="Q17" s="23"/>
      <c r="R17" s="176">
        <f>SUM(R9:R16)</f>
        <v>447359829</v>
      </c>
      <c r="S17" s="23"/>
      <c r="T17" s="176">
        <f>SUM(T9:T16)</f>
        <v>6947485241</v>
      </c>
    </row>
    <row r="18" spans="1:20" x14ac:dyDescent="0.55000000000000004">
      <c r="L18"/>
    </row>
    <row r="19" spans="1:20" x14ac:dyDescent="0.55000000000000004">
      <c r="L19"/>
    </row>
    <row r="20" spans="1:20" ht="30" x14ac:dyDescent="0.75">
      <c r="A20" s="194">
        <v>16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</row>
    <row r="21" spans="1:20" x14ac:dyDescent="0.55000000000000004">
      <c r="L21"/>
    </row>
    <row r="22" spans="1:20" x14ac:dyDescent="0.55000000000000004">
      <c r="L22"/>
    </row>
    <row r="23" spans="1:20" x14ac:dyDescent="0.55000000000000004">
      <c r="L23"/>
    </row>
    <row r="24" spans="1:20" x14ac:dyDescent="0.55000000000000004">
      <c r="L24"/>
    </row>
    <row r="25" spans="1:20" x14ac:dyDescent="0.55000000000000004">
      <c r="L25"/>
    </row>
    <row r="26" spans="1:20" x14ac:dyDescent="0.55000000000000004">
      <c r="L26"/>
    </row>
    <row r="27" spans="1:20" x14ac:dyDescent="0.55000000000000004">
      <c r="L27"/>
    </row>
    <row r="28" spans="1:20" x14ac:dyDescent="0.55000000000000004">
      <c r="L28"/>
    </row>
    <row r="29" spans="1:20" x14ac:dyDescent="0.55000000000000004">
      <c r="L29"/>
    </row>
    <row r="30" spans="1:20" x14ac:dyDescent="0.55000000000000004">
      <c r="L30"/>
    </row>
    <row r="31" spans="1:20" x14ac:dyDescent="0.55000000000000004">
      <c r="L31" s="73"/>
    </row>
  </sheetData>
  <mergeCells count="17">
    <mergeCell ref="B6:M6"/>
    <mergeCell ref="D7:H7"/>
    <mergeCell ref="A20:T20"/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</mergeCells>
  <printOptions horizontalCentered="1" verticalCentered="1"/>
  <pageMargins left="0" right="0" top="0" bottom="0" header="0.3" footer="0.3"/>
  <pageSetup paperSize="9" scale="66" orientation="landscape" r:id="rId1"/>
  <rowBreaks count="2" manualBreakCount="2">
    <brk id="14" max="16383" man="1"/>
    <brk id="1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6"/>
  <sheetViews>
    <sheetView rightToLeft="1" view="pageBreakPreview" topLeftCell="A2" zoomScale="60" zoomScaleNormal="100" workbookViewId="0">
      <selection activeCell="N58" sqref="N58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0" t="s">
        <v>165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spans="1:20" ht="25.5" x14ac:dyDescent="0.25">
      <c r="A2" s="190" t="s">
        <v>37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</row>
    <row r="3" spans="1:20" ht="25.5" x14ac:dyDescent="0.25">
      <c r="A3" s="190" t="s">
        <v>239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</row>
    <row r="4" spans="1:20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 ht="24" x14ac:dyDescent="0.25">
      <c r="A5" s="244" t="s">
        <v>155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</row>
    <row r="6" spans="1:20" ht="21" x14ac:dyDescent="0.25">
      <c r="A6" s="193" t="s">
        <v>130</v>
      </c>
      <c r="B6" s="92"/>
      <c r="C6" s="92"/>
      <c r="D6" s="92"/>
      <c r="E6" s="92"/>
      <c r="F6" s="92"/>
      <c r="G6" s="92"/>
      <c r="H6" s="92"/>
      <c r="I6" s="92"/>
      <c r="J6" s="193" t="s">
        <v>39</v>
      </c>
      <c r="K6" s="193"/>
      <c r="L6" s="193"/>
      <c r="M6" s="193"/>
      <c r="N6" s="193"/>
      <c r="O6" s="92"/>
      <c r="P6" s="193" t="s">
        <v>99</v>
      </c>
      <c r="Q6" s="193"/>
      <c r="R6" s="193"/>
      <c r="S6" s="193"/>
      <c r="T6" s="193"/>
    </row>
    <row r="7" spans="1:20" ht="63" x14ac:dyDescent="0.25">
      <c r="A7" s="193"/>
      <c r="B7" s="92"/>
      <c r="C7" s="100" t="s">
        <v>131</v>
      </c>
      <c r="D7" s="92"/>
      <c r="E7" s="192" t="s">
        <v>70</v>
      </c>
      <c r="F7" s="192"/>
      <c r="G7" s="92"/>
      <c r="H7" s="100" t="s">
        <v>132</v>
      </c>
      <c r="I7" s="92"/>
      <c r="J7" s="99" t="s">
        <v>42</v>
      </c>
      <c r="K7" s="93"/>
      <c r="L7" s="99" t="s">
        <v>43</v>
      </c>
      <c r="M7" s="93"/>
      <c r="N7" s="99" t="s">
        <v>44</v>
      </c>
      <c r="O7" s="92"/>
      <c r="P7" s="99" t="s">
        <v>42</v>
      </c>
      <c r="Q7" s="93"/>
      <c r="R7" s="99" t="s">
        <v>43</v>
      </c>
      <c r="S7" s="93"/>
      <c r="T7" s="99" t="s">
        <v>44</v>
      </c>
    </row>
    <row r="8" spans="1:20" ht="18.75" x14ac:dyDescent="0.25">
      <c r="A8" s="109"/>
      <c r="B8" s="92"/>
      <c r="C8" s="93"/>
      <c r="D8" s="92"/>
      <c r="E8" s="109"/>
      <c r="F8" s="93"/>
      <c r="G8" s="92"/>
      <c r="H8" s="111"/>
      <c r="I8" s="92"/>
      <c r="J8" s="110"/>
      <c r="K8" s="92"/>
      <c r="L8" s="110"/>
      <c r="M8" s="92"/>
      <c r="N8" s="110"/>
      <c r="O8" s="92"/>
      <c r="P8" s="110"/>
      <c r="Q8" s="92"/>
      <c r="R8" s="110"/>
      <c r="S8" s="92"/>
      <c r="T8" s="110"/>
    </row>
    <row r="9" spans="1:20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</row>
    <row r="10" spans="1:20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</row>
    <row r="11" spans="1:20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</row>
    <row r="12" spans="1:20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</row>
    <row r="13" spans="1:20" x14ac:dyDescent="0.25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</row>
    <row r="14" spans="1:20" ht="30" x14ac:dyDescent="0.75">
      <c r="A14" s="194">
        <v>17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</row>
    <row r="15" spans="1:20" x14ac:dyDescent="0.2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</row>
    <row r="16" spans="1:20" x14ac:dyDescent="0.25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</row>
  </sheetData>
  <mergeCells count="9">
    <mergeCell ref="A14:T14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6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57" t="s">
        <v>164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</row>
    <row r="3" spans="2:22" ht="27" customHeight="1" x14ac:dyDescent="0.25">
      <c r="B3" s="257" t="s">
        <v>37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</row>
    <row r="4" spans="2:22" ht="27" customHeight="1" x14ac:dyDescent="0.25">
      <c r="B4" s="257" t="s">
        <v>239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</row>
    <row r="5" spans="2:22" s="25" customFormat="1" ht="21.75" customHeight="1" x14ac:dyDescent="0.25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2:22" s="2" customFormat="1" ht="30.75" customHeight="1" x14ac:dyDescent="0.55000000000000004">
      <c r="B6" s="255" t="s">
        <v>156</v>
      </c>
      <c r="C6" s="255"/>
      <c r="D6" s="255"/>
      <c r="E6" s="255"/>
      <c r="F6" s="255"/>
      <c r="G6" s="255"/>
      <c r="H6" s="255"/>
      <c r="I6" s="255"/>
      <c r="J6" s="255"/>
      <c r="K6" s="46"/>
      <c r="L6" s="46"/>
      <c r="M6" s="46"/>
      <c r="N6" s="46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5"/>
      <c r="C7" s="1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56" t="s">
        <v>38</v>
      </c>
      <c r="C8" s="256" t="s">
        <v>38</v>
      </c>
      <c r="D8" s="256" t="s">
        <v>39</v>
      </c>
      <c r="E8" s="256" t="s">
        <v>39</v>
      </c>
      <c r="F8" s="256" t="s">
        <v>39</v>
      </c>
      <c r="G8" s="256" t="s">
        <v>39</v>
      </c>
      <c r="H8" s="256" t="s">
        <v>39</v>
      </c>
      <c r="I8" s="69"/>
      <c r="J8" s="256" t="s">
        <v>40</v>
      </c>
      <c r="K8" s="256" t="s">
        <v>40</v>
      </c>
      <c r="L8" s="256" t="s">
        <v>40</v>
      </c>
      <c r="M8" s="256" t="s">
        <v>40</v>
      </c>
      <c r="N8" s="256" t="s">
        <v>40</v>
      </c>
    </row>
    <row r="9" spans="2:22" s="26" customFormat="1" ht="58.5" customHeight="1" x14ac:dyDescent="0.25">
      <c r="B9" s="259" t="s">
        <v>41</v>
      </c>
      <c r="C9" s="70"/>
      <c r="D9" s="259" t="s">
        <v>42</v>
      </c>
      <c r="E9" s="70"/>
      <c r="F9" s="259" t="s">
        <v>43</v>
      </c>
      <c r="G9" s="70"/>
      <c r="H9" s="259" t="s">
        <v>44</v>
      </c>
      <c r="I9" s="69"/>
      <c r="J9" s="259" t="s">
        <v>42</v>
      </c>
      <c r="K9" s="70"/>
      <c r="L9" s="259" t="s">
        <v>43</v>
      </c>
      <c r="M9" s="70"/>
      <c r="N9" s="259" t="s">
        <v>44</v>
      </c>
    </row>
    <row r="10" spans="2:22" s="25" customFormat="1" ht="23.25" customHeight="1" x14ac:dyDescent="0.25">
      <c r="B10" s="69" t="s">
        <v>199</v>
      </c>
      <c r="C10" s="69"/>
      <c r="D10" s="59">
        <v>698008</v>
      </c>
      <c r="E10" s="134"/>
      <c r="F10" s="59">
        <v>0</v>
      </c>
      <c r="G10" s="134"/>
      <c r="H10" s="59">
        <v>698008</v>
      </c>
      <c r="I10" s="134"/>
      <c r="J10" s="59">
        <v>10589453</v>
      </c>
      <c r="K10" s="134"/>
      <c r="L10" s="59">
        <v>0</v>
      </c>
      <c r="M10" s="134"/>
      <c r="N10" s="59">
        <v>10589453</v>
      </c>
    </row>
    <row r="11" spans="2:22" s="25" customFormat="1" ht="23.25" customHeight="1" x14ac:dyDescent="0.25">
      <c r="B11" s="69" t="s">
        <v>200</v>
      </c>
      <c r="C11" s="69"/>
      <c r="D11" s="101">
        <v>429672</v>
      </c>
      <c r="E11" s="134"/>
      <c r="F11" s="101">
        <v>0</v>
      </c>
      <c r="G11" s="134"/>
      <c r="H11" s="101">
        <v>429672</v>
      </c>
      <c r="I11" s="134"/>
      <c r="J11" s="101">
        <v>1687397</v>
      </c>
      <c r="K11" s="134"/>
      <c r="L11" s="101">
        <v>0</v>
      </c>
      <c r="M11" s="134"/>
      <c r="N11" s="101">
        <v>1687397</v>
      </c>
    </row>
    <row r="12" spans="2:22" s="25" customFormat="1" ht="23.25" customHeight="1" x14ac:dyDescent="0.25">
      <c r="B12" s="69" t="s">
        <v>197</v>
      </c>
      <c r="C12" s="69"/>
      <c r="D12" s="59">
        <v>5004</v>
      </c>
      <c r="E12" s="134"/>
      <c r="F12" s="59">
        <v>0</v>
      </c>
      <c r="G12" s="134"/>
      <c r="H12" s="59">
        <v>5004</v>
      </c>
      <c r="I12" s="134"/>
      <c r="J12" s="59">
        <v>28076</v>
      </c>
      <c r="K12" s="134"/>
      <c r="L12" s="59">
        <v>0</v>
      </c>
      <c r="M12" s="134"/>
      <c r="N12" s="59">
        <v>28076</v>
      </c>
    </row>
    <row r="13" spans="2:22" s="25" customFormat="1" ht="23.25" customHeight="1" x14ac:dyDescent="0.25">
      <c r="B13" s="69" t="s">
        <v>198</v>
      </c>
      <c r="C13" s="69"/>
      <c r="D13" s="59">
        <v>1507</v>
      </c>
      <c r="E13" s="134"/>
      <c r="F13" s="59">
        <v>0</v>
      </c>
      <c r="G13" s="134"/>
      <c r="H13" s="59">
        <v>1507</v>
      </c>
      <c r="I13" s="134"/>
      <c r="J13" s="59">
        <v>4895</v>
      </c>
      <c r="K13" s="134"/>
      <c r="L13" s="59">
        <v>0</v>
      </c>
      <c r="M13" s="134"/>
      <c r="N13" s="59">
        <v>4895</v>
      </c>
    </row>
    <row r="14" spans="2:22" s="25" customFormat="1" ht="21.75" customHeight="1" thickBot="1" x14ac:dyDescent="0.3">
      <c r="B14" s="258" t="s">
        <v>65</v>
      </c>
      <c r="C14" s="258"/>
      <c r="D14" s="71">
        <f>SUM(D10:D13)</f>
        <v>1134191</v>
      </c>
      <c r="E14" s="71"/>
      <c r="F14" s="71">
        <f>SUM(F10:F13)</f>
        <v>0</v>
      </c>
      <c r="G14" s="71"/>
      <c r="H14" s="71">
        <f>SUM(H10:H13)</f>
        <v>1134191</v>
      </c>
      <c r="I14" s="71"/>
      <c r="J14" s="71">
        <f>SUM(J10:J13)</f>
        <v>12309821</v>
      </c>
      <c r="K14" s="71"/>
      <c r="L14" s="71">
        <f>SUM(L10:L13)</f>
        <v>0</v>
      </c>
      <c r="M14" s="71"/>
      <c r="N14" s="71">
        <f>SUM(N10:N13)</f>
        <v>12309821</v>
      </c>
    </row>
    <row r="15" spans="2:22" ht="21.75" customHeight="1" thickTop="1" x14ac:dyDescent="0.25"/>
    <row r="16" spans="2:22" ht="21.75" customHeight="1" x14ac:dyDescent="0.25">
      <c r="D16" s="44">
        <v>18</v>
      </c>
    </row>
  </sheetData>
  <sortState xmlns:xlrd2="http://schemas.microsoft.com/office/spreadsheetml/2017/richdata2" ref="B10:N13">
    <sortCondition descending="1" ref="N10:N13"/>
  </sortState>
  <mergeCells count="15">
    <mergeCell ref="B14:C14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1"/>
  <sheetViews>
    <sheetView rightToLeft="1" view="pageBreakPreview" zoomScale="90" zoomScaleNormal="110" zoomScaleSheetLayoutView="90" workbookViewId="0">
      <selection activeCell="O15" sqref="O15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200" t="s">
        <v>164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</row>
    <row r="3" spans="3:17" ht="30" x14ac:dyDescent="0.55000000000000004"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</row>
    <row r="4" spans="3:17" ht="30" x14ac:dyDescent="0.55000000000000004">
      <c r="C4" s="200" t="s">
        <v>239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201" t="s">
        <v>71</v>
      </c>
      <c r="D9" s="202" t="s">
        <v>218</v>
      </c>
      <c r="E9" s="202" t="s">
        <v>2</v>
      </c>
      <c r="F9" s="202" t="s">
        <v>2</v>
      </c>
      <c r="G9" s="202" t="s">
        <v>2</v>
      </c>
      <c r="I9" s="202" t="s">
        <v>3</v>
      </c>
      <c r="J9" s="202" t="s">
        <v>3</v>
      </c>
      <c r="K9" s="202" t="s">
        <v>3</v>
      </c>
      <c r="M9" s="202" t="s">
        <v>240</v>
      </c>
      <c r="N9" s="202" t="s">
        <v>4</v>
      </c>
      <c r="O9" s="202" t="s">
        <v>4</v>
      </c>
      <c r="P9" s="202" t="s">
        <v>4</v>
      </c>
      <c r="Q9" s="202" t="s">
        <v>4</v>
      </c>
    </row>
    <row r="10" spans="3:17" s="6" customFormat="1" ht="44.25" customHeight="1" x14ac:dyDescent="0.25">
      <c r="C10" s="201"/>
      <c r="D10" s="10"/>
      <c r="E10" s="203" t="s">
        <v>6</v>
      </c>
      <c r="F10" s="10"/>
      <c r="G10" s="203" t="s">
        <v>7</v>
      </c>
      <c r="I10" s="203" t="s">
        <v>72</v>
      </c>
      <c r="J10" s="10"/>
      <c r="K10" s="203" t="s">
        <v>73</v>
      </c>
      <c r="L10" s="31">
        <v>0</v>
      </c>
      <c r="M10" s="203" t="s">
        <v>6</v>
      </c>
      <c r="N10" s="10"/>
      <c r="O10" s="203" t="s">
        <v>7</v>
      </c>
      <c r="Q10" s="205" t="s">
        <v>11</v>
      </c>
    </row>
    <row r="11" spans="3:17" s="6" customFormat="1" ht="39.75" customHeight="1" x14ac:dyDescent="0.25">
      <c r="C11" s="201"/>
      <c r="D11" s="9"/>
      <c r="E11" s="204" t="s">
        <v>6</v>
      </c>
      <c r="F11" s="9"/>
      <c r="G11" s="204" t="s">
        <v>7</v>
      </c>
      <c r="I11" s="204"/>
      <c r="J11" s="9"/>
      <c r="K11" s="204"/>
      <c r="L11" s="31">
        <v>0</v>
      </c>
      <c r="M11" s="204" t="s">
        <v>6</v>
      </c>
      <c r="N11" s="9"/>
      <c r="O11" s="204" t="s">
        <v>7</v>
      </c>
      <c r="Q11" s="206" t="s">
        <v>11</v>
      </c>
    </row>
    <row r="12" spans="3:17" x14ac:dyDescent="0.55000000000000004">
      <c r="C12" s="30" t="s">
        <v>67</v>
      </c>
      <c r="E12" s="80">
        <f>سهام!G40</f>
        <v>344761917158</v>
      </c>
      <c r="F12" s="20"/>
      <c r="G12" s="80">
        <f>سهام!I40</f>
        <v>356485167294.64209</v>
      </c>
      <c r="H12" s="20"/>
      <c r="I12" s="80">
        <f>سهام!M40</f>
        <v>294908117793</v>
      </c>
      <c r="J12" s="20"/>
      <c r="K12" s="80">
        <f>سهام!Q40</f>
        <v>384942170225</v>
      </c>
      <c r="L12" s="47">
        <v>0</v>
      </c>
      <c r="M12" s="80">
        <f>سهام!W40</f>
        <v>249212487845</v>
      </c>
      <c r="N12" s="20"/>
      <c r="O12" s="80">
        <f>سهام!Y40</f>
        <v>268542841581.91867</v>
      </c>
      <c r="P12" s="20"/>
      <c r="Q12" s="47">
        <f>O12/O17</f>
        <v>0.79797303082466597</v>
      </c>
    </row>
    <row r="13" spans="3:17" x14ac:dyDescent="0.55000000000000004">
      <c r="C13" s="2" t="s">
        <v>76</v>
      </c>
      <c r="E13" s="80">
        <f>سپرده!D14</f>
        <v>1233315775</v>
      </c>
      <c r="F13" s="20"/>
      <c r="G13" s="80">
        <f>سپرده!D14</f>
        <v>1233315775</v>
      </c>
      <c r="H13" s="20"/>
      <c r="I13" s="80">
        <f>سپرده!F14</f>
        <v>61924422688</v>
      </c>
      <c r="J13" s="20"/>
      <c r="K13" s="80">
        <f>سپرده!H14</f>
        <v>62828419870</v>
      </c>
      <c r="L13" s="47">
        <v>0.3836</v>
      </c>
      <c r="M13" s="80">
        <f>سپرده!J14</f>
        <v>329318593</v>
      </c>
      <c r="N13" s="20"/>
      <c r="O13" s="80">
        <f>سپرده!J14</f>
        <v>329318593</v>
      </c>
      <c r="P13" s="20"/>
      <c r="Q13" s="47">
        <f>O13/$O$17</f>
        <v>9.7856771833913021E-4</v>
      </c>
    </row>
    <row r="14" spans="3:17" x14ac:dyDescent="0.55000000000000004">
      <c r="C14" s="2" t="s">
        <v>145</v>
      </c>
      <c r="E14" s="80">
        <f>'واحدهای صندوق'!E10</f>
        <v>0</v>
      </c>
      <c r="F14" s="20"/>
      <c r="G14" s="80">
        <f>'واحدهای صندوق'!G10</f>
        <v>0</v>
      </c>
      <c r="H14" s="20"/>
      <c r="I14" s="80">
        <f>'واحدهای صندوق'!K10</f>
        <v>0</v>
      </c>
      <c r="J14" s="20"/>
      <c r="K14" s="80">
        <f>'واحدهای صندوق'!O10</f>
        <v>0</v>
      </c>
      <c r="L14" s="47"/>
      <c r="M14" s="80">
        <f>'واحدهای صندوق'!U10</f>
        <v>0</v>
      </c>
      <c r="N14" s="20"/>
      <c r="O14" s="80">
        <f>'واحدهای صندوق'!W10</f>
        <v>0</v>
      </c>
      <c r="P14" s="20"/>
      <c r="Q14" s="47">
        <f t="shared" ref="Q14:Q15" si="0">O14/$O$17</f>
        <v>0</v>
      </c>
    </row>
    <row r="15" spans="3:17" x14ac:dyDescent="0.55000000000000004">
      <c r="C15" s="2" t="s">
        <v>68</v>
      </c>
      <c r="E15" s="80">
        <f>'اوراق مشارکت'!R17</f>
        <v>0</v>
      </c>
      <c r="F15" s="20"/>
      <c r="G15" s="80">
        <f>'اوراق مشارکت'!T17</f>
        <v>0</v>
      </c>
      <c r="H15" s="20"/>
      <c r="I15" s="80">
        <f>'اوراق مشارکت'!X17</f>
        <v>20190153421</v>
      </c>
      <c r="J15" s="20"/>
      <c r="K15" s="80">
        <f>'اوراق مشارکت'!AB17</f>
        <v>45603013138</v>
      </c>
      <c r="L15" s="47">
        <v>0</v>
      </c>
      <c r="M15" s="80">
        <f>'اوراق مشارکت'!AH17</f>
        <v>66830842378</v>
      </c>
      <c r="N15" s="20"/>
      <c r="O15" s="80">
        <f>'اوراق مشارکت'!AJ17</f>
        <v>67659064827</v>
      </c>
      <c r="P15" s="20"/>
      <c r="Q15" s="47">
        <f t="shared" si="0"/>
        <v>0.20104840145699482</v>
      </c>
    </row>
    <row r="16" spans="3:17" x14ac:dyDescent="0.55000000000000004">
      <c r="E16" s="3"/>
      <c r="G16" s="3"/>
      <c r="I16" s="3"/>
      <c r="K16" s="3"/>
      <c r="L16" s="74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1">
        <f>SUM(E12:E16)</f>
        <v>345995232933</v>
      </c>
      <c r="F17" s="64">
        <f>SUM(F12:F14)</f>
        <v>0</v>
      </c>
      <c r="G17" s="61">
        <f>SUM(G12:G16)</f>
        <v>357718483069.64209</v>
      </c>
      <c r="H17" s="64">
        <f>SUM(H12:H14)</f>
        <v>0</v>
      </c>
      <c r="I17" s="61">
        <f>SUM(I12:I16)</f>
        <v>377022693902</v>
      </c>
      <c r="J17" s="64">
        <f>SUM(J12:J14)</f>
        <v>0</v>
      </c>
      <c r="K17" s="61">
        <f>SUM(K12:K16)</f>
        <v>493373603233</v>
      </c>
      <c r="L17" s="64">
        <v>0</v>
      </c>
      <c r="M17" s="61">
        <f>SUM(M12:M16)</f>
        <v>316372648816</v>
      </c>
      <c r="N17" s="64">
        <f>SUM(N12:N14)</f>
        <v>0</v>
      </c>
      <c r="O17" s="61">
        <f>SUM(O12:O16)</f>
        <v>336531225001.9187</v>
      </c>
      <c r="P17" s="64">
        <f>SUM(P12:P14)</f>
        <v>0</v>
      </c>
      <c r="Q17" s="82">
        <v>1</v>
      </c>
    </row>
    <row r="18" spans="3:17" ht="21.75" thickTop="1" x14ac:dyDescent="0.55000000000000004">
      <c r="L18" s="74">
        <v>0.2044</v>
      </c>
      <c r="Q18" s="8"/>
    </row>
    <row r="19" spans="3:17" x14ac:dyDescent="0.55000000000000004">
      <c r="L19" s="74">
        <v>0.11650000000000001</v>
      </c>
    </row>
    <row r="20" spans="3:17" ht="30" x14ac:dyDescent="0.75">
      <c r="I20" s="40">
        <v>1</v>
      </c>
      <c r="L20" s="74">
        <v>6.3700000000000007E-2</v>
      </c>
    </row>
    <row r="21" spans="3:17" x14ac:dyDescent="0.55000000000000004">
      <c r="L21" s="74">
        <v>0</v>
      </c>
    </row>
    <row r="22" spans="3:17" x14ac:dyDescent="0.55000000000000004">
      <c r="L22" s="74">
        <v>0.13189999999999999</v>
      </c>
    </row>
    <row r="23" spans="3:17" x14ac:dyDescent="0.55000000000000004">
      <c r="L23" s="74">
        <v>3.9899999999999998E-2</v>
      </c>
    </row>
    <row r="24" spans="3:17" x14ac:dyDescent="0.55000000000000004">
      <c r="L24" s="74">
        <v>0.18509999999999999</v>
      </c>
    </row>
    <row r="25" spans="3:17" x14ac:dyDescent="0.55000000000000004">
      <c r="L25" s="74">
        <v>1.89E-2</v>
      </c>
    </row>
    <row r="26" spans="3:17" x14ac:dyDescent="0.55000000000000004">
      <c r="L26" s="74">
        <v>5.16E-2</v>
      </c>
    </row>
    <row r="27" spans="3:17" x14ac:dyDescent="0.55000000000000004">
      <c r="L27" s="74">
        <v>3.6200000000000003E-2</v>
      </c>
    </row>
    <row r="28" spans="3:17" x14ac:dyDescent="0.55000000000000004">
      <c r="L28" s="74">
        <v>0</v>
      </c>
    </row>
    <row r="29" spans="3:17" x14ac:dyDescent="0.55000000000000004">
      <c r="L29" s="74">
        <v>1.8200000000000001E-2</v>
      </c>
    </row>
    <row r="30" spans="3:17" x14ac:dyDescent="0.55000000000000004">
      <c r="L30" s="74">
        <v>3.3000000000000002E-2</v>
      </c>
    </row>
    <row r="31" spans="3:17" x14ac:dyDescent="0.55000000000000004">
      <c r="L31" s="74">
        <v>5.7999999999999996E-3</v>
      </c>
    </row>
    <row r="32" spans="3:17" x14ac:dyDescent="0.55000000000000004">
      <c r="L32" s="74">
        <v>2.0000000000000001E-4</v>
      </c>
    </row>
    <row r="33" spans="12:12" x14ac:dyDescent="0.55000000000000004">
      <c r="L33" s="74">
        <v>0</v>
      </c>
    </row>
    <row r="34" spans="12:12" x14ac:dyDescent="0.55000000000000004">
      <c r="L34" s="74">
        <v>0</v>
      </c>
    </row>
    <row r="35" spans="12:12" x14ac:dyDescent="0.55000000000000004">
      <c r="L35" s="74">
        <v>0</v>
      </c>
    </row>
    <row r="36" spans="12:12" x14ac:dyDescent="0.55000000000000004">
      <c r="L36" s="74">
        <v>1E-4</v>
      </c>
    </row>
    <row r="37" spans="12:12" x14ac:dyDescent="0.55000000000000004">
      <c r="L37" s="74">
        <v>-9.1000000000000004E-3</v>
      </c>
    </row>
    <row r="38" spans="12:12" x14ac:dyDescent="0.55000000000000004">
      <c r="L38" s="74">
        <v>0</v>
      </c>
    </row>
    <row r="39" spans="12:12" x14ac:dyDescent="0.55000000000000004">
      <c r="L39" s="74">
        <v>0</v>
      </c>
    </row>
    <row r="41" spans="12:12" x14ac:dyDescent="0.55000000000000004">
      <c r="L41" s="2">
        <f>SUM(L10:L39)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Z43"/>
  <sheetViews>
    <sheetView rightToLeft="1" view="pageBreakPreview" topLeftCell="A16" zoomScale="80" zoomScaleNormal="55" zoomScaleSheetLayoutView="80" workbookViewId="0">
      <selection activeCell="A28" sqref="A28:XFD28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202" t="s">
        <v>164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</row>
    <row r="3" spans="2:28" ht="30" x14ac:dyDescent="0.55000000000000004">
      <c r="B3" s="202" t="s">
        <v>37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</row>
    <row r="4" spans="2:28" ht="30" x14ac:dyDescent="0.55000000000000004">
      <c r="B4" s="202" t="s">
        <v>239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</row>
    <row r="5" spans="2:28" ht="61.5" customHeight="1" x14ac:dyDescent="0.55000000000000004"/>
    <row r="6" spans="2:28" s="2" customFormat="1" ht="30" x14ac:dyDescent="0.55000000000000004">
      <c r="B6" s="12" t="s">
        <v>157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201" t="s">
        <v>1</v>
      </c>
      <c r="D8" s="202" t="s">
        <v>39</v>
      </c>
      <c r="E8" s="202" t="s">
        <v>39</v>
      </c>
      <c r="F8" s="202" t="s">
        <v>39</v>
      </c>
      <c r="G8" s="202" t="s">
        <v>39</v>
      </c>
      <c r="H8" s="202" t="s">
        <v>39</v>
      </c>
      <c r="I8" s="202" t="s">
        <v>39</v>
      </c>
      <c r="J8" s="202" t="s">
        <v>39</v>
      </c>
      <c r="L8" s="202" t="s">
        <v>40</v>
      </c>
      <c r="M8" s="202" t="s">
        <v>40</v>
      </c>
      <c r="N8" s="202" t="s">
        <v>40</v>
      </c>
      <c r="O8" s="202" t="s">
        <v>40</v>
      </c>
      <c r="P8" s="202" t="s">
        <v>40</v>
      </c>
      <c r="Q8" s="202" t="s">
        <v>40</v>
      </c>
      <c r="R8" s="202" t="s">
        <v>40</v>
      </c>
    </row>
    <row r="9" spans="2:28" ht="69" customHeight="1" x14ac:dyDescent="0.65">
      <c r="B9" s="201" t="s">
        <v>1</v>
      </c>
      <c r="D9" s="260" t="s">
        <v>5</v>
      </c>
      <c r="E9" s="38"/>
      <c r="F9" s="260" t="s">
        <v>133</v>
      </c>
      <c r="G9" s="38"/>
      <c r="H9" s="260" t="s">
        <v>51</v>
      </c>
      <c r="I9" s="38"/>
      <c r="J9" s="260" t="s">
        <v>52</v>
      </c>
      <c r="K9" s="28"/>
      <c r="L9" s="260" t="s">
        <v>5</v>
      </c>
      <c r="M9" s="38"/>
      <c r="N9" s="260" t="s">
        <v>133</v>
      </c>
      <c r="O9" s="38"/>
      <c r="P9" s="260" t="s">
        <v>51</v>
      </c>
      <c r="Q9" s="38"/>
      <c r="R9" s="246" t="s">
        <v>143</v>
      </c>
    </row>
    <row r="10" spans="2:28" ht="21.75" customHeight="1" x14ac:dyDescent="0.6">
      <c r="B10" s="135" t="s">
        <v>182</v>
      </c>
      <c r="C10" s="13"/>
      <c r="D10" s="136">
        <v>52185246</v>
      </c>
      <c r="E10" s="137"/>
      <c r="F10" s="136">
        <v>30344166472</v>
      </c>
      <c r="G10" s="137"/>
      <c r="H10" s="136">
        <v>27569256039</v>
      </c>
      <c r="I10" s="137"/>
      <c r="J10" s="136">
        <v>2774910433</v>
      </c>
      <c r="K10" s="137"/>
      <c r="L10" s="136">
        <v>52185246</v>
      </c>
      <c r="M10" s="137"/>
      <c r="N10" s="136">
        <v>30344166472</v>
      </c>
      <c r="O10" s="137"/>
      <c r="P10" s="136">
        <v>23188270270</v>
      </c>
      <c r="Q10" s="137"/>
      <c r="R10" s="136">
        <v>7155896202</v>
      </c>
    </row>
    <row r="11" spans="2:28" ht="21.75" customHeight="1" x14ac:dyDescent="0.6">
      <c r="B11" s="135" t="s">
        <v>219</v>
      </c>
      <c r="C11" s="13"/>
      <c r="D11" s="136">
        <v>2771000</v>
      </c>
      <c r="E11" s="137"/>
      <c r="F11" s="136">
        <v>25901045201</v>
      </c>
      <c r="G11" s="137"/>
      <c r="H11" s="136">
        <v>28932309647</v>
      </c>
      <c r="I11" s="137"/>
      <c r="J11" s="136">
        <v>-3031264445</v>
      </c>
      <c r="K11" s="137"/>
      <c r="L11" s="136">
        <v>2771000</v>
      </c>
      <c r="M11" s="137"/>
      <c r="N11" s="136">
        <v>25901045201</v>
      </c>
      <c r="O11" s="137"/>
      <c r="P11" s="136">
        <v>19690867699</v>
      </c>
      <c r="Q11" s="137"/>
      <c r="R11" s="136">
        <v>6210177502</v>
      </c>
    </row>
    <row r="12" spans="2:28" ht="21.75" customHeight="1" x14ac:dyDescent="0.6">
      <c r="B12" s="135" t="s">
        <v>202</v>
      </c>
      <c r="C12" s="13"/>
      <c r="D12" s="136">
        <v>255799</v>
      </c>
      <c r="E12" s="137"/>
      <c r="F12" s="136">
        <v>38580894406</v>
      </c>
      <c r="G12" s="137"/>
      <c r="H12" s="136">
        <v>35226327422</v>
      </c>
      <c r="I12" s="137"/>
      <c r="J12" s="136">
        <v>3354566984</v>
      </c>
      <c r="K12" s="137"/>
      <c r="L12" s="136">
        <v>255799</v>
      </c>
      <c r="M12" s="137"/>
      <c r="N12" s="136">
        <v>38580894406</v>
      </c>
      <c r="O12" s="137"/>
      <c r="P12" s="136">
        <v>33639104311</v>
      </c>
      <c r="Q12" s="137"/>
      <c r="R12" s="136">
        <v>4941790095</v>
      </c>
    </row>
    <row r="13" spans="2:28" ht="21.75" customHeight="1" x14ac:dyDescent="0.6">
      <c r="B13" s="135" t="s">
        <v>241</v>
      </c>
      <c r="C13" s="13"/>
      <c r="D13" s="136">
        <v>2554000</v>
      </c>
      <c r="E13" s="137"/>
      <c r="F13" s="136">
        <v>33984394147</v>
      </c>
      <c r="G13" s="137"/>
      <c r="H13" s="136">
        <v>29652136894</v>
      </c>
      <c r="I13" s="137"/>
      <c r="J13" s="136">
        <v>4332257253</v>
      </c>
      <c r="K13" s="137"/>
      <c r="L13" s="136">
        <v>2554000</v>
      </c>
      <c r="M13" s="137"/>
      <c r="N13" s="136">
        <v>33984394147</v>
      </c>
      <c r="O13" s="137"/>
      <c r="P13" s="136">
        <v>29652136894</v>
      </c>
      <c r="Q13" s="137"/>
      <c r="R13" s="136">
        <v>4332257253</v>
      </c>
    </row>
    <row r="14" spans="2:28" ht="21.75" customHeight="1" x14ac:dyDescent="0.6">
      <c r="B14" s="135" t="s">
        <v>243</v>
      </c>
      <c r="C14" s="13"/>
      <c r="D14" s="136">
        <v>1021910</v>
      </c>
      <c r="E14" s="137"/>
      <c r="F14" s="136">
        <v>19032979632</v>
      </c>
      <c r="G14" s="137"/>
      <c r="H14" s="136">
        <v>17551649037</v>
      </c>
      <c r="I14" s="137"/>
      <c r="J14" s="136">
        <v>1481330595</v>
      </c>
      <c r="K14" s="137"/>
      <c r="L14" s="136">
        <v>1021910</v>
      </c>
      <c r="M14" s="137"/>
      <c r="N14" s="136">
        <v>19032979632</v>
      </c>
      <c r="O14" s="137"/>
      <c r="P14" s="136">
        <v>17551649037</v>
      </c>
      <c r="Q14" s="137"/>
      <c r="R14" s="136">
        <v>1481330595</v>
      </c>
    </row>
    <row r="15" spans="2:28" ht="21.75" customHeight="1" x14ac:dyDescent="0.6">
      <c r="B15" s="135" t="s">
        <v>206</v>
      </c>
      <c r="C15" s="13"/>
      <c r="D15" s="136">
        <v>47299</v>
      </c>
      <c r="E15" s="137"/>
      <c r="F15" s="136">
        <v>23272636319</v>
      </c>
      <c r="G15" s="137"/>
      <c r="H15" s="136">
        <v>22741589111</v>
      </c>
      <c r="I15" s="137"/>
      <c r="J15" s="136">
        <v>531047208</v>
      </c>
      <c r="K15" s="137"/>
      <c r="L15" s="136">
        <v>47299</v>
      </c>
      <c r="M15" s="137"/>
      <c r="N15" s="136">
        <v>23272636319</v>
      </c>
      <c r="O15" s="137"/>
      <c r="P15" s="136">
        <v>22741589111</v>
      </c>
      <c r="Q15" s="137"/>
      <c r="R15" s="136">
        <v>531047208</v>
      </c>
    </row>
    <row r="16" spans="2:28" ht="22.5" customHeight="1" x14ac:dyDescent="0.6">
      <c r="B16" s="135" t="s">
        <v>244</v>
      </c>
      <c r="C16" s="13"/>
      <c r="D16" s="136">
        <v>2120</v>
      </c>
      <c r="E16" s="137"/>
      <c r="F16" s="136">
        <v>8914354080</v>
      </c>
      <c r="G16" s="137"/>
      <c r="H16" s="136">
        <v>8507517752</v>
      </c>
      <c r="I16" s="137"/>
      <c r="J16" s="136">
        <v>406836328</v>
      </c>
      <c r="K16" s="137"/>
      <c r="L16" s="136">
        <v>2120</v>
      </c>
      <c r="M16" s="137"/>
      <c r="N16" s="136">
        <v>8914354080</v>
      </c>
      <c r="O16" s="137"/>
      <c r="P16" s="136">
        <v>8507517752</v>
      </c>
      <c r="Q16" s="137"/>
      <c r="R16" s="136">
        <v>406836328</v>
      </c>
    </row>
    <row r="17" spans="1:51" ht="22.5" customHeight="1" x14ac:dyDescent="0.6">
      <c r="B17" s="135" t="s">
        <v>204</v>
      </c>
      <c r="C17" s="13"/>
      <c r="D17" s="136">
        <v>2105143</v>
      </c>
      <c r="E17" s="137"/>
      <c r="F17" s="136">
        <v>31178477271</v>
      </c>
      <c r="G17" s="137"/>
      <c r="H17" s="136">
        <v>30944697546</v>
      </c>
      <c r="I17" s="137"/>
      <c r="J17" s="136">
        <v>233779725</v>
      </c>
      <c r="K17" s="137"/>
      <c r="L17" s="136">
        <v>2105143</v>
      </c>
      <c r="M17" s="137"/>
      <c r="N17" s="136">
        <v>31178477271</v>
      </c>
      <c r="O17" s="137"/>
      <c r="P17" s="136">
        <v>30944697546</v>
      </c>
      <c r="Q17" s="137"/>
      <c r="R17" s="136">
        <v>233779725</v>
      </c>
    </row>
    <row r="18" spans="1:51" ht="22.5" customHeight="1" x14ac:dyDescent="0.6">
      <c r="B18" s="135" t="s">
        <v>210</v>
      </c>
      <c r="C18" s="13"/>
      <c r="D18" s="136">
        <v>11917</v>
      </c>
      <c r="E18" s="137"/>
      <c r="F18" s="136">
        <v>5536247967</v>
      </c>
      <c r="G18" s="137"/>
      <c r="H18" s="136">
        <v>5404812955</v>
      </c>
      <c r="I18" s="137"/>
      <c r="J18" s="136">
        <v>131435012</v>
      </c>
      <c r="K18" s="137"/>
      <c r="L18" s="136">
        <v>11917</v>
      </c>
      <c r="M18" s="137"/>
      <c r="N18" s="136">
        <v>5536247967</v>
      </c>
      <c r="O18" s="137"/>
      <c r="P18" s="136">
        <v>5404812955</v>
      </c>
      <c r="Q18" s="137"/>
      <c r="R18" s="136">
        <v>131435012</v>
      </c>
    </row>
    <row r="19" spans="1:51" ht="22.5" customHeight="1" x14ac:dyDescent="0.6">
      <c r="B19" s="135" t="s">
        <v>247</v>
      </c>
      <c r="C19" s="13"/>
      <c r="D19" s="136">
        <v>66941</v>
      </c>
      <c r="E19" s="137"/>
      <c r="F19" s="136">
        <v>29238648655</v>
      </c>
      <c r="G19" s="137"/>
      <c r="H19" s="136">
        <v>29138843922</v>
      </c>
      <c r="I19" s="137"/>
      <c r="J19" s="136">
        <v>99804733</v>
      </c>
      <c r="K19" s="137"/>
      <c r="L19" s="136">
        <v>66941</v>
      </c>
      <c r="M19" s="137"/>
      <c r="N19" s="136">
        <v>29238648655</v>
      </c>
      <c r="O19" s="137"/>
      <c r="P19" s="136">
        <v>29138843922</v>
      </c>
      <c r="Q19" s="137"/>
      <c r="R19" s="136">
        <v>99804733</v>
      </c>
    </row>
    <row r="20" spans="1:51" ht="22.5" customHeight="1" x14ac:dyDescent="0.6">
      <c r="B20" s="135" t="s">
        <v>191</v>
      </c>
      <c r="C20" s="13"/>
      <c r="D20" s="136">
        <v>344</v>
      </c>
      <c r="E20" s="137"/>
      <c r="F20" s="136">
        <v>8558766104</v>
      </c>
      <c r="G20" s="137"/>
      <c r="H20" s="136">
        <v>8492062204</v>
      </c>
      <c r="I20" s="137"/>
      <c r="J20" s="136">
        <v>66703900</v>
      </c>
      <c r="K20" s="137"/>
      <c r="L20" s="136">
        <v>344</v>
      </c>
      <c r="M20" s="137"/>
      <c r="N20" s="136">
        <v>8558766104</v>
      </c>
      <c r="O20" s="137"/>
      <c r="P20" s="136">
        <v>8492062204</v>
      </c>
      <c r="Q20" s="137"/>
      <c r="R20" s="136">
        <v>66703900</v>
      </c>
    </row>
    <row r="21" spans="1:51" ht="22.5" customHeight="1" x14ac:dyDescent="0.6">
      <c r="B21" s="135" t="s">
        <v>213</v>
      </c>
      <c r="C21" s="13"/>
      <c r="D21" s="136">
        <v>13877</v>
      </c>
      <c r="E21" s="137"/>
      <c r="F21" s="136">
        <v>9611531886</v>
      </c>
      <c r="G21" s="137"/>
      <c r="H21" s="136">
        <v>9545596390</v>
      </c>
      <c r="I21" s="137"/>
      <c r="J21" s="136">
        <v>65935496</v>
      </c>
      <c r="K21" s="137"/>
      <c r="L21" s="136">
        <v>13877</v>
      </c>
      <c r="M21" s="137"/>
      <c r="N21" s="136">
        <v>9611531886</v>
      </c>
      <c r="O21" s="137"/>
      <c r="P21" s="136">
        <v>9545596390</v>
      </c>
      <c r="Q21" s="137"/>
      <c r="R21" s="136">
        <v>65935496</v>
      </c>
    </row>
    <row r="22" spans="1:51" ht="22.5" customHeight="1" x14ac:dyDescent="0.6">
      <c r="B22" s="135" t="s">
        <v>194</v>
      </c>
      <c r="C22" s="13"/>
      <c r="D22" s="136">
        <v>1000</v>
      </c>
      <c r="E22" s="137"/>
      <c r="F22" s="136">
        <v>7146328</v>
      </c>
      <c r="G22" s="137"/>
      <c r="H22" s="136">
        <v>8242786</v>
      </c>
      <c r="I22" s="137"/>
      <c r="J22" s="136">
        <v>-1096457</v>
      </c>
      <c r="K22" s="137"/>
      <c r="L22" s="136">
        <v>1000</v>
      </c>
      <c r="M22" s="137"/>
      <c r="N22" s="136">
        <v>7146328</v>
      </c>
      <c r="O22" s="137"/>
      <c r="P22" s="136">
        <v>12681210</v>
      </c>
      <c r="Q22" s="137"/>
      <c r="R22" s="136">
        <v>-5534881</v>
      </c>
    </row>
    <row r="23" spans="1:51" ht="22.5" customHeight="1" x14ac:dyDescent="0.6">
      <c r="B23" s="135" t="s">
        <v>228</v>
      </c>
      <c r="C23" s="13"/>
      <c r="D23" s="136">
        <v>330000</v>
      </c>
      <c r="E23" s="137"/>
      <c r="F23" s="136">
        <v>6922273974</v>
      </c>
      <c r="G23" s="137"/>
      <c r="H23" s="136">
        <v>6963976751</v>
      </c>
      <c r="I23" s="137"/>
      <c r="J23" s="136">
        <v>-41702777</v>
      </c>
      <c r="K23" s="137"/>
      <c r="L23" s="136">
        <v>330000</v>
      </c>
      <c r="M23" s="137"/>
      <c r="N23" s="136">
        <v>6922273974</v>
      </c>
      <c r="O23" s="137"/>
      <c r="P23" s="136">
        <v>6994784553</v>
      </c>
      <c r="Q23" s="137"/>
      <c r="R23" s="136">
        <v>-72510579</v>
      </c>
    </row>
    <row r="24" spans="1:51" ht="22.5" customHeight="1" x14ac:dyDescent="0.6">
      <c r="B24" s="135" t="s">
        <v>175</v>
      </c>
      <c r="C24" s="13"/>
      <c r="D24" s="136">
        <v>704494</v>
      </c>
      <c r="E24" s="137"/>
      <c r="F24" s="136">
        <v>1388309847</v>
      </c>
      <c r="G24" s="137"/>
      <c r="H24" s="136">
        <v>1556780478</v>
      </c>
      <c r="I24" s="137"/>
      <c r="J24" s="136">
        <v>-168470630</v>
      </c>
      <c r="K24" s="137"/>
      <c r="L24" s="136">
        <v>704494</v>
      </c>
      <c r="M24" s="137"/>
      <c r="N24" s="136">
        <v>1388309847</v>
      </c>
      <c r="O24" s="137"/>
      <c r="P24" s="136">
        <v>1472029681</v>
      </c>
      <c r="Q24" s="137"/>
      <c r="R24" s="136">
        <v>-83719833</v>
      </c>
    </row>
    <row r="25" spans="1:51" ht="21.75" customHeight="1" x14ac:dyDescent="0.6">
      <c r="B25" s="135" t="s">
        <v>224</v>
      </c>
      <c r="C25" s="13"/>
      <c r="D25" s="136">
        <v>630000</v>
      </c>
      <c r="E25" s="137"/>
      <c r="F25" s="136">
        <v>6926441508</v>
      </c>
      <c r="G25" s="137"/>
      <c r="H25" s="136">
        <v>8245218488</v>
      </c>
      <c r="I25" s="137"/>
      <c r="J25" s="136">
        <v>-1318776980</v>
      </c>
      <c r="K25" s="137"/>
      <c r="L25" s="136">
        <v>630000</v>
      </c>
      <c r="M25" s="137"/>
      <c r="N25" s="136">
        <v>6926441508</v>
      </c>
      <c r="O25" s="137"/>
      <c r="P25" s="136">
        <v>7144767442</v>
      </c>
      <c r="Q25" s="137"/>
      <c r="R25" s="136">
        <v>-218325934</v>
      </c>
    </row>
    <row r="26" spans="1:51" ht="21.75" customHeight="1" x14ac:dyDescent="0.6">
      <c r="B26" s="135" t="s">
        <v>174</v>
      </c>
      <c r="C26" s="13"/>
      <c r="D26" s="136">
        <v>14753000</v>
      </c>
      <c r="E26" s="137"/>
      <c r="F26" s="136">
        <v>31400567719</v>
      </c>
      <c r="G26" s="137"/>
      <c r="H26" s="136">
        <v>31745697273</v>
      </c>
      <c r="I26" s="137"/>
      <c r="J26" s="136">
        <v>-345129553</v>
      </c>
      <c r="K26" s="137"/>
      <c r="L26" s="136">
        <v>14753000</v>
      </c>
      <c r="M26" s="137"/>
      <c r="N26" s="136">
        <v>31400567719</v>
      </c>
      <c r="O26" s="137"/>
      <c r="P26" s="136">
        <v>31745697273</v>
      </c>
      <c r="Q26" s="137"/>
      <c r="R26" s="136">
        <v>-345129553</v>
      </c>
    </row>
    <row r="27" spans="1:51" ht="21.75" customHeight="1" x14ac:dyDescent="0.6">
      <c r="B27" s="135" t="s">
        <v>242</v>
      </c>
      <c r="C27" s="13"/>
      <c r="D27" s="136">
        <v>951000</v>
      </c>
      <c r="E27" s="137"/>
      <c r="F27" s="136">
        <v>25403024888</v>
      </c>
      <c r="G27" s="137"/>
      <c r="H27" s="136">
        <v>27473348221</v>
      </c>
      <c r="I27" s="137"/>
      <c r="J27" s="136">
        <v>-2070323332</v>
      </c>
      <c r="K27" s="137"/>
      <c r="L27" s="136">
        <v>951000</v>
      </c>
      <c r="M27" s="137"/>
      <c r="N27" s="136">
        <v>25403024888</v>
      </c>
      <c r="O27" s="137"/>
      <c r="P27" s="136">
        <v>27473348221</v>
      </c>
      <c r="Q27" s="137"/>
      <c r="R27" s="136">
        <v>-2070323332</v>
      </c>
    </row>
    <row r="28" spans="1:51" ht="22.5" thickBot="1" x14ac:dyDescent="0.65">
      <c r="B28" s="138" t="s">
        <v>65</v>
      </c>
      <c r="C28" s="13"/>
      <c r="D28" s="139">
        <f>SUM(D10:D27)</f>
        <v>78405090</v>
      </c>
      <c r="E28" s="137"/>
      <c r="F28" s="139">
        <f>SUM(F10:F27)</f>
        <v>336201906404</v>
      </c>
      <c r="G28" s="137"/>
      <c r="H28" s="139">
        <f>SUM(H10:H27)</f>
        <v>329700062916</v>
      </c>
      <c r="I28" s="137"/>
      <c r="J28" s="139">
        <f>SUM(J10:J27)</f>
        <v>6501843493</v>
      </c>
      <c r="K28" s="137"/>
      <c r="L28" s="139">
        <f>SUM(L10:L27)</f>
        <v>78405090</v>
      </c>
      <c r="M28" s="137"/>
      <c r="N28" s="139">
        <f>SUM(N10:N27)</f>
        <v>336201906404</v>
      </c>
      <c r="O28" s="137"/>
      <c r="P28" s="139">
        <f>SUM(P10:P27)</f>
        <v>313340456471</v>
      </c>
      <c r="Q28" s="137"/>
      <c r="R28" s="139">
        <f>SUM(R10:R27)</f>
        <v>22861449937</v>
      </c>
      <c r="AI28" s="22"/>
      <c r="AK28" s="59"/>
      <c r="AL28" s="6"/>
      <c r="AM28" s="59"/>
      <c r="AN28" s="6"/>
      <c r="AO28" s="59"/>
      <c r="AP28" s="6"/>
      <c r="AQ28" s="59"/>
      <c r="AR28" s="6"/>
      <c r="AS28" s="59"/>
      <c r="AT28" s="6"/>
      <c r="AU28" s="59"/>
      <c r="AV28" s="6"/>
      <c r="AW28" s="59"/>
      <c r="AX28" s="6"/>
      <c r="AY28" s="59"/>
    </row>
    <row r="29" spans="1:51" ht="22.5" thickTop="1" x14ac:dyDescent="0.6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AI29" s="22"/>
      <c r="AK29" s="59"/>
      <c r="AL29" s="6"/>
      <c r="AM29" s="59"/>
      <c r="AN29" s="6"/>
      <c r="AO29" s="59"/>
      <c r="AP29" s="6"/>
      <c r="AQ29" s="59"/>
      <c r="AR29" s="6"/>
      <c r="AS29" s="59"/>
      <c r="AT29" s="6"/>
      <c r="AU29" s="59"/>
      <c r="AV29" s="6"/>
      <c r="AW29" s="59"/>
      <c r="AX29" s="6"/>
      <c r="AY29" s="59"/>
    </row>
    <row r="30" spans="1:51" ht="29.25" customHeight="1" x14ac:dyDescent="0.75">
      <c r="A30" s="245">
        <v>19</v>
      </c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AI30" s="22"/>
      <c r="AK30" s="59"/>
      <c r="AL30" s="6"/>
      <c r="AM30" s="59"/>
      <c r="AN30" s="6"/>
      <c r="AO30" s="59"/>
      <c r="AP30" s="6"/>
      <c r="AQ30" s="59"/>
      <c r="AR30" s="6"/>
      <c r="AS30" s="59"/>
      <c r="AT30" s="6"/>
      <c r="AU30" s="59"/>
      <c r="AV30" s="6"/>
      <c r="AW30" s="59"/>
      <c r="AX30" s="6"/>
      <c r="AY30" s="59"/>
    </row>
    <row r="31" spans="1:51" x14ac:dyDescent="0.55000000000000004">
      <c r="AI31" s="22"/>
      <c r="AK31" s="59"/>
      <c r="AL31" s="6"/>
      <c r="AM31" s="59"/>
      <c r="AN31" s="6"/>
      <c r="AO31" s="59"/>
      <c r="AP31" s="6"/>
      <c r="AQ31" s="59"/>
      <c r="AR31" s="6"/>
      <c r="AS31" s="59"/>
      <c r="AT31" s="6"/>
      <c r="AU31" s="59"/>
      <c r="AV31" s="6"/>
      <c r="AW31" s="59"/>
      <c r="AX31" s="6"/>
      <c r="AY31" s="59"/>
    </row>
    <row r="32" spans="1:51" x14ac:dyDescent="0.55000000000000004">
      <c r="AI32" s="22"/>
      <c r="AK32" s="59"/>
      <c r="AL32" s="6"/>
      <c r="AM32" s="59"/>
      <c r="AN32" s="6"/>
      <c r="AO32" s="59"/>
      <c r="AP32" s="6"/>
      <c r="AQ32" s="59"/>
      <c r="AR32" s="6"/>
      <c r="AS32" s="59"/>
      <c r="AT32" s="6"/>
      <c r="AU32" s="59"/>
      <c r="AV32" s="6"/>
      <c r="AW32" s="59"/>
      <c r="AX32" s="6"/>
      <c r="AY32" s="59"/>
    </row>
    <row r="33" spans="36:52" x14ac:dyDescent="0.55000000000000004">
      <c r="AJ33" s="22"/>
      <c r="AL33" s="59"/>
      <c r="AM33" s="6"/>
      <c r="AN33" s="59"/>
      <c r="AO33" s="6"/>
      <c r="AP33" s="59"/>
      <c r="AQ33" s="6"/>
      <c r="AR33" s="59"/>
      <c r="AS33" s="6"/>
      <c r="AT33" s="59"/>
      <c r="AU33" s="6"/>
      <c r="AV33" s="59"/>
      <c r="AW33" s="6"/>
      <c r="AX33" s="59"/>
      <c r="AY33" s="6"/>
      <c r="AZ33" s="59"/>
    </row>
    <row r="34" spans="36:52" x14ac:dyDescent="0.55000000000000004">
      <c r="AJ34" s="22"/>
      <c r="AL34" s="59"/>
      <c r="AM34" s="6"/>
      <c r="AN34" s="59"/>
      <c r="AO34" s="6"/>
      <c r="AP34" s="59"/>
      <c r="AQ34" s="6"/>
      <c r="AR34" s="59"/>
      <c r="AS34" s="6"/>
      <c r="AT34" s="59"/>
      <c r="AU34" s="6"/>
      <c r="AV34" s="59"/>
      <c r="AW34" s="6"/>
      <c r="AX34" s="59"/>
      <c r="AY34" s="6"/>
      <c r="AZ34" s="59"/>
    </row>
    <row r="35" spans="36:52" x14ac:dyDescent="0.55000000000000004">
      <c r="AJ35" s="22"/>
      <c r="AL35" s="59"/>
      <c r="AM35" s="6"/>
      <c r="AN35" s="59"/>
      <c r="AO35" s="6"/>
      <c r="AP35" s="59"/>
      <c r="AQ35" s="6"/>
      <c r="AR35" s="59"/>
      <c r="AS35" s="6"/>
      <c r="AT35" s="59"/>
      <c r="AU35" s="6"/>
      <c r="AV35" s="59"/>
      <c r="AW35" s="6"/>
      <c r="AX35" s="59"/>
      <c r="AY35" s="6"/>
      <c r="AZ35" s="59"/>
    </row>
    <row r="36" spans="36:52" x14ac:dyDescent="0.55000000000000004">
      <c r="AJ36" s="22"/>
      <c r="AL36" s="59"/>
      <c r="AM36" s="6"/>
      <c r="AN36" s="59"/>
      <c r="AO36" s="6"/>
      <c r="AP36" s="59"/>
      <c r="AQ36" s="6"/>
      <c r="AR36" s="59"/>
      <c r="AS36" s="6"/>
      <c r="AT36" s="59"/>
      <c r="AU36" s="6"/>
      <c r="AV36" s="59"/>
      <c r="AW36" s="6"/>
      <c r="AX36" s="59"/>
      <c r="AY36" s="6"/>
      <c r="AZ36" s="59"/>
    </row>
    <row r="37" spans="36:52" x14ac:dyDescent="0.55000000000000004">
      <c r="AJ37" s="22"/>
      <c r="AL37" s="59"/>
      <c r="AM37" s="6"/>
      <c r="AN37" s="59"/>
      <c r="AO37" s="6"/>
      <c r="AP37" s="59"/>
      <c r="AQ37" s="6"/>
      <c r="AR37" s="59"/>
      <c r="AS37" s="6"/>
      <c r="AT37" s="59"/>
      <c r="AU37" s="6"/>
      <c r="AV37" s="59"/>
      <c r="AW37" s="6"/>
      <c r="AX37" s="59"/>
      <c r="AY37" s="6"/>
      <c r="AZ37" s="59"/>
    </row>
    <row r="38" spans="36:52" x14ac:dyDescent="0.55000000000000004">
      <c r="AJ38" s="22"/>
      <c r="AL38" s="59"/>
      <c r="AM38" s="6"/>
      <c r="AN38" s="59"/>
      <c r="AO38" s="6"/>
      <c r="AP38" s="59"/>
      <c r="AQ38" s="6"/>
      <c r="AR38" s="59"/>
      <c r="AS38" s="6"/>
      <c r="AT38" s="59"/>
      <c r="AU38" s="6"/>
      <c r="AV38" s="59"/>
      <c r="AW38" s="6"/>
      <c r="AX38" s="59"/>
      <c r="AY38" s="6"/>
      <c r="AZ38" s="59"/>
    </row>
    <row r="39" spans="36:52" x14ac:dyDescent="0.55000000000000004">
      <c r="AJ39" s="22"/>
      <c r="AL39" s="59"/>
      <c r="AM39" s="6"/>
      <c r="AN39" s="59"/>
      <c r="AO39" s="6"/>
      <c r="AP39" s="59"/>
      <c r="AQ39" s="6"/>
      <c r="AR39" s="59"/>
      <c r="AS39" s="6"/>
      <c r="AT39" s="59"/>
      <c r="AU39" s="6"/>
      <c r="AV39" s="59"/>
      <c r="AW39" s="6"/>
      <c r="AX39" s="59"/>
      <c r="AY39" s="6"/>
      <c r="AZ39" s="59"/>
    </row>
    <row r="40" spans="36:52" x14ac:dyDescent="0.55000000000000004">
      <c r="AJ40" s="22"/>
      <c r="AL40" s="59"/>
      <c r="AM40" s="6"/>
      <c r="AN40" s="59"/>
      <c r="AO40" s="6"/>
      <c r="AP40" s="59"/>
      <c r="AQ40" s="6"/>
      <c r="AR40" s="59"/>
      <c r="AS40" s="6"/>
      <c r="AT40" s="59"/>
      <c r="AU40" s="6"/>
      <c r="AV40" s="59"/>
      <c r="AW40" s="6"/>
      <c r="AX40" s="59"/>
      <c r="AY40" s="6"/>
      <c r="AZ40" s="59"/>
    </row>
    <row r="41" spans="36:52" x14ac:dyDescent="0.55000000000000004">
      <c r="AJ41" s="22"/>
      <c r="AL41" s="59"/>
      <c r="AM41" s="6"/>
      <c r="AN41" s="59"/>
      <c r="AO41" s="6"/>
      <c r="AP41" s="59"/>
      <c r="AQ41" s="6"/>
      <c r="AR41" s="59"/>
      <c r="AS41" s="6"/>
      <c r="AT41" s="59"/>
      <c r="AU41" s="6"/>
      <c r="AV41" s="59"/>
      <c r="AW41" s="6"/>
      <c r="AX41" s="59"/>
      <c r="AY41" s="6"/>
      <c r="AZ41" s="59"/>
    </row>
    <row r="42" spans="36:52" x14ac:dyDescent="0.55000000000000004">
      <c r="AJ42" s="22"/>
      <c r="AL42" s="59"/>
      <c r="AM42" s="6"/>
      <c r="AN42" s="59"/>
      <c r="AO42" s="6"/>
      <c r="AP42" s="59"/>
      <c r="AQ42" s="6"/>
      <c r="AR42" s="59"/>
      <c r="AS42" s="6"/>
      <c r="AT42" s="59"/>
      <c r="AU42" s="6"/>
      <c r="AV42" s="59"/>
      <c r="AW42" s="6"/>
      <c r="AX42" s="59"/>
      <c r="AY42" s="6"/>
      <c r="AZ42" s="59"/>
    </row>
    <row r="43" spans="36:52" x14ac:dyDescent="0.55000000000000004">
      <c r="AJ43" s="22"/>
      <c r="AL43" s="59"/>
      <c r="AM43" s="6"/>
      <c r="AN43" s="59"/>
      <c r="AO43" s="6"/>
      <c r="AP43" s="59"/>
      <c r="AQ43" s="6"/>
      <c r="AR43" s="59"/>
      <c r="AS43" s="6"/>
      <c r="AT43" s="59"/>
      <c r="AU43" s="6"/>
      <c r="AV43" s="59"/>
      <c r="AW43" s="6"/>
      <c r="AX43" s="59"/>
      <c r="AY43" s="6"/>
      <c r="AZ43" s="59"/>
    </row>
  </sheetData>
  <sortState xmlns:xlrd2="http://schemas.microsoft.com/office/spreadsheetml/2017/richdata2" ref="B10:S27">
    <sortCondition descending="1" ref="R10:R27"/>
  </sortState>
  <mergeCells count="15">
    <mergeCell ref="A30:R30"/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  <rowBreaks count="1" manualBreakCount="1">
    <brk id="2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66"/>
  <sheetViews>
    <sheetView rightToLeft="1" view="pageBreakPreview" topLeftCell="B43" zoomScale="70" zoomScaleNormal="85" zoomScaleSheetLayoutView="70" workbookViewId="0">
      <selection activeCell="B63" sqref="A63:XFD63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4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9.8554687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28515625" style="2" bestFit="1" customWidth="1"/>
    <col min="13" max="13" width="0.85546875" style="2" customWidth="1"/>
    <col min="14" max="14" width="39.28515625" style="2" bestFit="1" customWidth="1"/>
    <col min="15" max="15" width="0.85546875" style="2" customWidth="1"/>
    <col min="16" max="16" width="39.28515625" style="2" bestFit="1" customWidth="1"/>
    <col min="17" max="17" width="0.85546875" style="2" customWidth="1"/>
    <col min="18" max="18" width="39.28515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200" t="s">
        <v>165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</row>
    <row r="3" spans="2:28" ht="30" x14ac:dyDescent="0.55000000000000004">
      <c r="B3" s="200" t="s">
        <v>37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</row>
    <row r="4" spans="2:28" ht="30" x14ac:dyDescent="0.55000000000000004">
      <c r="B4" s="200" t="s">
        <v>239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</row>
    <row r="6" spans="2:28" ht="30" x14ac:dyDescent="0.55000000000000004">
      <c r="B6" s="12" t="s">
        <v>158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90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66" t="s">
        <v>1</v>
      </c>
      <c r="D9" s="164" t="s">
        <v>5</v>
      </c>
      <c r="E9" s="34"/>
      <c r="F9" s="164" t="s">
        <v>50</v>
      </c>
      <c r="G9" s="34"/>
      <c r="H9" s="164" t="s">
        <v>51</v>
      </c>
      <c r="I9" s="34"/>
      <c r="J9" s="164" t="s">
        <v>53</v>
      </c>
      <c r="L9" s="164" t="s">
        <v>5</v>
      </c>
      <c r="M9" s="34"/>
      <c r="N9" s="164" t="s">
        <v>50</v>
      </c>
      <c r="O9" s="34"/>
      <c r="P9" s="164" t="s">
        <v>51</v>
      </c>
      <c r="Q9" s="34"/>
      <c r="R9" s="164" t="s">
        <v>53</v>
      </c>
    </row>
    <row r="10" spans="2:28" ht="24" x14ac:dyDescent="0.6">
      <c r="B10" s="18" t="s">
        <v>204</v>
      </c>
      <c r="C10" s="18"/>
      <c r="D10" s="179">
        <v>0</v>
      </c>
      <c r="E10" s="179"/>
      <c r="F10" s="179">
        <v>0</v>
      </c>
      <c r="G10" s="179"/>
      <c r="H10" s="179">
        <v>0</v>
      </c>
      <c r="I10" s="179"/>
      <c r="J10" s="179">
        <v>0</v>
      </c>
      <c r="K10" s="179"/>
      <c r="L10" s="179">
        <v>1716000</v>
      </c>
      <c r="M10" s="179"/>
      <c r="N10" s="179">
        <v>38262591653</v>
      </c>
      <c r="O10" s="179"/>
      <c r="P10" s="179">
        <v>29277086820</v>
      </c>
      <c r="Q10" s="179"/>
      <c r="R10" s="179">
        <v>8985504833</v>
      </c>
    </row>
    <row r="11" spans="2:28" ht="24" x14ac:dyDescent="0.6">
      <c r="B11" s="18" t="s">
        <v>193</v>
      </c>
      <c r="C11" s="18"/>
      <c r="D11" s="179">
        <v>259460</v>
      </c>
      <c r="E11" s="179"/>
      <c r="F11" s="179">
        <v>1199994843</v>
      </c>
      <c r="G11" s="179"/>
      <c r="H11" s="179">
        <v>881010477</v>
      </c>
      <c r="I11" s="179"/>
      <c r="J11" s="179">
        <v>318984366</v>
      </c>
      <c r="K11" s="179"/>
      <c r="L11" s="179">
        <v>7859460</v>
      </c>
      <c r="M11" s="179"/>
      <c r="N11" s="179">
        <v>35671057846</v>
      </c>
      <c r="O11" s="179"/>
      <c r="P11" s="179">
        <v>26687221946</v>
      </c>
      <c r="Q11" s="179"/>
      <c r="R11" s="179">
        <v>8983835900</v>
      </c>
    </row>
    <row r="12" spans="2:28" ht="24" x14ac:dyDescent="0.6">
      <c r="B12" s="18" t="s">
        <v>203</v>
      </c>
      <c r="C12" s="18"/>
      <c r="D12" s="179">
        <v>0</v>
      </c>
      <c r="E12" s="179"/>
      <c r="F12" s="179">
        <v>0</v>
      </c>
      <c r="G12" s="179"/>
      <c r="H12" s="179">
        <v>0</v>
      </c>
      <c r="I12" s="179"/>
      <c r="J12" s="179">
        <v>0</v>
      </c>
      <c r="K12" s="179"/>
      <c r="L12" s="179">
        <v>26142292</v>
      </c>
      <c r="M12" s="179"/>
      <c r="N12" s="179">
        <v>35412293034</v>
      </c>
      <c r="O12" s="179"/>
      <c r="P12" s="179">
        <v>26751736972</v>
      </c>
      <c r="Q12" s="179"/>
      <c r="R12" s="179">
        <v>8660556062</v>
      </c>
    </row>
    <row r="13" spans="2:28" ht="24" x14ac:dyDescent="0.6">
      <c r="B13" s="18" t="s">
        <v>234</v>
      </c>
      <c r="C13" s="18"/>
      <c r="D13" s="179">
        <v>0</v>
      </c>
      <c r="E13" s="179"/>
      <c r="F13" s="179">
        <v>0</v>
      </c>
      <c r="G13" s="179"/>
      <c r="H13" s="179">
        <v>0</v>
      </c>
      <c r="I13" s="179"/>
      <c r="J13" s="179">
        <v>0</v>
      </c>
      <c r="K13" s="179"/>
      <c r="L13" s="179">
        <v>2511000</v>
      </c>
      <c r="M13" s="179"/>
      <c r="N13" s="179">
        <v>36259961137</v>
      </c>
      <c r="O13" s="179"/>
      <c r="P13" s="179">
        <v>29307978842</v>
      </c>
      <c r="Q13" s="179"/>
      <c r="R13" s="179">
        <v>6951982295</v>
      </c>
    </row>
    <row r="14" spans="2:28" ht="24" x14ac:dyDescent="0.6">
      <c r="B14" s="18" t="s">
        <v>219</v>
      </c>
      <c r="C14" s="18"/>
      <c r="D14" s="179">
        <v>1889000</v>
      </c>
      <c r="E14" s="179"/>
      <c r="F14" s="179">
        <v>19851959061</v>
      </c>
      <c r="G14" s="179"/>
      <c r="H14" s="179">
        <v>13423330665</v>
      </c>
      <c r="I14" s="179"/>
      <c r="J14" s="179">
        <v>6428628396</v>
      </c>
      <c r="K14" s="179"/>
      <c r="L14" s="179">
        <v>1889000</v>
      </c>
      <c r="M14" s="179"/>
      <c r="N14" s="179">
        <v>19851959061</v>
      </c>
      <c r="O14" s="179"/>
      <c r="P14" s="179">
        <v>13423330665</v>
      </c>
      <c r="Q14" s="179"/>
      <c r="R14" s="179">
        <v>6428628396</v>
      </c>
    </row>
    <row r="15" spans="2:28" ht="24" x14ac:dyDescent="0.6">
      <c r="B15" s="18" t="s">
        <v>231</v>
      </c>
      <c r="C15" s="18"/>
      <c r="D15" s="179">
        <v>0</v>
      </c>
      <c r="E15" s="179"/>
      <c r="F15" s="179">
        <v>0</v>
      </c>
      <c r="G15" s="179"/>
      <c r="H15" s="179">
        <v>0</v>
      </c>
      <c r="I15" s="179"/>
      <c r="J15" s="179">
        <v>0</v>
      </c>
      <c r="K15" s="179"/>
      <c r="L15" s="179">
        <v>1352000</v>
      </c>
      <c r="M15" s="179"/>
      <c r="N15" s="179">
        <v>33842021226</v>
      </c>
      <c r="O15" s="179"/>
      <c r="P15" s="179">
        <v>28979882816</v>
      </c>
      <c r="Q15" s="179"/>
      <c r="R15" s="179">
        <v>4862138410</v>
      </c>
    </row>
    <row r="16" spans="2:28" ht="24" x14ac:dyDescent="0.6">
      <c r="B16" s="18" t="s">
        <v>166</v>
      </c>
      <c r="C16" s="18"/>
      <c r="D16" s="179">
        <v>8047732</v>
      </c>
      <c r="E16" s="179"/>
      <c r="F16" s="179">
        <v>28864550833</v>
      </c>
      <c r="G16" s="179"/>
      <c r="H16" s="179">
        <v>24051197070</v>
      </c>
      <c r="I16" s="179"/>
      <c r="J16" s="179">
        <v>4813353763</v>
      </c>
      <c r="K16" s="179"/>
      <c r="L16" s="179">
        <v>8047732</v>
      </c>
      <c r="M16" s="179"/>
      <c r="N16" s="179">
        <v>28864550833</v>
      </c>
      <c r="O16" s="179"/>
      <c r="P16" s="179">
        <v>24051197070</v>
      </c>
      <c r="Q16" s="179"/>
      <c r="R16" s="179">
        <v>4813353763</v>
      </c>
    </row>
    <row r="17" spans="2:18" ht="24" x14ac:dyDescent="0.6">
      <c r="B17" s="18" t="s">
        <v>232</v>
      </c>
      <c r="C17" s="18"/>
      <c r="D17" s="179">
        <v>0</v>
      </c>
      <c r="E17" s="179"/>
      <c r="F17" s="179">
        <v>0</v>
      </c>
      <c r="G17" s="179"/>
      <c r="H17" s="179">
        <v>0</v>
      </c>
      <c r="I17" s="179"/>
      <c r="J17" s="179">
        <v>0</v>
      </c>
      <c r="K17" s="179"/>
      <c r="L17" s="179">
        <v>9877000</v>
      </c>
      <c r="M17" s="179"/>
      <c r="N17" s="179">
        <v>17830058939</v>
      </c>
      <c r="O17" s="179"/>
      <c r="P17" s="179">
        <v>14578568484</v>
      </c>
      <c r="Q17" s="179"/>
      <c r="R17" s="179">
        <v>3251490455</v>
      </c>
    </row>
    <row r="18" spans="2:18" ht="24" x14ac:dyDescent="0.6">
      <c r="B18" s="18" t="s">
        <v>190</v>
      </c>
      <c r="C18" s="18"/>
      <c r="D18" s="179">
        <v>0</v>
      </c>
      <c r="E18" s="179"/>
      <c r="F18" s="179">
        <v>0</v>
      </c>
      <c r="G18" s="179"/>
      <c r="H18" s="179">
        <v>0</v>
      </c>
      <c r="I18" s="179"/>
      <c r="J18" s="179">
        <v>0</v>
      </c>
      <c r="K18" s="179"/>
      <c r="L18" s="179">
        <v>2500000</v>
      </c>
      <c r="M18" s="179"/>
      <c r="N18" s="179">
        <v>10932131934</v>
      </c>
      <c r="O18" s="179"/>
      <c r="P18" s="179">
        <v>7829010300</v>
      </c>
      <c r="Q18" s="179"/>
      <c r="R18" s="179">
        <v>3103121634</v>
      </c>
    </row>
    <row r="19" spans="2:18" ht="24" x14ac:dyDescent="0.6">
      <c r="B19" s="18" t="s">
        <v>183</v>
      </c>
      <c r="C19" s="18"/>
      <c r="D19" s="179">
        <v>0</v>
      </c>
      <c r="E19" s="179"/>
      <c r="F19" s="179">
        <v>0</v>
      </c>
      <c r="G19" s="179"/>
      <c r="H19" s="179">
        <v>0</v>
      </c>
      <c r="I19" s="179"/>
      <c r="J19" s="179">
        <v>0</v>
      </c>
      <c r="K19" s="179"/>
      <c r="L19" s="179">
        <v>6000000</v>
      </c>
      <c r="M19" s="179"/>
      <c r="N19" s="179">
        <v>9843803665</v>
      </c>
      <c r="O19" s="179"/>
      <c r="P19" s="179">
        <v>7293184500</v>
      </c>
      <c r="Q19" s="179"/>
      <c r="R19" s="179">
        <v>2550619165</v>
      </c>
    </row>
    <row r="20" spans="2:18" ht="24" x14ac:dyDescent="0.6">
      <c r="B20" s="18" t="s">
        <v>178</v>
      </c>
      <c r="C20" s="18"/>
      <c r="D20" s="179">
        <v>1628887</v>
      </c>
      <c r="E20" s="179"/>
      <c r="F20" s="179">
        <v>8566367287</v>
      </c>
      <c r="G20" s="179"/>
      <c r="H20" s="179">
        <v>7137349777</v>
      </c>
      <c r="I20" s="179"/>
      <c r="J20" s="179">
        <v>1429017510</v>
      </c>
      <c r="K20" s="179"/>
      <c r="L20" s="179">
        <v>2504194</v>
      </c>
      <c r="M20" s="179"/>
      <c r="N20" s="179">
        <v>13376421037</v>
      </c>
      <c r="O20" s="179"/>
      <c r="P20" s="179">
        <v>10972712335</v>
      </c>
      <c r="Q20" s="179"/>
      <c r="R20" s="179">
        <v>2403708702</v>
      </c>
    </row>
    <row r="21" spans="2:18" ht="24" x14ac:dyDescent="0.6">
      <c r="B21" s="18" t="s">
        <v>173</v>
      </c>
      <c r="C21" s="18"/>
      <c r="D21" s="179">
        <v>0</v>
      </c>
      <c r="E21" s="179"/>
      <c r="F21" s="179">
        <v>0</v>
      </c>
      <c r="G21" s="179"/>
      <c r="H21" s="179">
        <v>0</v>
      </c>
      <c r="I21" s="179"/>
      <c r="J21" s="179">
        <v>0</v>
      </c>
      <c r="K21" s="179"/>
      <c r="L21" s="179">
        <v>1115000</v>
      </c>
      <c r="M21" s="179"/>
      <c r="N21" s="179">
        <v>16829215574</v>
      </c>
      <c r="O21" s="179"/>
      <c r="P21" s="179">
        <v>15024654659</v>
      </c>
      <c r="Q21" s="179"/>
      <c r="R21" s="179">
        <v>1804560915</v>
      </c>
    </row>
    <row r="22" spans="2:18" ht="24" x14ac:dyDescent="0.6">
      <c r="B22" s="18" t="s">
        <v>174</v>
      </c>
      <c r="C22" s="18"/>
      <c r="D22" s="179">
        <v>0</v>
      </c>
      <c r="E22" s="179"/>
      <c r="F22" s="179">
        <v>0</v>
      </c>
      <c r="G22" s="179"/>
      <c r="H22" s="179">
        <v>0</v>
      </c>
      <c r="I22" s="179"/>
      <c r="J22" s="179">
        <v>0</v>
      </c>
      <c r="K22" s="179"/>
      <c r="L22" s="179">
        <v>4060180</v>
      </c>
      <c r="M22" s="179"/>
      <c r="N22" s="179">
        <v>8907665399</v>
      </c>
      <c r="O22" s="179"/>
      <c r="P22" s="179">
        <v>7380313451</v>
      </c>
      <c r="Q22" s="179"/>
      <c r="R22" s="179">
        <v>1527351948</v>
      </c>
    </row>
    <row r="23" spans="2:18" ht="24" x14ac:dyDescent="0.6">
      <c r="B23" s="18" t="s">
        <v>202</v>
      </c>
      <c r="C23" s="18"/>
      <c r="D23" s="179">
        <v>2059</v>
      </c>
      <c r="E23" s="179"/>
      <c r="F23" s="179">
        <v>310548760</v>
      </c>
      <c r="G23" s="179"/>
      <c r="H23" s="179">
        <v>270770862</v>
      </c>
      <c r="I23" s="179"/>
      <c r="J23" s="179">
        <v>39777898</v>
      </c>
      <c r="K23" s="179"/>
      <c r="L23" s="179">
        <v>82059</v>
      </c>
      <c r="M23" s="179"/>
      <c r="N23" s="179">
        <v>10342474655</v>
      </c>
      <c r="O23" s="179"/>
      <c r="P23" s="179">
        <v>8945194722</v>
      </c>
      <c r="Q23" s="179"/>
      <c r="R23" s="179">
        <v>1397279933</v>
      </c>
    </row>
    <row r="24" spans="2:18" ht="24" x14ac:dyDescent="0.6">
      <c r="B24" s="18" t="s">
        <v>189</v>
      </c>
      <c r="C24" s="18"/>
      <c r="D24" s="179">
        <v>0</v>
      </c>
      <c r="E24" s="179"/>
      <c r="F24" s="179">
        <v>0</v>
      </c>
      <c r="G24" s="179"/>
      <c r="H24" s="179">
        <v>0</v>
      </c>
      <c r="I24" s="179"/>
      <c r="J24" s="179">
        <v>0</v>
      </c>
      <c r="K24" s="179"/>
      <c r="L24" s="179">
        <v>5900112</v>
      </c>
      <c r="M24" s="179"/>
      <c r="N24" s="179">
        <v>12000874409</v>
      </c>
      <c r="O24" s="179"/>
      <c r="P24" s="179">
        <v>10677221930</v>
      </c>
      <c r="Q24" s="179"/>
      <c r="R24" s="179">
        <v>1323652479</v>
      </c>
    </row>
    <row r="25" spans="2:18" ht="24" x14ac:dyDescent="0.6">
      <c r="B25" s="18" t="s">
        <v>182</v>
      </c>
      <c r="C25" s="18"/>
      <c r="D25" s="179">
        <v>10714285</v>
      </c>
      <c r="E25" s="179"/>
      <c r="F25" s="179">
        <v>6059934242</v>
      </c>
      <c r="G25" s="179"/>
      <c r="H25" s="179">
        <v>4760842490</v>
      </c>
      <c r="I25" s="179"/>
      <c r="J25" s="179">
        <v>1299091752</v>
      </c>
      <c r="K25" s="179"/>
      <c r="L25" s="179">
        <v>10714285</v>
      </c>
      <c r="M25" s="179"/>
      <c r="N25" s="179">
        <v>6059934242</v>
      </c>
      <c r="O25" s="179"/>
      <c r="P25" s="179">
        <v>4760842490</v>
      </c>
      <c r="Q25" s="179"/>
      <c r="R25" s="179">
        <v>1299091752</v>
      </c>
    </row>
    <row r="26" spans="2:18" ht="24" x14ac:dyDescent="0.6">
      <c r="B26" s="18" t="s">
        <v>171</v>
      </c>
      <c r="C26" s="18"/>
      <c r="D26" s="179">
        <v>0</v>
      </c>
      <c r="E26" s="179"/>
      <c r="F26" s="179">
        <v>0</v>
      </c>
      <c r="G26" s="179"/>
      <c r="H26" s="179">
        <v>0</v>
      </c>
      <c r="I26" s="179"/>
      <c r="J26" s="179">
        <v>0</v>
      </c>
      <c r="K26" s="179"/>
      <c r="L26" s="179">
        <v>800000</v>
      </c>
      <c r="M26" s="179"/>
      <c r="N26" s="179">
        <v>2629118604</v>
      </c>
      <c r="O26" s="179"/>
      <c r="P26" s="179">
        <v>1609858848</v>
      </c>
      <c r="Q26" s="179"/>
      <c r="R26" s="179">
        <v>1019259756</v>
      </c>
    </row>
    <row r="27" spans="2:18" ht="24" x14ac:dyDescent="0.6">
      <c r="B27" s="18" t="s">
        <v>230</v>
      </c>
      <c r="C27" s="18"/>
      <c r="D27" s="179">
        <v>0</v>
      </c>
      <c r="E27" s="179"/>
      <c r="F27" s="179">
        <v>0</v>
      </c>
      <c r="G27" s="179"/>
      <c r="H27" s="179">
        <v>0</v>
      </c>
      <c r="I27" s="179"/>
      <c r="J27" s="179">
        <v>0</v>
      </c>
      <c r="K27" s="179"/>
      <c r="L27" s="179">
        <v>1005000</v>
      </c>
      <c r="M27" s="179"/>
      <c r="N27" s="179">
        <v>13077977976</v>
      </c>
      <c r="O27" s="179"/>
      <c r="P27" s="179">
        <v>12164029727</v>
      </c>
      <c r="Q27" s="179"/>
      <c r="R27" s="179">
        <v>913948249</v>
      </c>
    </row>
    <row r="28" spans="2:18" ht="24" x14ac:dyDescent="0.6">
      <c r="B28" s="18" t="s">
        <v>181</v>
      </c>
      <c r="C28" s="18"/>
      <c r="D28" s="179">
        <v>0</v>
      </c>
      <c r="E28" s="179"/>
      <c r="F28" s="179">
        <v>0</v>
      </c>
      <c r="G28" s="179"/>
      <c r="H28" s="179">
        <v>0</v>
      </c>
      <c r="I28" s="179"/>
      <c r="J28" s="179">
        <v>0</v>
      </c>
      <c r="K28" s="179"/>
      <c r="L28" s="179">
        <v>4134259</v>
      </c>
      <c r="M28" s="179"/>
      <c r="N28" s="179">
        <v>4689878951</v>
      </c>
      <c r="O28" s="179"/>
      <c r="P28" s="179">
        <v>3782321686</v>
      </c>
      <c r="Q28" s="179"/>
      <c r="R28" s="179">
        <v>907557265</v>
      </c>
    </row>
    <row r="29" spans="2:18" ht="24" x14ac:dyDescent="0.6">
      <c r="B29" s="18" t="s">
        <v>175</v>
      </c>
      <c r="C29" s="18"/>
      <c r="D29" s="179">
        <v>0</v>
      </c>
      <c r="E29" s="179"/>
      <c r="F29" s="179">
        <v>0</v>
      </c>
      <c r="G29" s="179"/>
      <c r="H29" s="179">
        <v>0</v>
      </c>
      <c r="I29" s="179"/>
      <c r="J29" s="179">
        <v>0</v>
      </c>
      <c r="K29" s="179"/>
      <c r="L29" s="179">
        <v>13011660</v>
      </c>
      <c r="M29" s="179"/>
      <c r="N29" s="179">
        <v>26300103281</v>
      </c>
      <c r="O29" s="179"/>
      <c r="P29" s="179">
        <v>25414213298</v>
      </c>
      <c r="Q29" s="179"/>
      <c r="R29" s="179">
        <v>885889983</v>
      </c>
    </row>
    <row r="30" spans="2:18" ht="24" x14ac:dyDescent="0.6">
      <c r="B30" s="18" t="s">
        <v>196</v>
      </c>
      <c r="C30" s="18"/>
      <c r="D30" s="179">
        <v>0</v>
      </c>
      <c r="E30" s="179"/>
      <c r="F30" s="179">
        <v>0</v>
      </c>
      <c r="G30" s="179"/>
      <c r="H30" s="179">
        <v>0</v>
      </c>
      <c r="I30" s="179"/>
      <c r="J30" s="179">
        <v>0</v>
      </c>
      <c r="K30" s="179"/>
      <c r="L30" s="179">
        <v>91000</v>
      </c>
      <c r="M30" s="179"/>
      <c r="N30" s="179">
        <v>3133290985</v>
      </c>
      <c r="O30" s="179"/>
      <c r="P30" s="179">
        <v>2338681163</v>
      </c>
      <c r="Q30" s="179"/>
      <c r="R30" s="179">
        <v>794609822</v>
      </c>
    </row>
    <row r="31" spans="2:18" ht="24" x14ac:dyDescent="0.6">
      <c r="B31" s="18" t="s">
        <v>195</v>
      </c>
      <c r="C31" s="18"/>
      <c r="D31" s="179">
        <v>0</v>
      </c>
      <c r="E31" s="179"/>
      <c r="F31" s="179">
        <v>0</v>
      </c>
      <c r="G31" s="179"/>
      <c r="H31" s="179">
        <v>0</v>
      </c>
      <c r="I31" s="179"/>
      <c r="J31" s="179">
        <v>0</v>
      </c>
      <c r="K31" s="179"/>
      <c r="L31" s="179">
        <v>2410250</v>
      </c>
      <c r="M31" s="179"/>
      <c r="N31" s="179">
        <v>4091913329</v>
      </c>
      <c r="O31" s="179"/>
      <c r="P31" s="179">
        <v>3381748937</v>
      </c>
      <c r="Q31" s="179"/>
      <c r="R31" s="179">
        <v>710164392</v>
      </c>
    </row>
    <row r="32" spans="2:18" ht="24" x14ac:dyDescent="0.6">
      <c r="B32" s="18" t="s">
        <v>233</v>
      </c>
      <c r="C32" s="18"/>
      <c r="D32" s="179">
        <v>0</v>
      </c>
      <c r="E32" s="179"/>
      <c r="F32" s="179">
        <v>0</v>
      </c>
      <c r="G32" s="179"/>
      <c r="H32" s="179">
        <v>0</v>
      </c>
      <c r="I32" s="179"/>
      <c r="J32" s="179">
        <v>0</v>
      </c>
      <c r="K32" s="179"/>
      <c r="L32" s="179">
        <v>35176</v>
      </c>
      <c r="M32" s="179"/>
      <c r="N32" s="179">
        <v>6502839911</v>
      </c>
      <c r="O32" s="179"/>
      <c r="P32" s="179">
        <v>5982800707</v>
      </c>
      <c r="Q32" s="179"/>
      <c r="R32" s="179">
        <v>520039204</v>
      </c>
    </row>
    <row r="33" spans="2:18" ht="24" x14ac:dyDescent="0.6">
      <c r="B33" s="18" t="s">
        <v>228</v>
      </c>
      <c r="C33" s="18"/>
      <c r="D33" s="179">
        <v>200000</v>
      </c>
      <c r="E33" s="179"/>
      <c r="F33" s="179">
        <v>3465006856</v>
      </c>
      <c r="G33" s="179"/>
      <c r="H33" s="179">
        <v>2971896082</v>
      </c>
      <c r="I33" s="179"/>
      <c r="J33" s="179">
        <v>493110774</v>
      </c>
      <c r="K33" s="179"/>
      <c r="L33" s="179">
        <v>200000</v>
      </c>
      <c r="M33" s="179"/>
      <c r="N33" s="179">
        <v>3465006856</v>
      </c>
      <c r="O33" s="179"/>
      <c r="P33" s="179">
        <v>2971896082</v>
      </c>
      <c r="Q33" s="179"/>
      <c r="R33" s="179">
        <v>493110774</v>
      </c>
    </row>
    <row r="34" spans="2:18" ht="24" x14ac:dyDescent="0.6">
      <c r="B34" s="18" t="s">
        <v>187</v>
      </c>
      <c r="C34" s="18"/>
      <c r="D34" s="179">
        <v>0</v>
      </c>
      <c r="E34" s="179"/>
      <c r="F34" s="179">
        <v>0</v>
      </c>
      <c r="G34" s="179"/>
      <c r="H34" s="179">
        <v>0</v>
      </c>
      <c r="I34" s="179"/>
      <c r="J34" s="179">
        <v>0</v>
      </c>
      <c r="K34" s="179"/>
      <c r="L34" s="179">
        <v>2244130</v>
      </c>
      <c r="M34" s="179"/>
      <c r="N34" s="179">
        <v>9222577864</v>
      </c>
      <c r="O34" s="179"/>
      <c r="P34" s="179">
        <v>8786885225</v>
      </c>
      <c r="Q34" s="179"/>
      <c r="R34" s="179">
        <v>435692639</v>
      </c>
    </row>
    <row r="35" spans="2:18" ht="24" x14ac:dyDescent="0.6">
      <c r="B35" s="18" t="s">
        <v>210</v>
      </c>
      <c r="C35" s="18"/>
      <c r="D35" s="179">
        <v>32600</v>
      </c>
      <c r="E35" s="179"/>
      <c r="F35" s="179">
        <v>15048572894</v>
      </c>
      <c r="G35" s="179"/>
      <c r="H35" s="179">
        <v>14785340466</v>
      </c>
      <c r="I35" s="179"/>
      <c r="J35" s="179">
        <v>263232428</v>
      </c>
      <c r="K35" s="179"/>
      <c r="L35" s="179">
        <v>43660</v>
      </c>
      <c r="M35" s="179"/>
      <c r="N35" s="179">
        <v>19940637641</v>
      </c>
      <c r="O35" s="179"/>
      <c r="P35" s="179">
        <v>19651513187</v>
      </c>
      <c r="Q35" s="179"/>
      <c r="R35" s="179">
        <v>289124454</v>
      </c>
    </row>
    <row r="36" spans="2:18" ht="24" x14ac:dyDescent="0.6">
      <c r="B36" s="18" t="s">
        <v>177</v>
      </c>
      <c r="C36" s="18"/>
      <c r="D36" s="179">
        <v>0</v>
      </c>
      <c r="E36" s="179"/>
      <c r="F36" s="179">
        <v>0</v>
      </c>
      <c r="G36" s="179"/>
      <c r="H36" s="179">
        <v>0</v>
      </c>
      <c r="I36" s="179"/>
      <c r="J36" s="179">
        <v>0</v>
      </c>
      <c r="K36" s="179"/>
      <c r="L36" s="179">
        <v>3800000</v>
      </c>
      <c r="M36" s="179"/>
      <c r="N36" s="179">
        <v>6133323924</v>
      </c>
      <c r="O36" s="179"/>
      <c r="P36" s="179">
        <v>5882176560</v>
      </c>
      <c r="Q36" s="179"/>
      <c r="R36" s="179">
        <v>251147364</v>
      </c>
    </row>
    <row r="37" spans="2:18" ht="24" x14ac:dyDescent="0.6">
      <c r="B37" s="18" t="s">
        <v>245</v>
      </c>
      <c r="C37" s="18"/>
      <c r="D37" s="179">
        <v>1000000</v>
      </c>
      <c r="E37" s="179"/>
      <c r="F37" s="179">
        <v>2660078422</v>
      </c>
      <c r="G37" s="179"/>
      <c r="H37" s="179">
        <v>2472520096</v>
      </c>
      <c r="I37" s="179"/>
      <c r="J37" s="179">
        <v>187558326</v>
      </c>
      <c r="K37" s="179"/>
      <c r="L37" s="179">
        <v>1000000</v>
      </c>
      <c r="M37" s="179"/>
      <c r="N37" s="179">
        <v>2660078422</v>
      </c>
      <c r="O37" s="179"/>
      <c r="P37" s="179">
        <v>2472520096</v>
      </c>
      <c r="Q37" s="179"/>
      <c r="R37" s="179">
        <v>187558326</v>
      </c>
    </row>
    <row r="38" spans="2:18" ht="24" x14ac:dyDescent="0.6">
      <c r="B38" s="18" t="s">
        <v>247</v>
      </c>
      <c r="C38" s="18"/>
      <c r="D38" s="179">
        <v>70725</v>
      </c>
      <c r="E38" s="179"/>
      <c r="F38" s="179">
        <v>30554440244</v>
      </c>
      <c r="G38" s="179"/>
      <c r="H38" s="179">
        <v>30389610805</v>
      </c>
      <c r="I38" s="179"/>
      <c r="J38" s="179">
        <v>164829439</v>
      </c>
      <c r="K38" s="179"/>
      <c r="L38" s="179">
        <v>70725</v>
      </c>
      <c r="M38" s="179"/>
      <c r="N38" s="179">
        <v>30554440244</v>
      </c>
      <c r="O38" s="179"/>
      <c r="P38" s="179">
        <v>30389610805</v>
      </c>
      <c r="Q38" s="179"/>
      <c r="R38" s="179">
        <v>164829439</v>
      </c>
    </row>
    <row r="39" spans="2:18" ht="24" x14ac:dyDescent="0.6">
      <c r="B39" s="18" t="s">
        <v>206</v>
      </c>
      <c r="C39" s="18"/>
      <c r="D39" s="179">
        <v>0</v>
      </c>
      <c r="E39" s="179"/>
      <c r="F39" s="179">
        <v>0</v>
      </c>
      <c r="G39" s="179"/>
      <c r="H39" s="179">
        <v>0</v>
      </c>
      <c r="I39" s="179"/>
      <c r="J39" s="179">
        <v>0</v>
      </c>
      <c r="K39" s="179"/>
      <c r="L39" s="179">
        <v>19219</v>
      </c>
      <c r="M39" s="179"/>
      <c r="N39" s="179">
        <v>9021634826</v>
      </c>
      <c r="O39" s="179"/>
      <c r="P39" s="179">
        <v>8887885683</v>
      </c>
      <c r="Q39" s="179"/>
      <c r="R39" s="179">
        <v>133749143</v>
      </c>
    </row>
    <row r="40" spans="2:18" ht="24" x14ac:dyDescent="0.6">
      <c r="B40" s="18" t="s">
        <v>227</v>
      </c>
      <c r="C40" s="18"/>
      <c r="D40" s="179">
        <v>100000</v>
      </c>
      <c r="E40" s="179"/>
      <c r="F40" s="179">
        <v>6350528014</v>
      </c>
      <c r="G40" s="179"/>
      <c r="H40" s="179">
        <v>6220527450</v>
      </c>
      <c r="I40" s="179"/>
      <c r="J40" s="179">
        <v>130000564</v>
      </c>
      <c r="K40" s="179"/>
      <c r="L40" s="179">
        <v>100000</v>
      </c>
      <c r="M40" s="179"/>
      <c r="N40" s="179">
        <v>6350528014</v>
      </c>
      <c r="O40" s="179"/>
      <c r="P40" s="179">
        <v>6220527450</v>
      </c>
      <c r="Q40" s="179"/>
      <c r="R40" s="179">
        <v>130000564</v>
      </c>
    </row>
    <row r="41" spans="2:18" ht="24" x14ac:dyDescent="0.6">
      <c r="B41" s="18" t="s">
        <v>205</v>
      </c>
      <c r="C41" s="18"/>
      <c r="D41" s="179">
        <v>0</v>
      </c>
      <c r="E41" s="179"/>
      <c r="F41" s="179">
        <v>0</v>
      </c>
      <c r="G41" s="179"/>
      <c r="H41" s="179">
        <v>0</v>
      </c>
      <c r="I41" s="179"/>
      <c r="J41" s="179">
        <v>0</v>
      </c>
      <c r="K41" s="179"/>
      <c r="L41" s="179">
        <v>222471</v>
      </c>
      <c r="M41" s="179"/>
      <c r="N41" s="179">
        <v>233996388</v>
      </c>
      <c r="O41" s="179"/>
      <c r="P41" s="179">
        <v>161736417</v>
      </c>
      <c r="Q41" s="179"/>
      <c r="R41" s="179">
        <v>72259971</v>
      </c>
    </row>
    <row r="42" spans="2:18" ht="24" x14ac:dyDescent="0.6">
      <c r="B42" s="18" t="s">
        <v>186</v>
      </c>
      <c r="C42" s="18"/>
      <c r="D42" s="179">
        <v>2525236</v>
      </c>
      <c r="E42" s="179"/>
      <c r="F42" s="179">
        <v>6884586219</v>
      </c>
      <c r="G42" s="179"/>
      <c r="H42" s="179">
        <v>6816070323</v>
      </c>
      <c r="I42" s="179"/>
      <c r="J42" s="179">
        <v>68515896</v>
      </c>
      <c r="K42" s="179"/>
      <c r="L42" s="179">
        <v>2525236</v>
      </c>
      <c r="M42" s="179"/>
      <c r="N42" s="179">
        <v>6884586219</v>
      </c>
      <c r="O42" s="179"/>
      <c r="P42" s="179">
        <v>6816070323</v>
      </c>
      <c r="Q42" s="179"/>
      <c r="R42" s="179">
        <v>68515896</v>
      </c>
    </row>
    <row r="43" spans="2:18" ht="24" x14ac:dyDescent="0.6">
      <c r="B43" s="18" t="s">
        <v>213</v>
      </c>
      <c r="C43" s="18"/>
      <c r="D43" s="179">
        <v>0</v>
      </c>
      <c r="E43" s="179"/>
      <c r="F43" s="179">
        <v>0</v>
      </c>
      <c r="G43" s="179"/>
      <c r="H43" s="179">
        <v>0</v>
      </c>
      <c r="I43" s="179"/>
      <c r="J43" s="179">
        <v>0</v>
      </c>
      <c r="K43" s="179"/>
      <c r="L43" s="179">
        <v>2455</v>
      </c>
      <c r="M43" s="179"/>
      <c r="N43" s="179">
        <v>1620487884</v>
      </c>
      <c r="O43" s="179"/>
      <c r="P43" s="179">
        <v>1608528142</v>
      </c>
      <c r="Q43" s="179"/>
      <c r="R43" s="179">
        <v>11959742</v>
      </c>
    </row>
    <row r="44" spans="2:18" ht="24" x14ac:dyDescent="0.6">
      <c r="B44" s="18" t="s">
        <v>192</v>
      </c>
      <c r="C44" s="18"/>
      <c r="D44" s="179">
        <v>0</v>
      </c>
      <c r="E44" s="179"/>
      <c r="F44" s="179">
        <v>0</v>
      </c>
      <c r="G44" s="179"/>
      <c r="H44" s="179">
        <v>0</v>
      </c>
      <c r="I44" s="179"/>
      <c r="J44" s="179">
        <v>0</v>
      </c>
      <c r="K44" s="179"/>
      <c r="L44" s="179">
        <v>5600000</v>
      </c>
      <c r="M44" s="179"/>
      <c r="N44" s="179">
        <v>10567852863</v>
      </c>
      <c r="O44" s="179"/>
      <c r="P44" s="179">
        <v>10668887040</v>
      </c>
      <c r="Q44" s="179"/>
      <c r="R44" s="179">
        <v>-101034177</v>
      </c>
    </row>
    <row r="45" spans="2:18" ht="24" x14ac:dyDescent="0.6">
      <c r="B45" s="18" t="s">
        <v>169</v>
      </c>
      <c r="C45" s="18"/>
      <c r="D45" s="179">
        <v>100000</v>
      </c>
      <c r="E45" s="179"/>
      <c r="F45" s="179">
        <v>2332478569</v>
      </c>
      <c r="G45" s="179"/>
      <c r="H45" s="179">
        <v>2320164490</v>
      </c>
      <c r="I45" s="179"/>
      <c r="J45" s="179">
        <v>12314079</v>
      </c>
      <c r="K45" s="179"/>
      <c r="L45" s="179">
        <v>392265</v>
      </c>
      <c r="M45" s="179"/>
      <c r="N45" s="179">
        <v>5844448724</v>
      </c>
      <c r="O45" s="179"/>
      <c r="P45" s="179">
        <v>5948136942</v>
      </c>
      <c r="Q45" s="179"/>
      <c r="R45" s="179">
        <v>-103688218</v>
      </c>
    </row>
    <row r="46" spans="2:18" ht="24" x14ac:dyDescent="0.6">
      <c r="B46" s="18" t="s">
        <v>184</v>
      </c>
      <c r="C46" s="18"/>
      <c r="D46" s="179">
        <v>0</v>
      </c>
      <c r="E46" s="179"/>
      <c r="F46" s="179">
        <v>0</v>
      </c>
      <c r="G46" s="179"/>
      <c r="H46" s="179">
        <v>0</v>
      </c>
      <c r="I46" s="179"/>
      <c r="J46" s="179">
        <v>0</v>
      </c>
      <c r="K46" s="179"/>
      <c r="L46" s="179">
        <v>5185321</v>
      </c>
      <c r="M46" s="179"/>
      <c r="N46" s="179">
        <v>11767148192</v>
      </c>
      <c r="O46" s="179"/>
      <c r="P46" s="179">
        <v>11880355624</v>
      </c>
      <c r="Q46" s="179"/>
      <c r="R46" s="179">
        <v>-113207432</v>
      </c>
    </row>
    <row r="47" spans="2:18" ht="24" x14ac:dyDescent="0.6">
      <c r="B47" s="18" t="s">
        <v>242</v>
      </c>
      <c r="C47" s="18"/>
      <c r="D47" s="179">
        <v>348000</v>
      </c>
      <c r="E47" s="179"/>
      <c r="F47" s="179">
        <v>9925756946</v>
      </c>
      <c r="G47" s="179"/>
      <c r="H47" s="179">
        <v>10053338784</v>
      </c>
      <c r="I47" s="179"/>
      <c r="J47" s="179">
        <v>-127581838</v>
      </c>
      <c r="K47" s="179"/>
      <c r="L47" s="179">
        <v>348000</v>
      </c>
      <c r="M47" s="179"/>
      <c r="N47" s="179">
        <v>9925756946</v>
      </c>
      <c r="O47" s="179"/>
      <c r="P47" s="179">
        <v>10053338784</v>
      </c>
      <c r="Q47" s="179"/>
      <c r="R47" s="179">
        <v>-127581838</v>
      </c>
    </row>
    <row r="48" spans="2:18" ht="24" x14ac:dyDescent="0.6">
      <c r="B48" s="18" t="s">
        <v>176</v>
      </c>
      <c r="C48" s="18"/>
      <c r="D48" s="179">
        <v>0</v>
      </c>
      <c r="E48" s="179"/>
      <c r="F48" s="179">
        <v>0</v>
      </c>
      <c r="G48" s="179"/>
      <c r="H48" s="179">
        <v>0</v>
      </c>
      <c r="I48" s="179"/>
      <c r="J48" s="179">
        <v>0</v>
      </c>
      <c r="K48" s="179"/>
      <c r="L48" s="179">
        <v>424504</v>
      </c>
      <c r="M48" s="179"/>
      <c r="N48" s="179">
        <v>406901026</v>
      </c>
      <c r="O48" s="179"/>
      <c r="P48" s="179">
        <v>657132192</v>
      </c>
      <c r="Q48" s="179"/>
      <c r="R48" s="179">
        <v>-250231166</v>
      </c>
    </row>
    <row r="49" spans="2:18" ht="24" x14ac:dyDescent="0.6">
      <c r="B49" s="18" t="s">
        <v>235</v>
      </c>
      <c r="C49" s="18"/>
      <c r="D49" s="179">
        <v>0</v>
      </c>
      <c r="E49" s="179"/>
      <c r="F49" s="179">
        <v>0</v>
      </c>
      <c r="G49" s="179"/>
      <c r="H49" s="179">
        <v>0</v>
      </c>
      <c r="I49" s="179"/>
      <c r="J49" s="179">
        <v>0</v>
      </c>
      <c r="K49" s="179"/>
      <c r="L49" s="179">
        <v>1300000</v>
      </c>
      <c r="M49" s="179"/>
      <c r="N49" s="179">
        <v>6974665903</v>
      </c>
      <c r="O49" s="179"/>
      <c r="P49" s="179">
        <v>7234220643</v>
      </c>
      <c r="Q49" s="179"/>
      <c r="R49" s="179">
        <v>-259554740</v>
      </c>
    </row>
    <row r="50" spans="2:18" ht="24" x14ac:dyDescent="0.6">
      <c r="B50" s="18" t="s">
        <v>191</v>
      </c>
      <c r="C50" s="18"/>
      <c r="D50" s="179">
        <v>0</v>
      </c>
      <c r="E50" s="179"/>
      <c r="F50" s="179">
        <v>0</v>
      </c>
      <c r="G50" s="179"/>
      <c r="H50" s="179">
        <v>0</v>
      </c>
      <c r="I50" s="179"/>
      <c r="J50" s="179">
        <v>0</v>
      </c>
      <c r="K50" s="179"/>
      <c r="L50" s="179">
        <v>347</v>
      </c>
      <c r="M50" s="179"/>
      <c r="N50" s="179">
        <v>8277203922</v>
      </c>
      <c r="O50" s="179"/>
      <c r="P50" s="179">
        <v>8574547697</v>
      </c>
      <c r="Q50" s="179"/>
      <c r="R50" s="179">
        <v>-297343775</v>
      </c>
    </row>
    <row r="51" spans="2:18" ht="24" x14ac:dyDescent="0.6">
      <c r="B51" s="18" t="s">
        <v>229</v>
      </c>
      <c r="C51" s="18"/>
      <c r="D51" s="179">
        <v>0</v>
      </c>
      <c r="E51" s="179"/>
      <c r="F51" s="179">
        <v>0</v>
      </c>
      <c r="G51" s="179"/>
      <c r="H51" s="179">
        <v>0</v>
      </c>
      <c r="I51" s="179"/>
      <c r="J51" s="179">
        <v>0</v>
      </c>
      <c r="K51" s="179"/>
      <c r="L51" s="179">
        <v>190000</v>
      </c>
      <c r="M51" s="179"/>
      <c r="N51" s="179">
        <v>39530889644</v>
      </c>
      <c r="O51" s="179"/>
      <c r="P51" s="179">
        <v>39862618770</v>
      </c>
      <c r="Q51" s="179"/>
      <c r="R51" s="179">
        <v>-331729126</v>
      </c>
    </row>
    <row r="52" spans="2:18" ht="24" x14ac:dyDescent="0.6">
      <c r="B52" s="18" t="s">
        <v>188</v>
      </c>
      <c r="C52" s="18"/>
      <c r="D52" s="179">
        <v>0</v>
      </c>
      <c r="E52" s="179"/>
      <c r="F52" s="179">
        <v>0</v>
      </c>
      <c r="G52" s="179"/>
      <c r="H52" s="179">
        <v>0</v>
      </c>
      <c r="I52" s="179"/>
      <c r="J52" s="179">
        <v>0</v>
      </c>
      <c r="K52" s="179"/>
      <c r="L52" s="179">
        <v>960000</v>
      </c>
      <c r="M52" s="179"/>
      <c r="N52" s="179">
        <v>9562598975</v>
      </c>
      <c r="O52" s="179"/>
      <c r="P52" s="179">
        <v>10249752192</v>
      </c>
      <c r="Q52" s="179"/>
      <c r="R52" s="179">
        <v>-687153217</v>
      </c>
    </row>
    <row r="53" spans="2:18" ht="24" x14ac:dyDescent="0.6">
      <c r="B53" s="18" t="s">
        <v>185</v>
      </c>
      <c r="C53" s="18"/>
      <c r="D53" s="179">
        <v>0</v>
      </c>
      <c r="E53" s="179"/>
      <c r="F53" s="179">
        <v>0</v>
      </c>
      <c r="G53" s="179"/>
      <c r="H53" s="179">
        <v>0</v>
      </c>
      <c r="I53" s="179"/>
      <c r="J53" s="179">
        <v>0</v>
      </c>
      <c r="K53" s="179"/>
      <c r="L53" s="179">
        <v>3193000</v>
      </c>
      <c r="M53" s="179"/>
      <c r="N53" s="179">
        <v>8613479185</v>
      </c>
      <c r="O53" s="179"/>
      <c r="P53" s="179">
        <v>9305350289</v>
      </c>
      <c r="Q53" s="179"/>
      <c r="R53" s="179">
        <v>-691871104</v>
      </c>
    </row>
    <row r="54" spans="2:18" ht="24" x14ac:dyDescent="0.6">
      <c r="B54" s="18" t="s">
        <v>220</v>
      </c>
      <c r="C54" s="18"/>
      <c r="D54" s="179">
        <v>18869000</v>
      </c>
      <c r="E54" s="179"/>
      <c r="F54" s="179">
        <v>38710260132</v>
      </c>
      <c r="G54" s="179"/>
      <c r="H54" s="179">
        <v>39854603179</v>
      </c>
      <c r="I54" s="179"/>
      <c r="J54" s="179">
        <v>-1144343047</v>
      </c>
      <c r="K54" s="179"/>
      <c r="L54" s="179">
        <v>18869000</v>
      </c>
      <c r="M54" s="179"/>
      <c r="N54" s="179">
        <v>38710260132</v>
      </c>
      <c r="O54" s="179"/>
      <c r="P54" s="179">
        <v>39854603179</v>
      </c>
      <c r="Q54" s="179"/>
      <c r="R54" s="179">
        <v>-1144343047</v>
      </c>
    </row>
    <row r="55" spans="2:18" ht="24" x14ac:dyDescent="0.6">
      <c r="B55" s="18" t="s">
        <v>221</v>
      </c>
      <c r="C55" s="18"/>
      <c r="D55" s="179">
        <v>66800000</v>
      </c>
      <c r="E55" s="179"/>
      <c r="F55" s="179">
        <v>37450254569</v>
      </c>
      <c r="G55" s="179"/>
      <c r="H55" s="179">
        <v>38780234821</v>
      </c>
      <c r="I55" s="179"/>
      <c r="J55" s="179">
        <v>-1329980252</v>
      </c>
      <c r="K55" s="179"/>
      <c r="L55" s="179">
        <v>66800000</v>
      </c>
      <c r="M55" s="179"/>
      <c r="N55" s="179">
        <v>37450254569</v>
      </c>
      <c r="O55" s="179"/>
      <c r="P55" s="179">
        <v>38780234821</v>
      </c>
      <c r="Q55" s="179"/>
      <c r="R55" s="179">
        <v>-1329980252</v>
      </c>
    </row>
    <row r="56" spans="2:18" ht="24" x14ac:dyDescent="0.6">
      <c r="B56" s="18" t="s">
        <v>222</v>
      </c>
      <c r="C56" s="18"/>
      <c r="D56" s="179">
        <v>56200000</v>
      </c>
      <c r="E56" s="179"/>
      <c r="F56" s="179">
        <v>35481517648</v>
      </c>
      <c r="G56" s="179"/>
      <c r="H56" s="179">
        <v>37130523128</v>
      </c>
      <c r="I56" s="179"/>
      <c r="J56" s="179">
        <v>-1649005480</v>
      </c>
      <c r="K56" s="179"/>
      <c r="L56" s="179">
        <v>56200000</v>
      </c>
      <c r="M56" s="179"/>
      <c r="N56" s="179">
        <v>35481517648</v>
      </c>
      <c r="O56" s="179"/>
      <c r="P56" s="179">
        <v>37130523128</v>
      </c>
      <c r="Q56" s="179"/>
      <c r="R56" s="179">
        <v>-1649005480</v>
      </c>
    </row>
    <row r="57" spans="2:18" ht="24" x14ac:dyDescent="0.6">
      <c r="B57" s="18" t="s">
        <v>224</v>
      </c>
      <c r="C57" s="18"/>
      <c r="D57" s="179">
        <v>2640000</v>
      </c>
      <c r="E57" s="179"/>
      <c r="F57" s="179">
        <v>27886102425</v>
      </c>
      <c r="G57" s="179"/>
      <c r="H57" s="179">
        <v>29939977854</v>
      </c>
      <c r="I57" s="179"/>
      <c r="J57" s="179">
        <v>-2053875429</v>
      </c>
      <c r="K57" s="179"/>
      <c r="L57" s="179">
        <v>2640000</v>
      </c>
      <c r="M57" s="179"/>
      <c r="N57" s="179">
        <v>27886102425</v>
      </c>
      <c r="O57" s="179"/>
      <c r="P57" s="179">
        <v>29939977854</v>
      </c>
      <c r="Q57" s="179"/>
      <c r="R57" s="179">
        <v>-2053875429</v>
      </c>
    </row>
    <row r="58" spans="2:18" ht="24" x14ac:dyDescent="0.6">
      <c r="B58" s="18" t="s">
        <v>225</v>
      </c>
      <c r="C58" s="18"/>
      <c r="D58" s="179">
        <v>26303000</v>
      </c>
      <c r="E58" s="179"/>
      <c r="F58" s="179">
        <v>35552813094</v>
      </c>
      <c r="G58" s="179"/>
      <c r="H58" s="179">
        <v>37722249281</v>
      </c>
      <c r="I58" s="179"/>
      <c r="J58" s="179">
        <v>-2169436187</v>
      </c>
      <c r="K58" s="179"/>
      <c r="L58" s="179">
        <v>26303000</v>
      </c>
      <c r="M58" s="179"/>
      <c r="N58" s="179">
        <v>35552813094</v>
      </c>
      <c r="O58" s="179"/>
      <c r="P58" s="179">
        <v>37722249281</v>
      </c>
      <c r="Q58" s="179"/>
      <c r="R58" s="179">
        <v>-2169436187</v>
      </c>
    </row>
    <row r="59" spans="2:18" ht="24" x14ac:dyDescent="0.6">
      <c r="B59" s="18" t="s">
        <v>246</v>
      </c>
      <c r="C59" s="18"/>
      <c r="D59" s="179">
        <v>6900000</v>
      </c>
      <c r="E59" s="179"/>
      <c r="F59" s="179">
        <v>35405158768</v>
      </c>
      <c r="G59" s="179"/>
      <c r="H59" s="179">
        <v>37763654274</v>
      </c>
      <c r="I59" s="179"/>
      <c r="J59" s="179">
        <v>-2358495506</v>
      </c>
      <c r="K59" s="179"/>
      <c r="L59" s="179">
        <v>6900000</v>
      </c>
      <c r="M59" s="179"/>
      <c r="N59" s="179">
        <v>35405158768</v>
      </c>
      <c r="O59" s="179"/>
      <c r="P59" s="179">
        <v>37763654274</v>
      </c>
      <c r="Q59" s="179"/>
      <c r="R59" s="179">
        <v>-2358495506</v>
      </c>
    </row>
    <row r="60" spans="2:18" ht="24" x14ac:dyDescent="0.6">
      <c r="B60" s="18" t="s">
        <v>179</v>
      </c>
      <c r="C60" s="18"/>
      <c r="D60" s="179">
        <v>15700000</v>
      </c>
      <c r="E60" s="179"/>
      <c r="F60" s="179">
        <v>35406364475</v>
      </c>
      <c r="G60" s="179"/>
      <c r="H60" s="179">
        <v>38193815774</v>
      </c>
      <c r="I60" s="179"/>
      <c r="J60" s="179">
        <v>-2787451299</v>
      </c>
      <c r="K60" s="179"/>
      <c r="L60" s="179">
        <v>18700000</v>
      </c>
      <c r="M60" s="179"/>
      <c r="N60" s="179">
        <v>39849352710</v>
      </c>
      <c r="O60" s="179"/>
      <c r="P60" s="179">
        <v>42772149554</v>
      </c>
      <c r="Q60" s="179"/>
      <c r="R60" s="179">
        <v>-2922796844</v>
      </c>
    </row>
    <row r="61" spans="2:18" ht="24" x14ac:dyDescent="0.6">
      <c r="B61" s="18" t="s">
        <v>223</v>
      </c>
      <c r="C61" s="18"/>
      <c r="D61" s="179">
        <v>16800000</v>
      </c>
      <c r="E61" s="179"/>
      <c r="F61" s="179">
        <v>31739939170</v>
      </c>
      <c r="G61" s="179"/>
      <c r="H61" s="179">
        <v>34834953407</v>
      </c>
      <c r="I61" s="179"/>
      <c r="J61" s="179">
        <v>-3095014237</v>
      </c>
      <c r="K61" s="179"/>
      <c r="L61" s="179">
        <v>16800000</v>
      </c>
      <c r="M61" s="179"/>
      <c r="N61" s="179">
        <v>31739939170</v>
      </c>
      <c r="O61" s="179"/>
      <c r="P61" s="179">
        <v>34834953407</v>
      </c>
      <c r="Q61" s="179"/>
      <c r="R61" s="179">
        <v>-3095014237</v>
      </c>
    </row>
    <row r="62" spans="2:18" ht="24" x14ac:dyDescent="0.6">
      <c r="B62" s="18" t="s">
        <v>226</v>
      </c>
      <c r="C62" s="18"/>
      <c r="D62" s="179">
        <v>185000</v>
      </c>
      <c r="E62" s="179"/>
      <c r="F62" s="179">
        <v>10837969892</v>
      </c>
      <c r="G62" s="179"/>
      <c r="H62" s="179">
        <v>13999322938</v>
      </c>
      <c r="I62" s="179"/>
      <c r="J62" s="179">
        <v>-3161353046</v>
      </c>
      <c r="K62" s="179"/>
      <c r="L62" s="179">
        <v>185000</v>
      </c>
      <c r="M62" s="179"/>
      <c r="N62" s="179">
        <v>10837969892</v>
      </c>
      <c r="O62" s="179"/>
      <c r="P62" s="179">
        <v>13999322938</v>
      </c>
      <c r="Q62" s="179"/>
      <c r="R62" s="179">
        <v>-3161353046</v>
      </c>
    </row>
    <row r="63" spans="2:18" ht="24.75" thickBot="1" x14ac:dyDescent="0.6">
      <c r="B63" s="23"/>
      <c r="C63" s="23"/>
      <c r="D63" s="180">
        <f>SUM(D10:D62)</f>
        <v>237314984</v>
      </c>
      <c r="E63" s="63"/>
      <c r="F63" s="180">
        <f>SUM(F10:F62)</f>
        <v>430545183363</v>
      </c>
      <c r="G63" s="181"/>
      <c r="H63" s="180">
        <f>SUM(H10:H62)</f>
        <v>434773304493</v>
      </c>
      <c r="I63" s="181"/>
      <c r="J63" s="180">
        <f>SUM(J10:J62)</f>
        <v>-4228121130</v>
      </c>
      <c r="K63" s="181"/>
      <c r="L63" s="180">
        <f>SUM(L10:L62)</f>
        <v>354975992</v>
      </c>
      <c r="M63" s="181"/>
      <c r="N63" s="180">
        <f>SUM(N10:N62)</f>
        <v>895183749751</v>
      </c>
      <c r="O63" s="181"/>
      <c r="P63" s="180">
        <f>SUM(P10:P62)</f>
        <v>841695150947</v>
      </c>
      <c r="Q63" s="181"/>
      <c r="R63" s="180">
        <f>SUM(R10:R62)</f>
        <v>53488598804</v>
      </c>
    </row>
    <row r="64" spans="2:18" ht="21.75" thickTop="1" x14ac:dyDescent="0.55000000000000004"/>
    <row r="66" spans="2:18" ht="30" x14ac:dyDescent="0.75">
      <c r="B66" s="245">
        <v>20</v>
      </c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245"/>
      <c r="O66" s="245"/>
      <c r="P66" s="245"/>
      <c r="Q66" s="245"/>
      <c r="R66" s="245"/>
    </row>
  </sheetData>
  <mergeCells count="4">
    <mergeCell ref="B3:R3"/>
    <mergeCell ref="B4:R4"/>
    <mergeCell ref="B2:R2"/>
    <mergeCell ref="B66:R66"/>
  </mergeCells>
  <printOptions horizontalCentered="1" verticalCentered="1"/>
  <pageMargins left="0.2" right="0.2" top="0.25" bottom="0.25" header="0.3" footer="0.3"/>
  <pageSetup paperSize="9" scale="34" orientation="landscape" r:id="rId1"/>
  <rowBreaks count="2" manualBreakCount="2">
    <brk id="21" max="16383" man="1"/>
    <brk id="3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0" t="s">
        <v>165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25" ht="25.5" x14ac:dyDescent="0.25">
      <c r="A2" s="190" t="s">
        <v>37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</row>
    <row r="3" spans="1:25" ht="25.5" x14ac:dyDescent="0.25">
      <c r="A3" s="190" t="s">
        <v>239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</row>
    <row r="4" spans="1:25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5" ht="24" x14ac:dyDescent="0.25">
      <c r="A5" s="244" t="s">
        <v>159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</row>
    <row r="6" spans="1:25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</row>
    <row r="7" spans="1:25" ht="21" x14ac:dyDescent="0.25">
      <c r="A7" s="92"/>
      <c r="B7" s="92"/>
      <c r="C7" s="92"/>
      <c r="D7" s="92"/>
      <c r="E7" s="193" t="s">
        <v>39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92"/>
      <c r="Y7" s="94" t="s">
        <v>99</v>
      </c>
    </row>
    <row r="8" spans="1:25" ht="63" x14ac:dyDescent="0.25">
      <c r="A8" s="94" t="s">
        <v>134</v>
      </c>
      <c r="B8" s="92"/>
      <c r="C8" s="94" t="s">
        <v>135</v>
      </c>
      <c r="D8" s="92"/>
      <c r="E8" s="99" t="s">
        <v>14</v>
      </c>
      <c r="F8" s="93"/>
      <c r="G8" s="99" t="s">
        <v>5</v>
      </c>
      <c r="H8" s="93"/>
      <c r="I8" s="99" t="s">
        <v>13</v>
      </c>
      <c r="J8" s="93"/>
      <c r="K8" s="99" t="s">
        <v>136</v>
      </c>
      <c r="L8" s="93"/>
      <c r="M8" s="99" t="s">
        <v>137</v>
      </c>
      <c r="N8" s="93"/>
      <c r="O8" s="99" t="s">
        <v>138</v>
      </c>
      <c r="P8" s="93"/>
      <c r="Q8" s="99" t="s">
        <v>139</v>
      </c>
      <c r="R8" s="93"/>
      <c r="S8" s="99" t="s">
        <v>140</v>
      </c>
      <c r="T8" s="93"/>
      <c r="U8" s="99" t="s">
        <v>141</v>
      </c>
      <c r="V8" s="93"/>
      <c r="W8" s="99" t="s">
        <v>142</v>
      </c>
      <c r="X8" s="92"/>
      <c r="Y8" s="99" t="s">
        <v>142</v>
      </c>
    </row>
    <row r="9" spans="1:25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</row>
    <row r="10" spans="1:25" ht="21.75" thickBot="1" x14ac:dyDescent="0.55000000000000004">
      <c r="A10" s="115" t="s">
        <v>59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7">
        <f>SUM(K9:K9)</f>
        <v>0</v>
      </c>
      <c r="L10" s="117"/>
      <c r="M10" s="117">
        <f>SUM(M9:M9)</f>
        <v>0</v>
      </c>
      <c r="N10" s="117"/>
      <c r="O10" s="117">
        <f>SUM(O9:O9)</f>
        <v>0</v>
      </c>
      <c r="P10" s="117"/>
      <c r="Q10" s="117">
        <f>SUM(Q9:Q9)</f>
        <v>0</v>
      </c>
      <c r="R10" s="117"/>
      <c r="S10" s="117">
        <f>SUM(S9:S9)</f>
        <v>0</v>
      </c>
      <c r="T10" s="117"/>
      <c r="U10" s="117">
        <f>SUM(U9:U9)</f>
        <v>0</v>
      </c>
      <c r="V10" s="117"/>
      <c r="W10" s="117">
        <f>SUM(W9:W9)</f>
        <v>0</v>
      </c>
      <c r="X10" s="117"/>
      <c r="Y10" s="61">
        <f>SUM(Y9:Y9)</f>
        <v>0</v>
      </c>
    </row>
    <row r="11" spans="1:25" ht="15.75" thickTop="1" x14ac:dyDescent="0.25"/>
    <row r="12" spans="1:25" x14ac:dyDescent="0.25">
      <c r="Y12" s="133"/>
    </row>
    <row r="13" spans="1:25" ht="30" x14ac:dyDescent="0.75">
      <c r="A13" s="245">
        <v>21</v>
      </c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view="pageBreakPreview" zoomScale="60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0" t="s">
        <v>165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7" ht="25.5" x14ac:dyDescent="0.25">
      <c r="A2" s="190" t="s">
        <v>37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7" ht="25.5" x14ac:dyDescent="0.25">
      <c r="A3" s="190" t="s">
        <v>239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4" spans="1:17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24" x14ac:dyDescent="0.25">
      <c r="A5" s="96" t="s">
        <v>160</v>
      </c>
      <c r="B5" s="191" t="s">
        <v>101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192" t="s">
        <v>102</v>
      </c>
      <c r="N6" s="92"/>
      <c r="O6" s="92"/>
      <c r="P6" s="92"/>
      <c r="Q6" s="192" t="s">
        <v>103</v>
      </c>
    </row>
    <row r="7" spans="1:17" ht="21" x14ac:dyDescent="0.25">
      <c r="A7" s="193" t="s">
        <v>104</v>
      </c>
      <c r="B7" s="193"/>
      <c r="C7" s="92"/>
      <c r="D7" s="94" t="s">
        <v>105</v>
      </c>
      <c r="E7" s="92"/>
      <c r="F7" s="94" t="s">
        <v>106</v>
      </c>
      <c r="G7" s="92"/>
      <c r="H7" s="94" t="s">
        <v>85</v>
      </c>
      <c r="I7" s="92"/>
      <c r="J7" s="193" t="s">
        <v>107</v>
      </c>
      <c r="K7" s="193"/>
      <c r="L7" s="92"/>
      <c r="M7" s="192"/>
      <c r="N7" s="92"/>
      <c r="O7" s="94" t="s">
        <v>108</v>
      </c>
      <c r="P7" s="92"/>
      <c r="Q7" s="192"/>
    </row>
    <row r="8" spans="1:17" ht="21" x14ac:dyDescent="0.25">
      <c r="A8" s="195" t="s">
        <v>109</v>
      </c>
      <c r="B8" s="196"/>
      <c r="C8" s="92"/>
      <c r="D8" s="195" t="s">
        <v>110</v>
      </c>
      <c r="E8" s="92"/>
      <c r="F8" s="95" t="s">
        <v>111</v>
      </c>
      <c r="G8" s="92"/>
      <c r="H8" s="93"/>
      <c r="I8" s="92"/>
      <c r="J8" s="93"/>
      <c r="K8" s="93"/>
      <c r="L8" s="92"/>
      <c r="M8" s="93"/>
      <c r="N8" s="92"/>
      <c r="O8" s="93"/>
      <c r="P8" s="92"/>
      <c r="Q8" s="93"/>
    </row>
    <row r="9" spans="1:17" ht="21" x14ac:dyDescent="0.25">
      <c r="A9" s="193"/>
      <c r="B9" s="193"/>
      <c r="C9" s="92"/>
      <c r="D9" s="193"/>
      <c r="E9" s="92"/>
      <c r="F9" s="95" t="s">
        <v>112</v>
      </c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spans="1:17" ht="21" x14ac:dyDescent="0.25">
      <c r="A10" s="195" t="s">
        <v>109</v>
      </c>
      <c r="B10" s="196"/>
      <c r="C10" s="92"/>
      <c r="D10" s="195" t="s">
        <v>113</v>
      </c>
      <c r="E10" s="92"/>
      <c r="F10" s="95" t="s">
        <v>111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</row>
    <row r="11" spans="1:17" ht="21" x14ac:dyDescent="0.25">
      <c r="A11" s="193"/>
      <c r="B11" s="193"/>
      <c r="C11" s="92"/>
      <c r="D11" s="193"/>
      <c r="E11" s="92"/>
      <c r="F11" s="95" t="s">
        <v>114</v>
      </c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</row>
    <row r="12" spans="1:17" ht="90" customHeight="1" x14ac:dyDescent="0.25">
      <c r="A12" s="197" t="s">
        <v>115</v>
      </c>
      <c r="B12" s="197"/>
      <c r="C12" s="92"/>
      <c r="D12" s="99" t="s">
        <v>116</v>
      </c>
      <c r="E12" s="92"/>
      <c r="F12" s="95" t="s">
        <v>117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21" x14ac:dyDescent="0.25">
      <c r="A13" s="197" t="s">
        <v>118</v>
      </c>
      <c r="B13" s="198"/>
      <c r="C13" s="92"/>
      <c r="D13" s="197" t="s">
        <v>118</v>
      </c>
      <c r="E13" s="92"/>
      <c r="F13" s="95" t="s">
        <v>119</v>
      </c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</row>
    <row r="14" spans="1:17" ht="21" x14ac:dyDescent="0.25">
      <c r="A14" s="199"/>
      <c r="B14" s="199"/>
      <c r="C14" s="92"/>
      <c r="D14" s="199"/>
      <c r="E14" s="92"/>
      <c r="F14" s="95" t="s">
        <v>120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</row>
    <row r="15" spans="1:17" ht="21" x14ac:dyDescent="0.25">
      <c r="A15" s="199"/>
      <c r="B15" s="199"/>
      <c r="C15" s="92"/>
      <c r="D15" s="199"/>
      <c r="E15" s="92"/>
      <c r="F15" s="95" t="s">
        <v>121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</row>
    <row r="16" spans="1:17" ht="21" x14ac:dyDescent="0.25">
      <c r="A16" s="192"/>
      <c r="B16" s="192"/>
      <c r="C16" s="92"/>
      <c r="D16" s="192"/>
      <c r="E16" s="92"/>
      <c r="F16" s="95" t="s">
        <v>122</v>
      </c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</row>
    <row r="17" spans="1:17" x14ac:dyDescent="0.25">
      <c r="A17" s="93"/>
      <c r="B17" s="93"/>
      <c r="C17" s="92"/>
      <c r="D17" s="93"/>
      <c r="E17" s="92"/>
      <c r="F17" s="93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</row>
    <row r="18" spans="1:17" ht="21" x14ac:dyDescent="0.25">
      <c r="A18" s="193" t="s">
        <v>123</v>
      </c>
      <c r="B18" s="193"/>
      <c r="C18" s="193"/>
      <c r="D18" s="193"/>
      <c r="E18" s="193"/>
      <c r="F18" s="193"/>
      <c r="G18" s="193"/>
      <c r="H18" s="193"/>
      <c r="I18" s="193"/>
      <c r="J18" s="193"/>
      <c r="K18" s="92"/>
      <c r="L18" s="92"/>
      <c r="M18" s="92"/>
      <c r="N18" s="92"/>
      <c r="O18" s="92"/>
      <c r="P18" s="92"/>
      <c r="Q18" s="92"/>
    </row>
    <row r="19" spans="1:17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2"/>
      <c r="L19" s="92"/>
      <c r="M19" s="92"/>
      <c r="N19" s="92"/>
      <c r="O19" s="92"/>
      <c r="P19" s="92"/>
      <c r="Q19" s="92"/>
    </row>
    <row r="20" spans="1:17" x14ac:dyDescent="0.25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</row>
    <row r="22" spans="1:17" x14ac:dyDescent="0.25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</row>
    <row r="23" spans="1:17" ht="30" x14ac:dyDescent="0.75">
      <c r="A23" s="194">
        <v>22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</row>
    <row r="24" spans="1:17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1"/>
  <sheetViews>
    <sheetView rightToLeft="1" view="pageBreakPreview" topLeftCell="A10" zoomScale="50" zoomScaleNormal="55" zoomScaleSheetLayoutView="50" workbookViewId="0">
      <selection activeCell="AA41" sqref="AA41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5703125" style="148" bestFit="1" customWidth="1"/>
    <col min="6" max="6" width="1.7109375" style="148" customWidth="1"/>
    <col min="7" max="7" width="34.140625" style="148" bestFit="1" customWidth="1"/>
    <col min="8" max="8" width="1" style="148" customWidth="1"/>
    <col min="9" max="9" width="34.140625" style="148" bestFit="1" customWidth="1"/>
    <col min="10" max="10" width="1.42578125" style="148" customWidth="1"/>
    <col min="11" max="11" width="25.42578125" style="148" bestFit="1" customWidth="1"/>
    <col min="12" max="12" width="1.7109375" style="148" customWidth="1"/>
    <col min="13" max="13" width="31.28515625" style="148" bestFit="1" customWidth="1"/>
    <col min="14" max="14" width="1.42578125" style="148" customWidth="1"/>
    <col min="15" max="15" width="27.42578125" style="148" bestFit="1" customWidth="1"/>
    <col min="16" max="16" width="1.42578125" style="148" customWidth="1"/>
    <col min="17" max="17" width="33.140625" style="148" bestFit="1" customWidth="1"/>
    <col min="18" max="18" width="1.7109375" style="148" customWidth="1"/>
    <col min="19" max="19" width="27.5703125" style="148" bestFit="1" customWidth="1"/>
    <col min="20" max="20" width="1.28515625" style="148" customWidth="1"/>
    <col min="21" max="21" width="27.42578125" style="148" bestFit="1" customWidth="1"/>
    <col min="22" max="22" width="1.5703125" style="148" customWidth="1"/>
    <col min="23" max="23" width="34.140625" style="148" bestFit="1" customWidth="1"/>
    <col min="24" max="24" width="1" style="148" customWidth="1"/>
    <col min="25" max="25" width="34.140625" style="148" bestFit="1" customWidth="1"/>
    <col min="26" max="26" width="1.28515625" style="42" customWidth="1"/>
    <col min="27" max="27" width="47.28515625" style="187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208" t="s">
        <v>165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</row>
    <row r="3" spans="3:27" ht="46.5" x14ac:dyDescent="0.8">
      <c r="C3" s="208" t="s">
        <v>0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</row>
    <row r="4" spans="3:27" ht="46.5" x14ac:dyDescent="0.8">
      <c r="C4" s="208" t="s">
        <v>239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</row>
    <row r="5" spans="3:27" ht="147" customHeight="1" x14ac:dyDescent="0.8">
      <c r="C5" s="51"/>
      <c r="D5" s="52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52"/>
      <c r="AA5" s="184"/>
    </row>
    <row r="6" spans="3:27" ht="39" x14ac:dyDescent="0.8">
      <c r="C6" s="207" t="s">
        <v>168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</row>
    <row r="8" spans="3:27" s="53" customFormat="1" ht="34.5" customHeight="1" x14ac:dyDescent="0.25">
      <c r="C8" s="219" t="s">
        <v>1</v>
      </c>
      <c r="E8" s="216" t="s">
        <v>218</v>
      </c>
      <c r="F8" s="216" t="s">
        <v>2</v>
      </c>
      <c r="G8" s="216" t="s">
        <v>2</v>
      </c>
      <c r="H8" s="216" t="s">
        <v>2</v>
      </c>
      <c r="I8" s="216" t="s">
        <v>2</v>
      </c>
      <c r="J8" s="209"/>
      <c r="K8" s="216" t="s">
        <v>3</v>
      </c>
      <c r="L8" s="216" t="s">
        <v>3</v>
      </c>
      <c r="M8" s="216" t="s">
        <v>3</v>
      </c>
      <c r="N8" s="216" t="s">
        <v>3</v>
      </c>
      <c r="O8" s="216" t="s">
        <v>3</v>
      </c>
      <c r="P8" s="216" t="s">
        <v>3</v>
      </c>
      <c r="Q8" s="216" t="s">
        <v>3</v>
      </c>
      <c r="R8" s="209"/>
      <c r="S8" s="215" t="s">
        <v>240</v>
      </c>
      <c r="T8" s="215" t="s">
        <v>4</v>
      </c>
      <c r="U8" s="215" t="s">
        <v>4</v>
      </c>
      <c r="V8" s="215" t="s">
        <v>4</v>
      </c>
      <c r="W8" s="215" t="s">
        <v>4</v>
      </c>
      <c r="X8" s="215" t="s">
        <v>4</v>
      </c>
      <c r="Y8" s="215" t="s">
        <v>4</v>
      </c>
      <c r="Z8" s="215" t="s">
        <v>4</v>
      </c>
      <c r="AA8" s="215" t="s">
        <v>4</v>
      </c>
    </row>
    <row r="9" spans="3:27" s="53" customFormat="1" ht="44.25" customHeight="1" x14ac:dyDescent="0.25">
      <c r="C9" s="219" t="s">
        <v>1</v>
      </c>
      <c r="D9" s="212"/>
      <c r="E9" s="217" t="s">
        <v>5</v>
      </c>
      <c r="F9" s="210"/>
      <c r="G9" s="217" t="s">
        <v>6</v>
      </c>
      <c r="H9" s="146"/>
      <c r="I9" s="217" t="s">
        <v>7</v>
      </c>
      <c r="J9" s="209"/>
      <c r="K9" s="217" t="s">
        <v>8</v>
      </c>
      <c r="L9" s="217" t="s">
        <v>8</v>
      </c>
      <c r="M9" s="217" t="s">
        <v>8</v>
      </c>
      <c r="N9" s="146"/>
      <c r="O9" s="217" t="s">
        <v>9</v>
      </c>
      <c r="P9" s="217" t="s">
        <v>9</v>
      </c>
      <c r="Q9" s="217" t="s">
        <v>9</v>
      </c>
      <c r="R9" s="209"/>
      <c r="S9" s="217" t="s">
        <v>5</v>
      </c>
      <c r="T9" s="210"/>
      <c r="U9" s="217" t="s">
        <v>10</v>
      </c>
      <c r="V9" s="210"/>
      <c r="W9" s="217" t="s">
        <v>6</v>
      </c>
      <c r="X9" s="210"/>
      <c r="Y9" s="217" t="s">
        <v>7</v>
      </c>
      <c r="Z9" s="212"/>
      <c r="AA9" s="213" t="s">
        <v>11</v>
      </c>
    </row>
    <row r="10" spans="3:27" s="53" customFormat="1" ht="54" customHeight="1" x14ac:dyDescent="0.25">
      <c r="C10" s="219" t="s">
        <v>1</v>
      </c>
      <c r="D10" s="212"/>
      <c r="E10" s="218" t="s">
        <v>5</v>
      </c>
      <c r="F10" s="211"/>
      <c r="G10" s="218" t="s">
        <v>6</v>
      </c>
      <c r="H10" s="147"/>
      <c r="I10" s="218" t="s">
        <v>7</v>
      </c>
      <c r="J10" s="209"/>
      <c r="K10" s="218" t="s">
        <v>5</v>
      </c>
      <c r="L10" s="147"/>
      <c r="M10" s="218" t="s">
        <v>6</v>
      </c>
      <c r="N10" s="147"/>
      <c r="O10" s="218" t="s">
        <v>5</v>
      </c>
      <c r="P10" s="147"/>
      <c r="Q10" s="218" t="s">
        <v>12</v>
      </c>
      <c r="R10" s="209"/>
      <c r="S10" s="218" t="s">
        <v>5</v>
      </c>
      <c r="T10" s="211"/>
      <c r="U10" s="218" t="s">
        <v>10</v>
      </c>
      <c r="V10" s="211"/>
      <c r="W10" s="218" t="s">
        <v>6</v>
      </c>
      <c r="X10" s="211"/>
      <c r="Y10" s="218" t="s">
        <v>7</v>
      </c>
      <c r="Z10" s="212"/>
      <c r="AA10" s="214" t="s">
        <v>11</v>
      </c>
    </row>
    <row r="11" spans="3:27" x14ac:dyDescent="0.8">
      <c r="C11" s="72" t="s">
        <v>202</v>
      </c>
      <c r="D11" s="72"/>
      <c r="E11" s="148">
        <v>70700</v>
      </c>
      <c r="G11" s="148">
        <v>7666022088</v>
      </c>
      <c r="I11" s="148">
        <v>9253245199.1000004</v>
      </c>
      <c r="K11" s="148">
        <v>187158</v>
      </c>
      <c r="M11" s="148">
        <v>26243853085</v>
      </c>
      <c r="O11" s="148">
        <v>-2059</v>
      </c>
      <c r="Q11" s="148">
        <v>310548760</v>
      </c>
      <c r="S11" s="148">
        <v>255799</v>
      </c>
      <c r="U11" s="148">
        <v>152000</v>
      </c>
      <c r="W11" s="148">
        <v>33639104311</v>
      </c>
      <c r="Y11" s="148">
        <v>38580894406.959999</v>
      </c>
      <c r="Z11" s="87"/>
      <c r="AA11" s="185">
        <f>Y11/'سرمایه گذاری ها'!O17</f>
        <v>0.11464283710000471</v>
      </c>
    </row>
    <row r="12" spans="3:27" x14ac:dyDescent="0.8">
      <c r="C12" s="72" t="s">
        <v>241</v>
      </c>
      <c r="D12" s="72"/>
      <c r="E12" s="148">
        <v>0</v>
      </c>
      <c r="G12" s="148">
        <v>0</v>
      </c>
      <c r="I12" s="148">
        <v>0</v>
      </c>
      <c r="K12" s="148">
        <v>2554000</v>
      </c>
      <c r="M12" s="148">
        <v>29652136894</v>
      </c>
      <c r="O12" s="148">
        <v>0</v>
      </c>
      <c r="Q12" s="148">
        <v>0</v>
      </c>
      <c r="S12" s="148">
        <v>2554000</v>
      </c>
      <c r="U12" s="148">
        <v>13410</v>
      </c>
      <c r="W12" s="148">
        <v>29652136894</v>
      </c>
      <c r="Y12" s="148">
        <v>33984394147.799999</v>
      </c>
      <c r="Z12" s="87"/>
      <c r="AA12" s="185">
        <f>Y12/'سرمایه گذاری ها'!O17</f>
        <v>0.1009843712053948</v>
      </c>
    </row>
    <row r="13" spans="3:27" x14ac:dyDescent="0.8">
      <c r="C13" s="72" t="s">
        <v>174</v>
      </c>
      <c r="D13" s="72"/>
      <c r="E13" s="148">
        <v>0</v>
      </c>
      <c r="G13" s="148">
        <v>0</v>
      </c>
      <c r="I13" s="148">
        <v>0</v>
      </c>
      <c r="K13" s="148">
        <v>14753000</v>
      </c>
      <c r="M13" s="148">
        <v>31745697273</v>
      </c>
      <c r="O13" s="148">
        <v>0</v>
      </c>
      <c r="Q13" s="148">
        <v>0</v>
      </c>
      <c r="S13" s="148">
        <v>14753000</v>
      </c>
      <c r="U13" s="148">
        <v>2145</v>
      </c>
      <c r="W13" s="148">
        <v>31745697273</v>
      </c>
      <c r="Y13" s="148">
        <v>31400567719.950001</v>
      </c>
      <c r="Z13" s="87"/>
      <c r="AA13" s="185">
        <f>Y13/'سرمایه گذاری ها'!O17</f>
        <v>9.3306550439029759E-2</v>
      </c>
    </row>
    <row r="14" spans="3:27" x14ac:dyDescent="0.8">
      <c r="C14" s="72" t="s">
        <v>204</v>
      </c>
      <c r="D14" s="72"/>
      <c r="E14" s="148">
        <v>0</v>
      </c>
      <c r="G14" s="148">
        <v>0</v>
      </c>
      <c r="I14" s="148">
        <v>0</v>
      </c>
      <c r="K14" s="148">
        <v>2105143</v>
      </c>
      <c r="M14" s="148">
        <v>30944697546</v>
      </c>
      <c r="O14" s="148">
        <v>0</v>
      </c>
      <c r="Q14" s="148">
        <v>0</v>
      </c>
      <c r="S14" s="148">
        <v>2105143</v>
      </c>
      <c r="U14" s="148">
        <v>14926</v>
      </c>
      <c r="W14" s="148">
        <v>30944697546</v>
      </c>
      <c r="Y14" s="148">
        <v>31178477271.048901</v>
      </c>
      <c r="Z14" s="87"/>
      <c r="AA14" s="185">
        <f>Y14/'سرمایه گذاری ها'!O17</f>
        <v>9.2646610343129793E-2</v>
      </c>
    </row>
    <row r="15" spans="3:27" x14ac:dyDescent="0.8">
      <c r="C15" s="72" t="s">
        <v>182</v>
      </c>
      <c r="D15" s="72"/>
      <c r="E15" s="148">
        <v>62899531</v>
      </c>
      <c r="G15" s="148">
        <v>31197220396</v>
      </c>
      <c r="I15" s="148">
        <v>32330098529.9417</v>
      </c>
      <c r="K15" s="148">
        <v>0</v>
      </c>
      <c r="M15" s="148">
        <v>0</v>
      </c>
      <c r="O15" s="148">
        <v>-10714285</v>
      </c>
      <c r="Q15" s="148">
        <v>6059934242</v>
      </c>
      <c r="S15" s="148">
        <v>52185246</v>
      </c>
      <c r="U15" s="148">
        <v>586</v>
      </c>
      <c r="W15" s="148">
        <v>25883096343</v>
      </c>
      <c r="Y15" s="148">
        <v>30344166472.3741</v>
      </c>
      <c r="Z15" s="87"/>
      <c r="AA15" s="185">
        <f>Y15/'سرمایه گذاری ها'!O17</f>
        <v>9.0167462089739497E-2</v>
      </c>
    </row>
    <row r="16" spans="3:27" x14ac:dyDescent="0.8">
      <c r="C16" s="72" t="s">
        <v>219</v>
      </c>
      <c r="D16" s="72"/>
      <c r="E16" s="148">
        <v>4660000</v>
      </c>
      <c r="G16" s="148">
        <v>33114198364</v>
      </c>
      <c r="I16" s="148">
        <v>42355640312</v>
      </c>
      <c r="K16" s="148">
        <v>0</v>
      </c>
      <c r="M16" s="148">
        <v>0</v>
      </c>
      <c r="O16" s="148">
        <v>-1889000</v>
      </c>
      <c r="Q16" s="148">
        <v>19851959061</v>
      </c>
      <c r="S16" s="148">
        <v>2771000</v>
      </c>
      <c r="U16" s="148">
        <v>9420</v>
      </c>
      <c r="W16" s="148">
        <v>19690867699</v>
      </c>
      <c r="Y16" s="148">
        <v>25901045201.400002</v>
      </c>
      <c r="Z16" s="87"/>
      <c r="AA16" s="185">
        <f>Y16/'سرمایه گذاری ها'!O17</f>
        <v>7.6964760703118501E-2</v>
      </c>
    </row>
    <row r="17" spans="3:27" x14ac:dyDescent="0.8">
      <c r="C17" s="72" t="s">
        <v>242</v>
      </c>
      <c r="D17" s="72"/>
      <c r="E17" s="148">
        <v>0</v>
      </c>
      <c r="G17" s="148">
        <v>0</v>
      </c>
      <c r="I17" s="148">
        <v>0</v>
      </c>
      <c r="K17" s="148">
        <v>1299000</v>
      </c>
      <c r="M17" s="148">
        <v>37526687005</v>
      </c>
      <c r="O17" s="148">
        <v>-348000</v>
      </c>
      <c r="Q17" s="148">
        <v>9925756946</v>
      </c>
      <c r="S17" s="148">
        <v>951000</v>
      </c>
      <c r="U17" s="148">
        <v>26920</v>
      </c>
      <c r="W17" s="148">
        <v>27473348221</v>
      </c>
      <c r="Y17" s="148">
        <v>25403024888.400002</v>
      </c>
      <c r="Z17" s="87"/>
      <c r="AA17" s="185">
        <f>Y17/'سرمایه گذاری ها'!O17</f>
        <v>7.5484897094631173E-2</v>
      </c>
    </row>
    <row r="18" spans="3:27" x14ac:dyDescent="0.8">
      <c r="C18" s="72" t="s">
        <v>243</v>
      </c>
      <c r="D18" s="72"/>
      <c r="E18" s="148">
        <v>0</v>
      </c>
      <c r="G18" s="148">
        <v>0</v>
      </c>
      <c r="I18" s="148">
        <v>0</v>
      </c>
      <c r="K18" s="148">
        <v>1021910</v>
      </c>
      <c r="M18" s="148">
        <v>17551649037</v>
      </c>
      <c r="O18" s="148">
        <v>0</v>
      </c>
      <c r="Q18" s="148">
        <v>0</v>
      </c>
      <c r="S18" s="148">
        <v>1021910</v>
      </c>
      <c r="U18" s="148">
        <v>18770</v>
      </c>
      <c r="W18" s="148">
        <v>17551649037</v>
      </c>
      <c r="Y18" s="148">
        <v>19032979632.089001</v>
      </c>
      <c r="Z18" s="87"/>
      <c r="AA18" s="185">
        <f>Y18/'سرمایه گذاری ها'!O17</f>
        <v>5.6556355601119886E-2</v>
      </c>
    </row>
    <row r="19" spans="3:27" x14ac:dyDescent="0.8">
      <c r="C19" s="72" t="s">
        <v>244</v>
      </c>
      <c r="D19" s="72"/>
      <c r="E19" s="148">
        <v>0</v>
      </c>
      <c r="G19" s="148">
        <v>0</v>
      </c>
      <c r="I19" s="148">
        <v>0</v>
      </c>
      <c r="K19" s="148">
        <v>2120</v>
      </c>
      <c r="M19" s="148">
        <v>8507517752</v>
      </c>
      <c r="O19" s="148">
        <v>0</v>
      </c>
      <c r="Q19" s="148">
        <v>0</v>
      </c>
      <c r="S19" s="148">
        <v>2120</v>
      </c>
      <c r="U19" s="148">
        <v>4215000</v>
      </c>
      <c r="W19" s="148">
        <v>8507517752</v>
      </c>
      <c r="Y19" s="148">
        <v>8914354080</v>
      </c>
      <c r="Z19" s="87"/>
      <c r="AA19" s="185">
        <f>Y19/'سرمایه گذاری ها'!O17</f>
        <v>2.6488935996798441E-2</v>
      </c>
    </row>
    <row r="20" spans="3:27" x14ac:dyDescent="0.8">
      <c r="C20" s="72" t="s">
        <v>191</v>
      </c>
      <c r="D20" s="72"/>
      <c r="E20" s="148">
        <v>0</v>
      </c>
      <c r="G20" s="148">
        <v>0</v>
      </c>
      <c r="I20" s="148">
        <v>0</v>
      </c>
      <c r="K20" s="148">
        <v>344</v>
      </c>
      <c r="M20" s="148">
        <v>8492062204</v>
      </c>
      <c r="O20" s="148">
        <v>0</v>
      </c>
      <c r="Q20" s="148">
        <v>0</v>
      </c>
      <c r="S20" s="148">
        <v>344</v>
      </c>
      <c r="U20" s="148">
        <v>24939990</v>
      </c>
      <c r="W20" s="148">
        <v>8492062204</v>
      </c>
      <c r="Y20" s="148">
        <v>8558766104.2559996</v>
      </c>
      <c r="Z20" s="87"/>
      <c r="AA20" s="185">
        <f>Y20/'سرمایه گذاری ها'!O17</f>
        <v>2.5432309005523047E-2</v>
      </c>
    </row>
    <row r="21" spans="3:27" x14ac:dyDescent="0.8">
      <c r="C21" s="72" t="s">
        <v>224</v>
      </c>
      <c r="D21" s="72"/>
      <c r="E21" s="148">
        <v>2450000</v>
      </c>
      <c r="G21" s="148">
        <v>27075551739</v>
      </c>
      <c r="I21" s="148">
        <v>28176002785</v>
      </c>
      <c r="K21" s="148">
        <v>820000</v>
      </c>
      <c r="M21" s="148">
        <v>10009193557</v>
      </c>
      <c r="O21" s="148">
        <v>-2640000</v>
      </c>
      <c r="Q21" s="148">
        <v>27886102425</v>
      </c>
      <c r="S21" s="148">
        <v>630000</v>
      </c>
      <c r="U21" s="148">
        <v>11080</v>
      </c>
      <c r="W21" s="148">
        <v>7144767442</v>
      </c>
      <c r="Y21" s="148">
        <v>6926441508</v>
      </c>
      <c r="Z21" s="87"/>
      <c r="AA21" s="185">
        <f>Y21/'سرمایه گذاری ها'!O17</f>
        <v>2.0581868764066424E-2</v>
      </c>
    </row>
    <row r="22" spans="3:27" x14ac:dyDescent="0.8">
      <c r="C22" s="72" t="s">
        <v>228</v>
      </c>
      <c r="D22" s="72"/>
      <c r="E22" s="148">
        <v>200000</v>
      </c>
      <c r="G22" s="148">
        <v>2971896082</v>
      </c>
      <c r="I22" s="148">
        <v>2941088280</v>
      </c>
      <c r="K22" s="148">
        <v>330000</v>
      </c>
      <c r="M22" s="148">
        <v>6994784553</v>
      </c>
      <c r="O22" s="148">
        <v>-200000</v>
      </c>
      <c r="Q22" s="148">
        <v>3465006856</v>
      </c>
      <c r="S22" s="148">
        <v>330000</v>
      </c>
      <c r="U22" s="148">
        <v>21140</v>
      </c>
      <c r="W22" s="148">
        <v>6994784553</v>
      </c>
      <c r="Y22" s="148">
        <v>6922273974</v>
      </c>
      <c r="Z22" s="87"/>
      <c r="AA22" s="185">
        <f>Y22/'سرمایه گذاری ها'!O17</f>
        <v>2.0569484968179501E-2</v>
      </c>
    </row>
    <row r="23" spans="3:27" x14ac:dyDescent="0.8">
      <c r="C23" s="72" t="s">
        <v>175</v>
      </c>
      <c r="D23" s="72"/>
      <c r="E23" s="148">
        <v>704494</v>
      </c>
      <c r="G23" s="148">
        <v>1477381765</v>
      </c>
      <c r="I23" s="148">
        <v>1556780478.09326</v>
      </c>
      <c r="K23" s="148">
        <v>0</v>
      </c>
      <c r="M23" s="148">
        <v>0</v>
      </c>
      <c r="O23" s="148">
        <v>0</v>
      </c>
      <c r="Q23" s="148">
        <v>0</v>
      </c>
      <c r="S23" s="148">
        <v>704494</v>
      </c>
      <c r="U23" s="148">
        <v>1986</v>
      </c>
      <c r="W23" s="148">
        <v>1477381765</v>
      </c>
      <c r="Y23" s="148">
        <v>1388309847.1006801</v>
      </c>
      <c r="Z23" s="87"/>
      <c r="AA23" s="185">
        <f>Y23/'سرمایه گذاری ها'!O17</f>
        <v>4.1253522525072223E-3</v>
      </c>
    </row>
    <row r="24" spans="3:27" x14ac:dyDescent="0.8">
      <c r="C24" s="72" t="s">
        <v>194</v>
      </c>
      <c r="D24" s="72"/>
      <c r="E24" s="148">
        <v>1000</v>
      </c>
      <c r="G24" s="148">
        <v>15376805</v>
      </c>
      <c r="I24" s="148">
        <v>8242786.8899999997</v>
      </c>
      <c r="K24" s="148">
        <v>0</v>
      </c>
      <c r="M24" s="148">
        <v>0</v>
      </c>
      <c r="O24" s="148">
        <v>0</v>
      </c>
      <c r="Q24" s="148">
        <v>0</v>
      </c>
      <c r="S24" s="148">
        <v>1000</v>
      </c>
      <c r="U24" s="148">
        <v>7202</v>
      </c>
      <c r="W24" s="148">
        <v>15376805</v>
      </c>
      <c r="Y24" s="148">
        <v>7146328.54</v>
      </c>
      <c r="Z24" s="87"/>
      <c r="AA24" s="185">
        <f>Y24/'سرمایه گذاری ها'!O17</f>
        <v>2.1235261423243136E-5</v>
      </c>
    </row>
    <row r="25" spans="3:27" x14ac:dyDescent="0.8">
      <c r="C25" s="72" t="s">
        <v>225</v>
      </c>
      <c r="D25" s="72"/>
      <c r="E25" s="148">
        <v>19623000</v>
      </c>
      <c r="G25" s="148">
        <v>27756128437</v>
      </c>
      <c r="I25" s="148">
        <v>27454553036.099998</v>
      </c>
      <c r="K25" s="148">
        <v>6680000</v>
      </c>
      <c r="M25" s="148">
        <v>9966120844</v>
      </c>
      <c r="O25" s="148">
        <v>-26303000</v>
      </c>
      <c r="Q25" s="148">
        <v>35552813094</v>
      </c>
      <c r="S25" s="148">
        <v>0</v>
      </c>
      <c r="U25" s="148">
        <v>0</v>
      </c>
      <c r="W25" s="148">
        <v>0</v>
      </c>
      <c r="Y25" s="148">
        <v>0</v>
      </c>
      <c r="Z25" s="87"/>
      <c r="AA25" s="185">
        <v>0</v>
      </c>
    </row>
    <row r="26" spans="3:27" x14ac:dyDescent="0.8">
      <c r="C26" s="72" t="s">
        <v>221</v>
      </c>
      <c r="D26" s="72"/>
      <c r="E26" s="148">
        <v>66800000</v>
      </c>
      <c r="G26" s="148">
        <v>38780234821</v>
      </c>
      <c r="I26" s="148">
        <v>38179374336</v>
      </c>
      <c r="K26" s="148">
        <v>0</v>
      </c>
      <c r="M26" s="148">
        <v>0</v>
      </c>
      <c r="O26" s="148">
        <v>-66800000</v>
      </c>
      <c r="Q26" s="148">
        <v>37450254569</v>
      </c>
      <c r="S26" s="148">
        <v>0</v>
      </c>
      <c r="U26" s="148">
        <v>0</v>
      </c>
      <c r="W26" s="148">
        <v>0</v>
      </c>
      <c r="Y26" s="148">
        <v>0</v>
      </c>
      <c r="Z26" s="87"/>
      <c r="AA26" s="185">
        <v>0</v>
      </c>
    </row>
    <row r="27" spans="3:27" x14ac:dyDescent="0.8">
      <c r="C27" s="72" t="s">
        <v>222</v>
      </c>
      <c r="D27" s="72"/>
      <c r="E27" s="148">
        <v>56200000</v>
      </c>
      <c r="G27" s="148">
        <v>37130523128</v>
      </c>
      <c r="I27" s="148">
        <v>35801498508</v>
      </c>
      <c r="K27" s="148">
        <v>0</v>
      </c>
      <c r="M27" s="148">
        <v>0</v>
      </c>
      <c r="O27" s="148">
        <v>-56200000</v>
      </c>
      <c r="Q27" s="148">
        <v>35481517648</v>
      </c>
      <c r="S27" s="148">
        <v>0</v>
      </c>
      <c r="U27" s="148">
        <v>0</v>
      </c>
      <c r="W27" s="148">
        <v>0</v>
      </c>
      <c r="Y27" s="148">
        <v>0</v>
      </c>
      <c r="Z27" s="87"/>
      <c r="AA27" s="185">
        <v>0</v>
      </c>
    </row>
    <row r="28" spans="3:27" x14ac:dyDescent="0.8">
      <c r="C28" s="72" t="s">
        <v>193</v>
      </c>
      <c r="D28" s="72"/>
      <c r="E28" s="148">
        <v>259460</v>
      </c>
      <c r="G28" s="148">
        <v>890559095</v>
      </c>
      <c r="I28" s="148">
        <v>1183002849.4489999</v>
      </c>
      <c r="K28" s="148">
        <v>0</v>
      </c>
      <c r="M28" s="148">
        <v>0</v>
      </c>
      <c r="O28" s="148">
        <v>-259460</v>
      </c>
      <c r="Q28" s="148">
        <v>1199994843</v>
      </c>
      <c r="S28" s="148">
        <v>0</v>
      </c>
      <c r="U28" s="148">
        <v>0</v>
      </c>
      <c r="W28" s="148">
        <v>0</v>
      </c>
      <c r="Y28" s="148">
        <v>0</v>
      </c>
      <c r="Z28" s="87"/>
      <c r="AA28" s="185">
        <v>0</v>
      </c>
    </row>
    <row r="29" spans="3:27" x14ac:dyDescent="0.8">
      <c r="C29" s="72" t="s">
        <v>166</v>
      </c>
      <c r="D29" s="72"/>
      <c r="E29" s="148">
        <v>8047732</v>
      </c>
      <c r="G29" s="148">
        <v>24120575790</v>
      </c>
      <c r="I29" s="148">
        <v>28723926344.809101</v>
      </c>
      <c r="K29" s="148">
        <v>0</v>
      </c>
      <c r="M29" s="148">
        <v>0</v>
      </c>
      <c r="O29" s="148">
        <v>-8047732</v>
      </c>
      <c r="Q29" s="148">
        <v>28864550833</v>
      </c>
      <c r="S29" s="148">
        <v>0</v>
      </c>
      <c r="U29" s="148">
        <v>0</v>
      </c>
      <c r="W29" s="148">
        <v>0</v>
      </c>
      <c r="Y29" s="148">
        <v>0</v>
      </c>
      <c r="Z29" s="87"/>
      <c r="AA29" s="185">
        <v>0</v>
      </c>
    </row>
    <row r="30" spans="3:27" x14ac:dyDescent="0.8">
      <c r="C30" s="72" t="s">
        <v>226</v>
      </c>
      <c r="D30" s="72"/>
      <c r="E30" s="148">
        <v>185000</v>
      </c>
      <c r="G30" s="148">
        <v>13999322938</v>
      </c>
      <c r="I30" s="148">
        <v>12240444266</v>
      </c>
      <c r="K30" s="148">
        <v>0</v>
      </c>
      <c r="M30" s="148">
        <v>0</v>
      </c>
      <c r="O30" s="148">
        <v>-185000</v>
      </c>
      <c r="Q30" s="148">
        <v>10837969892</v>
      </c>
      <c r="S30" s="148">
        <v>0</v>
      </c>
      <c r="U30" s="148">
        <v>0</v>
      </c>
      <c r="W30" s="148">
        <v>0</v>
      </c>
      <c r="Y30" s="148">
        <v>0</v>
      </c>
      <c r="Z30" s="87"/>
      <c r="AA30" s="185">
        <v>0</v>
      </c>
    </row>
    <row r="31" spans="3:27" x14ac:dyDescent="0.8">
      <c r="C31" s="72" t="s">
        <v>186</v>
      </c>
      <c r="D31" s="72"/>
      <c r="E31" s="148">
        <v>2525236</v>
      </c>
      <c r="G31" s="148">
        <v>6450227111</v>
      </c>
      <c r="I31" s="148">
        <v>6878190216.1014004</v>
      </c>
      <c r="K31" s="148">
        <v>0</v>
      </c>
      <c r="M31" s="148">
        <v>0</v>
      </c>
      <c r="O31" s="148">
        <v>-2525236</v>
      </c>
      <c r="Q31" s="148">
        <v>6884586219</v>
      </c>
      <c r="S31" s="148">
        <v>0</v>
      </c>
      <c r="U31" s="148">
        <v>0</v>
      </c>
      <c r="W31" s="148">
        <v>0</v>
      </c>
      <c r="Y31" s="148">
        <v>0</v>
      </c>
      <c r="Z31" s="87"/>
      <c r="AA31" s="185">
        <v>0</v>
      </c>
    </row>
    <row r="32" spans="3:27" x14ac:dyDescent="0.8">
      <c r="C32" s="72" t="s">
        <v>179</v>
      </c>
      <c r="D32" s="72"/>
      <c r="E32" s="148">
        <v>1600000</v>
      </c>
      <c r="G32" s="148">
        <v>3476436591</v>
      </c>
      <c r="I32" s="148">
        <v>3440398544</v>
      </c>
      <c r="K32" s="148">
        <v>14100000</v>
      </c>
      <c r="M32" s="148">
        <v>34717379183</v>
      </c>
      <c r="O32" s="148">
        <v>-15700000</v>
      </c>
      <c r="Q32" s="148">
        <v>35406364475</v>
      </c>
      <c r="S32" s="148">
        <v>0</v>
      </c>
      <c r="U32" s="148">
        <v>0</v>
      </c>
      <c r="W32" s="148">
        <v>0</v>
      </c>
      <c r="Y32" s="148">
        <v>0</v>
      </c>
      <c r="Z32" s="87"/>
      <c r="AA32" s="185">
        <v>0</v>
      </c>
    </row>
    <row r="33" spans="3:27" x14ac:dyDescent="0.8">
      <c r="C33" s="72" t="s">
        <v>220</v>
      </c>
      <c r="D33" s="72"/>
      <c r="E33" s="148">
        <v>18869000</v>
      </c>
      <c r="G33" s="148">
        <v>39854603179</v>
      </c>
      <c r="I33" s="148">
        <v>38363719248.870003</v>
      </c>
      <c r="K33" s="148">
        <v>0</v>
      </c>
      <c r="M33" s="148">
        <v>0</v>
      </c>
      <c r="O33" s="148">
        <v>-18869000</v>
      </c>
      <c r="Q33" s="148">
        <v>38710260132</v>
      </c>
      <c r="S33" s="148">
        <v>0</v>
      </c>
      <c r="U33" s="148">
        <v>0</v>
      </c>
      <c r="W33" s="148">
        <v>0</v>
      </c>
      <c r="Y33" s="148">
        <v>0</v>
      </c>
      <c r="Z33" s="87"/>
      <c r="AA33" s="185">
        <v>0</v>
      </c>
    </row>
    <row r="34" spans="3:27" x14ac:dyDescent="0.8">
      <c r="C34" s="72" t="s">
        <v>227</v>
      </c>
      <c r="D34" s="72"/>
      <c r="E34" s="148">
        <v>100000</v>
      </c>
      <c r="G34" s="148">
        <v>6220527450</v>
      </c>
      <c r="I34" s="148">
        <v>6156043080</v>
      </c>
      <c r="K34" s="148">
        <v>0</v>
      </c>
      <c r="M34" s="148">
        <v>0</v>
      </c>
      <c r="O34" s="148">
        <v>-100000</v>
      </c>
      <c r="Q34" s="148">
        <v>6350528014</v>
      </c>
      <c r="S34" s="148">
        <v>0</v>
      </c>
      <c r="U34" s="148">
        <v>0</v>
      </c>
      <c r="W34" s="148">
        <v>0</v>
      </c>
      <c r="Y34" s="148">
        <v>0</v>
      </c>
      <c r="Z34" s="87"/>
      <c r="AA34" s="185">
        <v>0</v>
      </c>
    </row>
    <row r="35" spans="3:27" x14ac:dyDescent="0.8">
      <c r="C35" s="72" t="s">
        <v>178</v>
      </c>
      <c r="D35" s="72"/>
      <c r="E35" s="148">
        <v>1628887</v>
      </c>
      <c r="G35" s="148">
        <v>7730177972</v>
      </c>
      <c r="I35" s="148">
        <v>8469389486.2875996</v>
      </c>
      <c r="K35" s="148">
        <v>0</v>
      </c>
      <c r="M35" s="148">
        <v>0</v>
      </c>
      <c r="O35" s="148">
        <v>-1628887</v>
      </c>
      <c r="Q35" s="148">
        <v>8566367287</v>
      </c>
      <c r="S35" s="148">
        <v>0</v>
      </c>
      <c r="U35" s="148">
        <v>0</v>
      </c>
      <c r="W35" s="148">
        <v>0</v>
      </c>
      <c r="Y35" s="148">
        <v>0</v>
      </c>
      <c r="Z35" s="87"/>
      <c r="AA35" s="185">
        <v>0</v>
      </c>
    </row>
    <row r="36" spans="3:27" x14ac:dyDescent="0.8">
      <c r="C36" s="72" t="s">
        <v>223</v>
      </c>
      <c r="D36" s="72"/>
      <c r="E36" s="148">
        <v>16800000</v>
      </c>
      <c r="G36" s="148">
        <v>34834953407</v>
      </c>
      <c r="I36" s="148">
        <v>32973529008</v>
      </c>
      <c r="K36" s="148">
        <v>0</v>
      </c>
      <c r="M36" s="148">
        <v>0</v>
      </c>
      <c r="O36" s="148">
        <v>-16800000</v>
      </c>
      <c r="Q36" s="148">
        <v>31739939170</v>
      </c>
      <c r="S36" s="148">
        <v>0</v>
      </c>
      <c r="U36" s="148">
        <v>0</v>
      </c>
      <c r="W36" s="148">
        <v>0</v>
      </c>
      <c r="Y36" s="148">
        <v>0</v>
      </c>
      <c r="Z36" s="87"/>
      <c r="AA36" s="185">
        <v>0</v>
      </c>
    </row>
    <row r="37" spans="3:27" x14ac:dyDescent="0.8">
      <c r="C37" s="72" t="s">
        <v>169</v>
      </c>
      <c r="D37" s="72"/>
      <c r="E37" s="148">
        <v>0</v>
      </c>
      <c r="G37" s="148">
        <v>0</v>
      </c>
      <c r="I37" s="148">
        <v>0</v>
      </c>
      <c r="K37" s="148">
        <v>100000</v>
      </c>
      <c r="M37" s="148">
        <v>2320164490</v>
      </c>
      <c r="O37" s="148">
        <v>-100000</v>
      </c>
      <c r="Q37" s="148">
        <v>2332478569</v>
      </c>
      <c r="S37" s="148">
        <v>0</v>
      </c>
      <c r="U37" s="148">
        <v>0</v>
      </c>
      <c r="W37" s="148">
        <v>0</v>
      </c>
      <c r="Y37" s="148">
        <v>0</v>
      </c>
      <c r="Z37" s="87"/>
      <c r="AA37" s="185">
        <v>0</v>
      </c>
    </row>
    <row r="38" spans="3:27" x14ac:dyDescent="0.8">
      <c r="C38" s="72" t="s">
        <v>245</v>
      </c>
      <c r="D38" s="72"/>
      <c r="E38" s="148">
        <v>0</v>
      </c>
      <c r="G38" s="148">
        <v>0</v>
      </c>
      <c r="I38" s="148">
        <v>0</v>
      </c>
      <c r="K38" s="148">
        <v>1000000</v>
      </c>
      <c r="M38" s="148">
        <v>2472520096</v>
      </c>
      <c r="O38" s="148">
        <v>-1000000</v>
      </c>
      <c r="Q38" s="148">
        <v>2660078422</v>
      </c>
      <c r="S38" s="148">
        <v>0</v>
      </c>
      <c r="U38" s="148">
        <v>0</v>
      </c>
      <c r="W38" s="148">
        <v>0</v>
      </c>
      <c r="Y38" s="148">
        <v>0</v>
      </c>
      <c r="Z38" s="87"/>
      <c r="AA38" s="185">
        <v>0</v>
      </c>
    </row>
    <row r="39" spans="3:27" x14ac:dyDescent="0.8">
      <c r="C39" s="72" t="s">
        <v>246</v>
      </c>
      <c r="D39" s="72"/>
      <c r="E39" s="148">
        <v>0</v>
      </c>
      <c r="G39" s="148">
        <v>0</v>
      </c>
      <c r="I39" s="148">
        <v>0</v>
      </c>
      <c r="K39" s="148">
        <v>6900000</v>
      </c>
      <c r="M39" s="148">
        <v>37763654274</v>
      </c>
      <c r="O39" s="148">
        <v>-6900000</v>
      </c>
      <c r="Q39" s="148">
        <v>35405158768</v>
      </c>
      <c r="S39" s="148">
        <v>0</v>
      </c>
      <c r="U39" s="148">
        <v>0</v>
      </c>
      <c r="W39" s="148">
        <v>0</v>
      </c>
      <c r="Y39" s="148">
        <v>0</v>
      </c>
      <c r="Z39" s="87"/>
      <c r="AA39" s="185">
        <v>0</v>
      </c>
    </row>
    <row r="40" spans="3:27" ht="33.75" thickBot="1" x14ac:dyDescent="0.85">
      <c r="C40" s="42" t="s">
        <v>65</v>
      </c>
      <c r="E40" s="149"/>
      <c r="G40" s="149">
        <f>SUM(G11:G39)</f>
        <v>344761917158</v>
      </c>
      <c r="H40" s="149"/>
      <c r="I40" s="149">
        <f>SUM(I11:I39)</f>
        <v>356485167294.64209</v>
      </c>
      <c r="J40" s="149"/>
      <c r="K40" s="149">
        <f>SUM(K11:K39)</f>
        <v>51852675</v>
      </c>
      <c r="L40" s="149"/>
      <c r="M40" s="149">
        <f>SUM(M11:M39)</f>
        <v>294908117793</v>
      </c>
      <c r="N40" s="149"/>
      <c r="O40" s="149">
        <f>SUM(O11:O39)</f>
        <v>-237211659</v>
      </c>
      <c r="P40" s="149"/>
      <c r="Q40" s="149">
        <f>SUM(Q11:Q39)</f>
        <v>384942170225</v>
      </c>
      <c r="R40" s="149"/>
      <c r="S40" s="149">
        <f>SUM(S11:S39)</f>
        <v>78265056</v>
      </c>
      <c r="T40" s="149"/>
      <c r="U40" s="149"/>
      <c r="V40" s="149"/>
      <c r="W40" s="149">
        <f>SUM(W11:W39)</f>
        <v>249212487845</v>
      </c>
      <c r="X40" s="149"/>
      <c r="Y40" s="149">
        <f>SUM(Y11:Y39)</f>
        <v>268542841581.91867</v>
      </c>
      <c r="Z40" s="86"/>
      <c r="AA40" s="186">
        <f>SUM(AA11:AA39)</f>
        <v>0.79797303082466597</v>
      </c>
    </row>
    <row r="41" spans="3:27" ht="63.75" customHeight="1" thickTop="1" x14ac:dyDescent="0.8">
      <c r="L41" s="150"/>
      <c r="V41" s="150"/>
    </row>
    <row r="42" spans="3:27" ht="30.75" customHeight="1" x14ac:dyDescent="0.8">
      <c r="L42" s="150"/>
      <c r="O42" s="151">
        <v>2</v>
      </c>
      <c r="V42" s="150"/>
    </row>
    <row r="43" spans="3:27" x14ac:dyDescent="0.8">
      <c r="L43" s="150"/>
      <c r="V43" s="150"/>
    </row>
    <row r="44" spans="3:27" x14ac:dyDescent="0.8">
      <c r="L44" s="150"/>
      <c r="V44" s="150"/>
    </row>
    <row r="45" spans="3:27" x14ac:dyDescent="0.8">
      <c r="L45" s="150"/>
      <c r="V45" s="150"/>
    </row>
    <row r="46" spans="3:27" x14ac:dyDescent="0.8">
      <c r="L46" s="150"/>
      <c r="V46" s="150"/>
    </row>
    <row r="47" spans="3:27" x14ac:dyDescent="0.8">
      <c r="L47" s="150"/>
      <c r="V47" s="150"/>
    </row>
    <row r="48" spans="3:27" x14ac:dyDescent="0.8">
      <c r="L48" s="150"/>
      <c r="V48" s="150"/>
    </row>
    <row r="49" spans="12:22" x14ac:dyDescent="0.8">
      <c r="L49" s="150"/>
      <c r="V49" s="150"/>
    </row>
    <row r="50" spans="12:22" x14ac:dyDescent="0.8">
      <c r="L50" s="150"/>
      <c r="V50" s="150"/>
    </row>
    <row r="51" spans="12:22" x14ac:dyDescent="0.8">
      <c r="L51" s="150"/>
      <c r="V51" s="150"/>
    </row>
  </sheetData>
  <sortState xmlns:xlrd2="http://schemas.microsoft.com/office/spreadsheetml/2017/richdata2" ref="C11:Y39">
    <sortCondition descending="1" ref="Y11:Y39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1" orientation="landscape" r:id="rId1"/>
  <rowBreaks count="3" manualBreakCount="3">
    <brk id="20" max="16383" man="1"/>
    <brk id="27" max="16383" man="1"/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9"/>
  <sheetViews>
    <sheetView rightToLeft="1" view="pageBreakPreview" zoomScale="80" zoomScaleNormal="64" zoomScaleSheetLayoutView="80" workbookViewId="0">
      <selection activeCell="G39" sqref="G3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90" t="s">
        <v>165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26" ht="25.5" x14ac:dyDescent="0.25">
      <c r="A2" s="190" t="s">
        <v>78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</row>
    <row r="3" spans="1:26" ht="25.5" x14ac:dyDescent="0.25">
      <c r="A3" s="190" t="s">
        <v>239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</row>
    <row r="4" spans="1:26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1:26" s="220" customFormat="1" ht="24" x14ac:dyDescent="0.6">
      <c r="A5" s="220" t="s">
        <v>167</v>
      </c>
    </row>
    <row r="6" spans="1:26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26" ht="24" x14ac:dyDescent="0.25">
      <c r="A7" s="191" t="s">
        <v>79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</row>
    <row r="8" spans="1:26" ht="21" x14ac:dyDescent="0.25">
      <c r="A8" s="92"/>
      <c r="B8" s="92"/>
      <c r="C8" s="92"/>
      <c r="D8" s="92"/>
      <c r="E8" s="92"/>
      <c r="F8" s="92"/>
      <c r="G8" s="92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92"/>
      <c r="Y8" s="92"/>
      <c r="Z8" s="92"/>
    </row>
    <row r="9" spans="1:26" x14ac:dyDescent="0.25">
      <c r="A9" s="92"/>
      <c r="B9" s="92"/>
      <c r="C9" s="92"/>
      <c r="D9" s="92"/>
      <c r="E9" s="92"/>
      <c r="F9" s="92"/>
      <c r="G9" s="92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2"/>
      <c r="Y9" s="92"/>
      <c r="Z9" s="92"/>
    </row>
    <row r="10" spans="1:26" ht="21" x14ac:dyDescent="0.25">
      <c r="A10" s="193" t="s">
        <v>80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94"/>
      <c r="T10" s="193"/>
      <c r="U10" s="193"/>
      <c r="V10" s="193"/>
      <c r="W10" s="193"/>
      <c r="X10" s="92"/>
      <c r="Y10" s="92"/>
      <c r="Z10" s="92"/>
    </row>
    <row r="11" spans="1:26" ht="24" x14ac:dyDescent="0.25">
      <c r="A11" s="191" t="s">
        <v>81</v>
      </c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191"/>
      <c r="Y11" s="191"/>
      <c r="Z11" s="191"/>
    </row>
    <row r="12" spans="1:26" ht="21" x14ac:dyDescent="0.25">
      <c r="A12" s="92"/>
      <c r="B12" s="92"/>
      <c r="C12" s="193" t="s">
        <v>218</v>
      </c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92"/>
      <c r="O12" s="193" t="s">
        <v>240</v>
      </c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92"/>
    </row>
    <row r="13" spans="1:26" ht="21" x14ac:dyDescent="0.25">
      <c r="A13" s="102" t="s">
        <v>80</v>
      </c>
      <c r="B13" s="92"/>
      <c r="C13" s="119" t="s">
        <v>82</v>
      </c>
      <c r="D13" s="93"/>
      <c r="E13" s="119" t="s">
        <v>83</v>
      </c>
      <c r="F13" s="93"/>
      <c r="G13" s="120" t="s">
        <v>84</v>
      </c>
      <c r="H13" s="93"/>
      <c r="I13" s="120" t="s">
        <v>85</v>
      </c>
      <c r="J13" s="93"/>
      <c r="K13" s="120" t="s">
        <v>13</v>
      </c>
      <c r="L13" s="93"/>
      <c r="M13" s="120" t="s">
        <v>14</v>
      </c>
      <c r="N13" s="92"/>
      <c r="O13" s="120" t="s">
        <v>82</v>
      </c>
      <c r="P13" s="120"/>
      <c r="Q13" s="120" t="s">
        <v>83</v>
      </c>
      <c r="R13" s="120"/>
      <c r="S13" s="120" t="s">
        <v>84</v>
      </c>
      <c r="T13" s="93"/>
      <c r="U13" s="120" t="s">
        <v>85</v>
      </c>
      <c r="V13" s="93"/>
      <c r="W13" s="120" t="s">
        <v>13</v>
      </c>
      <c r="X13" s="93"/>
      <c r="Y13" s="119" t="s">
        <v>14</v>
      </c>
      <c r="Z13" s="92"/>
    </row>
    <row r="14" spans="1:26" ht="24" x14ac:dyDescent="0.25">
      <c r="A14" s="191" t="s">
        <v>86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 ht="21" x14ac:dyDescent="0.25">
      <c r="A15" s="92"/>
      <c r="B15" s="92"/>
      <c r="C15" s="193" t="s">
        <v>218</v>
      </c>
      <c r="D15" s="193"/>
      <c r="E15" s="193"/>
      <c r="F15" s="193"/>
      <c r="G15" s="193"/>
      <c r="H15" s="193"/>
      <c r="I15" s="193"/>
      <c r="J15" s="92"/>
      <c r="K15" s="193" t="s">
        <v>240</v>
      </c>
      <c r="L15" s="193"/>
      <c r="M15" s="193"/>
      <c r="N15" s="193"/>
      <c r="O15" s="193"/>
      <c r="P15" s="193"/>
      <c r="Q15" s="193"/>
      <c r="R15" s="193"/>
      <c r="S15" s="92"/>
      <c r="T15" s="92"/>
      <c r="U15" s="92"/>
      <c r="V15" s="92"/>
      <c r="W15" s="92"/>
      <c r="X15" s="92"/>
      <c r="Y15" s="92"/>
      <c r="Z15" s="92"/>
    </row>
    <row r="16" spans="1:26" ht="21" x14ac:dyDescent="0.25">
      <c r="A16" s="94" t="s">
        <v>80</v>
      </c>
      <c r="B16" s="92"/>
      <c r="C16" s="95" t="s">
        <v>83</v>
      </c>
      <c r="D16" s="93"/>
      <c r="E16" s="95" t="s">
        <v>85</v>
      </c>
      <c r="F16" s="93"/>
      <c r="G16" s="95" t="s">
        <v>13</v>
      </c>
      <c r="H16" s="93"/>
      <c r="I16" s="95" t="s">
        <v>14</v>
      </c>
      <c r="J16" s="92"/>
      <c r="K16" s="195" t="s">
        <v>83</v>
      </c>
      <c r="L16" s="195"/>
      <c r="M16" s="195"/>
      <c r="N16" s="195"/>
      <c r="O16" s="195"/>
      <c r="P16" s="93"/>
      <c r="Q16" s="95"/>
      <c r="R16" s="93"/>
      <c r="S16" s="92"/>
      <c r="T16" s="92"/>
      <c r="U16" s="92"/>
      <c r="V16" s="92"/>
      <c r="W16" s="92"/>
      <c r="X16" s="92"/>
      <c r="Y16" s="92"/>
      <c r="Z16" s="92"/>
    </row>
    <row r="17" spans="1:26" x14ac:dyDescent="0.25">
      <c r="A17" s="93"/>
      <c r="B17" s="92"/>
      <c r="C17" s="93"/>
      <c r="D17" s="92"/>
      <c r="E17" s="93"/>
      <c r="F17" s="92"/>
      <c r="G17" s="93"/>
      <c r="H17" s="92"/>
      <c r="I17" s="93"/>
      <c r="J17" s="92"/>
      <c r="K17" s="93"/>
      <c r="L17" s="93"/>
      <c r="M17" s="93"/>
      <c r="N17" s="93"/>
      <c r="O17" s="93"/>
      <c r="P17" s="92"/>
      <c r="Q17" s="93"/>
      <c r="R17" s="92"/>
      <c r="S17" s="92"/>
      <c r="T17" s="92"/>
      <c r="U17" s="92"/>
      <c r="V17" s="92"/>
      <c r="W17" s="92"/>
      <c r="X17" s="92"/>
      <c r="Y17" s="92"/>
      <c r="Z17" s="92"/>
    </row>
    <row r="18" spans="1:26" x14ac:dyDescent="0.25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</row>
    <row r="19" spans="1:26" ht="39" x14ac:dyDescent="0.95">
      <c r="A19" s="222">
        <v>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</row>
    <row r="39" spans="11:11" x14ac:dyDescent="0.25">
      <c r="K39" s="168"/>
    </row>
  </sheetData>
  <mergeCells count="24">
    <mergeCell ref="K16:M16"/>
    <mergeCell ref="N16:O16"/>
    <mergeCell ref="A19:Z19"/>
    <mergeCell ref="A14:Z14"/>
    <mergeCell ref="C15:I15"/>
    <mergeCell ref="K15:R1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A1:Z1"/>
    <mergeCell ref="A2:Z2"/>
    <mergeCell ref="A3:Z3"/>
    <mergeCell ref="A7:Z7"/>
    <mergeCell ref="H8:P8"/>
    <mergeCell ref="Q8:W8"/>
    <mergeCell ref="A5:XFD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CC27"/>
  <sheetViews>
    <sheetView rightToLeft="1" view="pageBreakPreview" zoomScale="60" zoomScaleNormal="70" workbookViewId="0">
      <selection activeCell="AL18" sqref="AL18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16.5703125" style="158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.140625" style="158" bestFit="1" customWidth="1"/>
    <col min="21" max="21" width="1" style="158" customWidth="1"/>
    <col min="22" max="22" width="19.42578125" style="158" bestFit="1" customWidth="1"/>
    <col min="23" max="23" width="1" style="158" customWidth="1"/>
    <col min="24" max="24" width="24" style="158" bestFit="1" customWidth="1"/>
    <col min="25" max="25" width="1" style="158" customWidth="1"/>
    <col min="26" max="26" width="13.85546875" style="158" bestFit="1" customWidth="1"/>
    <col min="27" max="27" width="1" style="158" customWidth="1"/>
    <col min="28" max="28" width="24.42578125" style="158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25.42578125" style="1" bestFit="1" customWidth="1"/>
    <col min="33" max="33" width="1" style="1" customWidth="1"/>
    <col min="34" max="34" width="26.85546875" style="1" bestFit="1" customWidth="1"/>
    <col min="35" max="35" width="1" style="1" customWidth="1"/>
    <col min="36" max="36" width="26.85546875" style="1" bestFit="1" customWidth="1"/>
    <col min="37" max="37" width="1" style="1" customWidth="1"/>
    <col min="38" max="38" width="21.7109375" style="189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25" t="s">
        <v>164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</row>
    <row r="3" spans="2:38" ht="39" x14ac:dyDescent="0.6">
      <c r="B3" s="225" t="s">
        <v>0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</row>
    <row r="4" spans="2:38" ht="39" x14ac:dyDescent="0.6">
      <c r="B4" s="225" t="s">
        <v>239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56"/>
      <c r="Q5" s="41"/>
      <c r="R5" s="41"/>
      <c r="S5" s="41"/>
      <c r="T5" s="156"/>
      <c r="U5" s="156"/>
      <c r="V5" s="156"/>
      <c r="W5" s="156"/>
      <c r="X5" s="156"/>
      <c r="Y5" s="156"/>
      <c r="Z5" s="156"/>
      <c r="AA5" s="156"/>
      <c r="AB5" s="156"/>
      <c r="AC5" s="41"/>
      <c r="AD5" s="41"/>
      <c r="AE5" s="41"/>
      <c r="AF5" s="41"/>
      <c r="AG5" s="41"/>
      <c r="AH5" s="41"/>
      <c r="AI5" s="41"/>
      <c r="AJ5" s="41"/>
      <c r="AK5" s="41"/>
      <c r="AL5" s="188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56"/>
      <c r="Q6" s="41"/>
      <c r="R6" s="41"/>
      <c r="S6" s="41"/>
      <c r="T6" s="156"/>
      <c r="U6" s="156"/>
      <c r="V6" s="156"/>
      <c r="W6" s="156"/>
      <c r="X6" s="156"/>
      <c r="Y6" s="156"/>
      <c r="Z6" s="156"/>
      <c r="AA6" s="156"/>
      <c r="AB6" s="156"/>
      <c r="AC6" s="41"/>
      <c r="AD6" s="41"/>
      <c r="AE6" s="41"/>
      <c r="AF6" s="41"/>
      <c r="AG6" s="41"/>
      <c r="AH6" s="41"/>
      <c r="AI6" s="41"/>
      <c r="AJ6" s="41"/>
      <c r="AK6" s="41"/>
      <c r="AL6" s="188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57"/>
      <c r="Q7" s="11"/>
      <c r="R7" s="11"/>
      <c r="S7" s="11"/>
      <c r="T7" s="157"/>
      <c r="U7" s="157"/>
      <c r="V7" s="157"/>
      <c r="W7" s="157"/>
      <c r="X7" s="157"/>
      <c r="Y7" s="157"/>
      <c r="Z7" s="157"/>
      <c r="AA7" s="157"/>
      <c r="AB7" s="157"/>
      <c r="AL7" s="74"/>
    </row>
    <row r="8" spans="2:38" s="2" customFormat="1" ht="30" x14ac:dyDescent="0.55000000000000004">
      <c r="B8" s="223" t="s">
        <v>148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11"/>
      <c r="T8" s="157"/>
      <c r="U8" s="157"/>
      <c r="V8" s="157"/>
      <c r="W8" s="157"/>
      <c r="X8" s="157"/>
      <c r="Y8" s="157"/>
      <c r="Z8" s="157"/>
      <c r="AA8" s="157"/>
      <c r="AB8" s="157"/>
      <c r="AL8" s="74"/>
    </row>
    <row r="10" spans="2:38" ht="30" x14ac:dyDescent="0.6">
      <c r="B10" s="200" t="s">
        <v>16</v>
      </c>
      <c r="C10" s="200" t="s">
        <v>16</v>
      </c>
      <c r="D10" s="200" t="s">
        <v>16</v>
      </c>
      <c r="E10" s="200" t="s">
        <v>16</v>
      </c>
      <c r="F10" s="200" t="s">
        <v>16</v>
      </c>
      <c r="G10" s="200" t="s">
        <v>16</v>
      </c>
      <c r="H10" s="200" t="s">
        <v>16</v>
      </c>
      <c r="I10" s="200" t="s">
        <v>16</v>
      </c>
      <c r="J10" s="200" t="s">
        <v>16</v>
      </c>
      <c r="K10" s="200" t="s">
        <v>16</v>
      </c>
      <c r="L10" s="200"/>
      <c r="M10" s="200"/>
      <c r="N10" s="200" t="s">
        <v>16</v>
      </c>
      <c r="P10" s="200" t="s">
        <v>218</v>
      </c>
      <c r="Q10" s="200" t="s">
        <v>2</v>
      </c>
      <c r="R10" s="200" t="s">
        <v>2</v>
      </c>
      <c r="S10" s="200" t="s">
        <v>2</v>
      </c>
      <c r="T10" s="200" t="s">
        <v>2</v>
      </c>
      <c r="V10" s="230" t="s">
        <v>3</v>
      </c>
      <c r="W10" s="230" t="s">
        <v>3</v>
      </c>
      <c r="X10" s="230" t="s">
        <v>3</v>
      </c>
      <c r="Y10" s="230" t="s">
        <v>3</v>
      </c>
      <c r="Z10" s="230" t="s">
        <v>3</v>
      </c>
      <c r="AA10" s="230" t="s">
        <v>3</v>
      </c>
      <c r="AB10" s="230" t="s">
        <v>3</v>
      </c>
      <c r="AD10" s="200" t="s">
        <v>240</v>
      </c>
      <c r="AE10" s="200" t="s">
        <v>4</v>
      </c>
      <c r="AF10" s="200" t="s">
        <v>4</v>
      </c>
      <c r="AG10" s="200" t="s">
        <v>4</v>
      </c>
      <c r="AH10" s="200" t="s">
        <v>4</v>
      </c>
      <c r="AI10" s="200" t="s">
        <v>4</v>
      </c>
      <c r="AJ10" s="200" t="s">
        <v>4</v>
      </c>
      <c r="AK10" s="200" t="s">
        <v>4</v>
      </c>
      <c r="AL10" s="200" t="s">
        <v>4</v>
      </c>
    </row>
    <row r="11" spans="2:38" s="13" customFormat="1" ht="45.75" customHeight="1" x14ac:dyDescent="0.6">
      <c r="B11" s="203" t="s">
        <v>17</v>
      </c>
      <c r="C11" s="15"/>
      <c r="D11" s="203" t="s">
        <v>18</v>
      </c>
      <c r="E11" s="15"/>
      <c r="F11" s="203" t="s">
        <v>19</v>
      </c>
      <c r="G11" s="15"/>
      <c r="H11" s="203" t="s">
        <v>20</v>
      </c>
      <c r="I11" s="15"/>
      <c r="J11" s="203" t="s">
        <v>70</v>
      </c>
      <c r="K11" s="15"/>
      <c r="L11" s="203" t="s">
        <v>22</v>
      </c>
      <c r="M11" s="89"/>
      <c r="N11" s="203" t="s">
        <v>15</v>
      </c>
      <c r="P11" s="229" t="s">
        <v>5</v>
      </c>
      <c r="Q11" s="15"/>
      <c r="R11" s="203" t="s">
        <v>6</v>
      </c>
      <c r="S11" s="15"/>
      <c r="T11" s="229" t="s">
        <v>7</v>
      </c>
      <c r="U11" s="159"/>
      <c r="V11" s="229" t="s">
        <v>8</v>
      </c>
      <c r="W11" s="229" t="s">
        <v>8</v>
      </c>
      <c r="X11" s="229" t="s">
        <v>8</v>
      </c>
      <c r="Y11" s="159"/>
      <c r="Z11" s="229" t="s">
        <v>9</v>
      </c>
      <c r="AA11" s="229" t="s">
        <v>9</v>
      </c>
      <c r="AB11" s="229" t="s">
        <v>9</v>
      </c>
      <c r="AD11" s="203" t="s">
        <v>5</v>
      </c>
      <c r="AE11" s="15"/>
      <c r="AF11" s="203" t="s">
        <v>23</v>
      </c>
      <c r="AG11" s="15"/>
      <c r="AH11" s="203" t="s">
        <v>6</v>
      </c>
      <c r="AI11" s="15"/>
      <c r="AJ11" s="203" t="s">
        <v>7</v>
      </c>
      <c r="AK11" s="15"/>
      <c r="AL11" s="226" t="s">
        <v>11</v>
      </c>
    </row>
    <row r="12" spans="2:38" s="13" customFormat="1" ht="45.75" customHeight="1" x14ac:dyDescent="0.6">
      <c r="B12" s="202" t="s">
        <v>17</v>
      </c>
      <c r="D12" s="202" t="s">
        <v>18</v>
      </c>
      <c r="F12" s="202" t="s">
        <v>19</v>
      </c>
      <c r="H12" s="202" t="s">
        <v>20</v>
      </c>
      <c r="J12" s="202" t="s">
        <v>21</v>
      </c>
      <c r="L12" s="202"/>
      <c r="M12" s="155"/>
      <c r="N12" s="202" t="s">
        <v>15</v>
      </c>
      <c r="P12" s="232" t="s">
        <v>5</v>
      </c>
      <c r="R12" s="202" t="s">
        <v>6</v>
      </c>
      <c r="T12" s="228" t="s">
        <v>7</v>
      </c>
      <c r="U12" s="159"/>
      <c r="V12" s="228" t="s">
        <v>5</v>
      </c>
      <c r="W12" s="160"/>
      <c r="X12" s="228" t="s">
        <v>6</v>
      </c>
      <c r="Y12" s="159"/>
      <c r="Z12" s="228" t="s">
        <v>5</v>
      </c>
      <c r="AA12" s="160"/>
      <c r="AB12" s="228" t="s">
        <v>12</v>
      </c>
      <c r="AD12" s="202" t="s">
        <v>5</v>
      </c>
      <c r="AF12" s="202" t="s">
        <v>23</v>
      </c>
      <c r="AH12" s="202" t="s">
        <v>6</v>
      </c>
      <c r="AJ12" s="202"/>
      <c r="AL12" s="227" t="s">
        <v>11</v>
      </c>
    </row>
    <row r="13" spans="2:38" s="13" customFormat="1" ht="45.75" customHeight="1" x14ac:dyDescent="0.6">
      <c r="B13" s="155" t="s">
        <v>247</v>
      </c>
      <c r="D13" s="155" t="s">
        <v>207</v>
      </c>
      <c r="F13" s="155" t="s">
        <v>207</v>
      </c>
      <c r="H13" s="155" t="s">
        <v>248</v>
      </c>
      <c r="J13" s="155" t="s">
        <v>249</v>
      </c>
      <c r="L13" s="155">
        <v>0</v>
      </c>
      <c r="M13" s="155"/>
      <c r="N13" s="155">
        <v>0</v>
      </c>
      <c r="P13" s="183">
        <v>0</v>
      </c>
      <c r="R13" s="155">
        <v>0</v>
      </c>
      <c r="T13" s="167">
        <v>0</v>
      </c>
      <c r="U13" s="159"/>
      <c r="V13" s="167">
        <v>137666</v>
      </c>
      <c r="W13" s="160"/>
      <c r="X13" s="167">
        <v>59528454727</v>
      </c>
      <c r="Y13" s="159"/>
      <c r="Z13" s="167">
        <v>70725</v>
      </c>
      <c r="AA13" s="160"/>
      <c r="AB13" s="167">
        <v>30554440244</v>
      </c>
      <c r="AD13" s="155">
        <v>66941</v>
      </c>
      <c r="AF13" s="167">
        <v>437020</v>
      </c>
      <c r="AG13" s="160"/>
      <c r="AH13" s="167">
        <v>29138843922</v>
      </c>
      <c r="AI13" s="160"/>
      <c r="AJ13" s="167">
        <v>29238648655</v>
      </c>
      <c r="AL13" s="182">
        <f>AJ13/'سرمایه گذاری ها'!O17</f>
        <v>8.6882424223289526E-2</v>
      </c>
    </row>
    <row r="14" spans="2:38" s="13" customFormat="1" ht="45.75" customHeight="1" x14ac:dyDescent="0.6">
      <c r="B14" s="155" t="s">
        <v>206</v>
      </c>
      <c r="D14" s="155" t="s">
        <v>207</v>
      </c>
      <c r="F14" s="155" t="s">
        <v>207</v>
      </c>
      <c r="H14" s="155" t="s">
        <v>208</v>
      </c>
      <c r="J14" s="155" t="s">
        <v>209</v>
      </c>
      <c r="L14" s="155">
        <v>0</v>
      </c>
      <c r="M14" s="155"/>
      <c r="N14" s="155">
        <v>0</v>
      </c>
      <c r="P14" s="183">
        <v>0</v>
      </c>
      <c r="R14" s="155">
        <v>0</v>
      </c>
      <c r="T14" s="167">
        <v>0</v>
      </c>
      <c r="U14" s="159"/>
      <c r="V14" s="167">
        <v>47299</v>
      </c>
      <c r="W14" s="160"/>
      <c r="X14" s="167">
        <v>22741589111</v>
      </c>
      <c r="Y14" s="159"/>
      <c r="Z14" s="167">
        <v>0</v>
      </c>
      <c r="AA14" s="160"/>
      <c r="AB14" s="167">
        <v>0</v>
      </c>
      <c r="AD14" s="155">
        <v>47299</v>
      </c>
      <c r="AF14" s="167">
        <v>492300</v>
      </c>
      <c r="AG14" s="160"/>
      <c r="AH14" s="167">
        <v>22741589111</v>
      </c>
      <c r="AI14" s="160"/>
      <c r="AJ14" s="167">
        <v>23272636319</v>
      </c>
      <c r="AL14" s="182">
        <f>AJ14/'سرمایه گذاری ها'!O17</f>
        <v>6.9154463508898215E-2</v>
      </c>
    </row>
    <row r="15" spans="2:38" s="13" customFormat="1" ht="45.75" customHeight="1" x14ac:dyDescent="0.6">
      <c r="B15" s="155" t="s">
        <v>213</v>
      </c>
      <c r="D15" s="155" t="s">
        <v>207</v>
      </c>
      <c r="F15" s="155" t="s">
        <v>207</v>
      </c>
      <c r="H15" s="155" t="s">
        <v>214</v>
      </c>
      <c r="J15" s="155" t="s">
        <v>215</v>
      </c>
      <c r="L15" s="155">
        <v>0</v>
      </c>
      <c r="M15" s="155"/>
      <c r="N15" s="155">
        <v>0</v>
      </c>
      <c r="P15" s="183">
        <v>0</v>
      </c>
      <c r="R15" s="155">
        <v>0</v>
      </c>
      <c r="T15" s="167">
        <v>0</v>
      </c>
      <c r="U15" s="159"/>
      <c r="V15" s="167">
        <v>13877</v>
      </c>
      <c r="W15" s="160"/>
      <c r="X15" s="167">
        <v>9545596390</v>
      </c>
      <c r="Y15" s="159"/>
      <c r="Z15" s="167">
        <v>0</v>
      </c>
      <c r="AA15" s="160"/>
      <c r="AB15" s="167">
        <v>0</v>
      </c>
      <c r="AD15" s="155">
        <v>13877</v>
      </c>
      <c r="AF15" s="167">
        <v>693000</v>
      </c>
      <c r="AG15" s="160"/>
      <c r="AH15" s="167">
        <v>9545596390</v>
      </c>
      <c r="AI15" s="160"/>
      <c r="AJ15" s="167">
        <v>9611531886</v>
      </c>
      <c r="AL15" s="182">
        <f>AJ15/'سرمایه گذاری ها'!O17</f>
        <v>2.8560594595479813E-2</v>
      </c>
    </row>
    <row r="16" spans="2:38" s="13" customFormat="1" ht="45.75" customHeight="1" x14ac:dyDescent="0.6">
      <c r="B16" s="155" t="s">
        <v>210</v>
      </c>
      <c r="D16" s="155" t="s">
        <v>207</v>
      </c>
      <c r="F16" s="155" t="s">
        <v>207</v>
      </c>
      <c r="H16" s="155" t="s">
        <v>211</v>
      </c>
      <c r="J16" s="155" t="s">
        <v>212</v>
      </c>
      <c r="L16" s="155">
        <v>0</v>
      </c>
      <c r="M16" s="155"/>
      <c r="N16" s="155">
        <v>0</v>
      </c>
      <c r="P16" s="183">
        <v>0</v>
      </c>
      <c r="R16" s="155">
        <v>0</v>
      </c>
      <c r="T16" s="167">
        <v>0</v>
      </c>
      <c r="U16" s="159"/>
      <c r="V16" s="167">
        <v>44517</v>
      </c>
      <c r="W16" s="160"/>
      <c r="X16" s="167">
        <v>20190153421</v>
      </c>
      <c r="Y16" s="159"/>
      <c r="Z16" s="167">
        <v>32600</v>
      </c>
      <c r="AA16" s="160"/>
      <c r="AB16" s="167">
        <v>15048572894</v>
      </c>
      <c r="AD16" s="155">
        <v>11917</v>
      </c>
      <c r="AF16" s="167">
        <v>464820</v>
      </c>
      <c r="AG16" s="160"/>
      <c r="AH16" s="167">
        <v>5404812955</v>
      </c>
      <c r="AI16" s="160"/>
      <c r="AJ16" s="167">
        <v>5536247967</v>
      </c>
      <c r="AL16" s="182">
        <f>AJ16/'سرمایه گذاری ها'!O17</f>
        <v>1.6450919129327259E-2</v>
      </c>
    </row>
    <row r="17" spans="2:81" ht="27" thickBot="1" x14ac:dyDescent="0.7">
      <c r="B17" s="224" t="s">
        <v>65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19"/>
      <c r="P17" s="162">
        <f>SUM(P13:P16)</f>
        <v>0</v>
      </c>
      <c r="Q17" s="124"/>
      <c r="R17" s="123">
        <f>SUM(R13:R16)</f>
        <v>0</v>
      </c>
      <c r="S17" s="124"/>
      <c r="T17" s="162">
        <f>SUM(T13:T16)</f>
        <v>0</v>
      </c>
      <c r="U17" s="161"/>
      <c r="V17" s="162">
        <f>SUM(V16:V16)</f>
        <v>44517</v>
      </c>
      <c r="W17" s="161"/>
      <c r="X17" s="162">
        <f>SUM(X16:X16)</f>
        <v>20190153421</v>
      </c>
      <c r="Y17" s="161"/>
      <c r="Z17" s="162">
        <f>SUM(Z13:Z16)</f>
        <v>103325</v>
      </c>
      <c r="AA17" s="161"/>
      <c r="AB17" s="162">
        <f>SUM(AB13:AB16)</f>
        <v>45603013138</v>
      </c>
      <c r="AC17" s="124"/>
      <c r="AD17" s="123"/>
      <c r="AE17" s="121"/>
      <c r="AF17" s="123">
        <f>SUM(AF13:AF16)</f>
        <v>2087140</v>
      </c>
      <c r="AG17" s="124"/>
      <c r="AH17" s="123">
        <f>SUM(AH13:AH16)</f>
        <v>66830842378</v>
      </c>
      <c r="AI17" s="124"/>
      <c r="AJ17" s="123">
        <f>SUM(AJ13:AJ16)</f>
        <v>67659064827</v>
      </c>
      <c r="AK17" s="124"/>
      <c r="AL17" s="125">
        <f>SUM(AL13:AL16)</f>
        <v>0.20104840145699479</v>
      </c>
    </row>
    <row r="18" spans="2:81" ht="21" customHeight="1" thickTop="1" x14ac:dyDescent="0.6">
      <c r="V18" s="163"/>
      <c r="W18" s="163"/>
    </row>
    <row r="19" spans="2:81" ht="21.75" x14ac:dyDescent="0.6">
      <c r="V19" s="163"/>
      <c r="W19" s="16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:81" ht="38.25" customHeight="1" x14ac:dyDescent="0.8">
      <c r="B20" s="231">
        <v>4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:81" ht="21.75" x14ac:dyDescent="0.6">
      <c r="V21" s="163"/>
      <c r="W21" s="16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:81" ht="21.75" x14ac:dyDescent="0.6">
      <c r="V22" s="163"/>
      <c r="W22" s="16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:81" ht="21.75" x14ac:dyDescent="0.6">
      <c r="V23" s="163"/>
      <c r="W23" s="16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:81" ht="21.75" x14ac:dyDescent="0.6">
      <c r="V24" s="163"/>
      <c r="W24" s="16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:81" ht="21.75" x14ac:dyDescent="0.6">
      <c r="V25" s="163"/>
      <c r="W25" s="16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:81" ht="21.75" x14ac:dyDescent="0.6">
      <c r="V26" s="163"/>
      <c r="W26" s="16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:81" x14ac:dyDescent="0.6">
      <c r="V27" s="163"/>
      <c r="W27" s="163"/>
    </row>
  </sheetData>
  <mergeCells count="31">
    <mergeCell ref="B20:AL20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34" orientation="landscape" r:id="rId1"/>
  <rowBreaks count="1" manualBreakCount="1">
    <brk id="1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7" zoomScale="70" zoomScaleNormal="110" zoomScaleSheetLayoutView="70" workbookViewId="0">
      <selection activeCell="B20" sqref="B20:AF20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</row>
    <row r="3" spans="2:32" ht="39" x14ac:dyDescent="0.6">
      <c r="B3" s="225" t="s">
        <v>0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</row>
    <row r="4" spans="2:32" ht="39" x14ac:dyDescent="0.6">
      <c r="B4" s="225" t="s">
        <v>239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202" t="s">
        <v>29</v>
      </c>
      <c r="C10" s="202" t="s">
        <v>29</v>
      </c>
      <c r="D10" s="202" t="s">
        <v>29</v>
      </c>
      <c r="E10" s="202" t="s">
        <v>29</v>
      </c>
      <c r="F10" s="202" t="s">
        <v>29</v>
      </c>
      <c r="G10" s="202" t="s">
        <v>29</v>
      </c>
      <c r="H10" s="202" t="s">
        <v>29</v>
      </c>
      <c r="I10" s="202" t="s">
        <v>29</v>
      </c>
      <c r="J10" s="202" t="s">
        <v>29</v>
      </c>
      <c r="L10" s="227"/>
      <c r="M10" s="202" t="s">
        <v>2</v>
      </c>
      <c r="N10" s="202" t="s">
        <v>2</v>
      </c>
      <c r="O10" s="202" t="s">
        <v>2</v>
      </c>
      <c r="P10" s="202" t="s">
        <v>2</v>
      </c>
      <c r="R10" s="202" t="s">
        <v>3</v>
      </c>
      <c r="S10" s="202" t="s">
        <v>3</v>
      </c>
      <c r="T10" s="202" t="s">
        <v>3</v>
      </c>
      <c r="U10" s="202" t="s">
        <v>3</v>
      </c>
      <c r="V10" s="202"/>
      <c r="W10" s="202" t="s">
        <v>3</v>
      </c>
      <c r="X10" s="202" t="s">
        <v>3</v>
      </c>
      <c r="Z10" s="202" t="s">
        <v>240</v>
      </c>
      <c r="AA10" s="202" t="s">
        <v>4</v>
      </c>
      <c r="AB10" s="202" t="s">
        <v>4</v>
      </c>
      <c r="AC10" s="202" t="s">
        <v>4</v>
      </c>
      <c r="AD10" s="202" t="s">
        <v>4</v>
      </c>
      <c r="AE10" s="202" t="s">
        <v>4</v>
      </c>
      <c r="AF10" s="202" t="s">
        <v>4</v>
      </c>
    </row>
    <row r="11" spans="2:32" s="13" customFormat="1" x14ac:dyDescent="0.6">
      <c r="B11" s="203" t="s">
        <v>30</v>
      </c>
      <c r="C11" s="15"/>
      <c r="D11" s="203" t="s">
        <v>70</v>
      </c>
      <c r="E11" s="15"/>
      <c r="F11" s="203" t="s">
        <v>22</v>
      </c>
      <c r="G11" s="15"/>
      <c r="H11" s="203" t="s">
        <v>31</v>
      </c>
      <c r="I11" s="15"/>
      <c r="J11" s="203" t="s">
        <v>19</v>
      </c>
      <c r="L11" s="226" t="s">
        <v>5</v>
      </c>
      <c r="M11" s="15"/>
      <c r="N11" s="203" t="s">
        <v>6</v>
      </c>
      <c r="O11" s="15"/>
      <c r="P11" s="203" t="s">
        <v>7</v>
      </c>
      <c r="R11" s="203" t="s">
        <v>8</v>
      </c>
      <c r="S11" s="203" t="s">
        <v>8</v>
      </c>
      <c r="T11" s="203" t="s">
        <v>8</v>
      </c>
      <c r="U11" s="15"/>
      <c r="V11" s="226" t="s">
        <v>9</v>
      </c>
      <c r="W11" s="203" t="s">
        <v>9</v>
      </c>
      <c r="X11" s="203" t="s">
        <v>9</v>
      </c>
      <c r="Z11" s="203" t="s">
        <v>5</v>
      </c>
      <c r="AA11" s="15"/>
      <c r="AB11" s="203" t="s">
        <v>6</v>
      </c>
      <c r="AC11" s="15"/>
      <c r="AD11" s="203" t="s">
        <v>7</v>
      </c>
      <c r="AE11" s="15"/>
      <c r="AF11" s="203" t="s">
        <v>32</v>
      </c>
    </row>
    <row r="12" spans="2:32" s="13" customFormat="1" ht="75.75" customHeight="1" x14ac:dyDescent="0.6">
      <c r="B12" s="204" t="s">
        <v>30</v>
      </c>
      <c r="C12" s="16"/>
      <c r="D12" s="204" t="s">
        <v>21</v>
      </c>
      <c r="E12" s="16"/>
      <c r="F12" s="204" t="s">
        <v>22</v>
      </c>
      <c r="G12" s="16"/>
      <c r="H12" s="204" t="s">
        <v>31</v>
      </c>
      <c r="I12" s="16"/>
      <c r="J12" s="204" t="s">
        <v>19</v>
      </c>
      <c r="L12" s="204"/>
      <c r="M12" s="16"/>
      <c r="N12" s="204" t="s">
        <v>6</v>
      </c>
      <c r="O12" s="16"/>
      <c r="P12" s="204" t="s">
        <v>7</v>
      </c>
      <c r="R12" s="204" t="s">
        <v>5</v>
      </c>
      <c r="S12" s="16"/>
      <c r="T12" s="204" t="s">
        <v>6</v>
      </c>
      <c r="U12" s="16"/>
      <c r="V12" s="233" t="s">
        <v>5</v>
      </c>
      <c r="W12" s="16"/>
      <c r="X12" s="204" t="s">
        <v>12</v>
      </c>
      <c r="Z12" s="204" t="s">
        <v>5</v>
      </c>
      <c r="AA12" s="16"/>
      <c r="AB12" s="204" t="s">
        <v>6</v>
      </c>
      <c r="AC12" s="16"/>
      <c r="AD12" s="204" t="s">
        <v>7</v>
      </c>
      <c r="AE12" s="16"/>
      <c r="AF12" s="204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79">
        <v>0</v>
      </c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8"/>
      <c r="AF13" s="83"/>
    </row>
    <row r="14" spans="2:32" ht="27" thickBot="1" x14ac:dyDescent="0.7">
      <c r="B14" s="234" t="s">
        <v>65</v>
      </c>
      <c r="C14" s="234"/>
      <c r="D14" s="234"/>
      <c r="E14" s="234"/>
      <c r="F14" s="234"/>
      <c r="G14" s="234"/>
      <c r="H14" s="234"/>
      <c r="I14" s="234"/>
      <c r="J14" s="234"/>
      <c r="K14" s="19"/>
      <c r="L14" s="84">
        <f>SUM(L13:L13)</f>
        <v>0</v>
      </c>
      <c r="M14" s="78"/>
      <c r="N14" s="84" t="s">
        <v>77</v>
      </c>
      <c r="O14" s="78"/>
      <c r="P14" s="84" t="s">
        <v>77</v>
      </c>
      <c r="Q14" s="78"/>
      <c r="R14" s="84" t="s">
        <v>77</v>
      </c>
      <c r="S14" s="78"/>
      <c r="T14" s="84" t="s">
        <v>77</v>
      </c>
      <c r="U14" s="78"/>
      <c r="V14" s="84" t="s">
        <v>77</v>
      </c>
      <c r="W14" s="78"/>
      <c r="X14" s="84" t="s">
        <v>77</v>
      </c>
      <c r="Y14" s="78"/>
      <c r="Z14" s="84" t="s">
        <v>77</v>
      </c>
      <c r="AA14" s="78"/>
      <c r="AB14" s="84" t="s">
        <v>77</v>
      </c>
      <c r="AC14" s="78"/>
      <c r="AD14" s="84" t="s">
        <v>77</v>
      </c>
      <c r="AE14" s="78"/>
      <c r="AF14" s="85">
        <f>SUM(AF13:AF13)</f>
        <v>0</v>
      </c>
    </row>
    <row r="15" spans="2:32" ht="21.75" thickTop="1" x14ac:dyDescent="0.6">
      <c r="L15" s="77"/>
      <c r="V15"/>
    </row>
    <row r="16" spans="2:32" x14ac:dyDescent="0.6">
      <c r="L16"/>
      <c r="V16"/>
    </row>
    <row r="17" spans="2:32" x14ac:dyDescent="0.6">
      <c r="L17"/>
      <c r="V17"/>
    </row>
    <row r="18" spans="2:32" x14ac:dyDescent="0.6">
      <c r="L18"/>
      <c r="V18"/>
    </row>
    <row r="19" spans="2:32" x14ac:dyDescent="0.6">
      <c r="L19"/>
      <c r="V19"/>
    </row>
    <row r="20" spans="2:32" ht="40.5" customHeight="1" x14ac:dyDescent="0.8">
      <c r="B20" s="231">
        <v>5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</row>
    <row r="21" spans="2:32" x14ac:dyDescent="0.6">
      <c r="L21"/>
      <c r="V21"/>
    </row>
    <row r="22" spans="2:32" x14ac:dyDescent="0.6">
      <c r="L22"/>
      <c r="V22"/>
    </row>
    <row r="23" spans="2:32" x14ac:dyDescent="0.6">
      <c r="L23"/>
      <c r="V23"/>
    </row>
    <row r="24" spans="2:32" x14ac:dyDescent="0.6">
      <c r="L24"/>
      <c r="V24"/>
    </row>
    <row r="25" spans="2:32" x14ac:dyDescent="0.6">
      <c r="L25"/>
      <c r="V25"/>
    </row>
    <row r="26" spans="2:32" x14ac:dyDescent="0.6">
      <c r="L26"/>
      <c r="V26"/>
    </row>
    <row r="27" spans="2:32" x14ac:dyDescent="0.6">
      <c r="L27"/>
      <c r="V27"/>
    </row>
    <row r="28" spans="2:32" x14ac:dyDescent="0.6">
      <c r="L28"/>
      <c r="V28"/>
    </row>
    <row r="29" spans="2:32" x14ac:dyDescent="0.6">
      <c r="L29"/>
      <c r="V29"/>
    </row>
    <row r="30" spans="2:32" x14ac:dyDescent="0.6">
      <c r="L30"/>
      <c r="V30"/>
    </row>
    <row r="31" spans="2:32" x14ac:dyDescent="0.6">
      <c r="L31"/>
      <c r="V31"/>
    </row>
    <row r="32" spans="2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B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Normal="100" zoomScaleSheetLayoutView="100" workbookViewId="0">
      <selection activeCell="L13" sqref="L1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200" t="s">
        <v>165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2:20" ht="30" x14ac:dyDescent="0.55000000000000004">
      <c r="B3" s="200" t="s">
        <v>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2:20" ht="30" x14ac:dyDescent="0.55000000000000004">
      <c r="B4" s="200" t="s">
        <v>239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201" t="s">
        <v>33</v>
      </c>
      <c r="D8" s="202" t="s">
        <v>218</v>
      </c>
      <c r="F8" s="202" t="s">
        <v>3</v>
      </c>
      <c r="G8" s="202" t="s">
        <v>3</v>
      </c>
      <c r="H8" s="202" t="s">
        <v>3</v>
      </c>
      <c r="J8" s="202" t="s">
        <v>240</v>
      </c>
      <c r="K8" s="202" t="s">
        <v>4</v>
      </c>
      <c r="L8" s="202" t="s">
        <v>4</v>
      </c>
    </row>
    <row r="9" spans="2:20" s="4" customFormat="1" x14ac:dyDescent="0.55000000000000004">
      <c r="B9" s="238" t="s">
        <v>33</v>
      </c>
      <c r="D9" s="236" t="s">
        <v>34</v>
      </c>
      <c r="F9" s="236" t="s">
        <v>35</v>
      </c>
      <c r="G9" s="27"/>
      <c r="H9" s="236" t="s">
        <v>36</v>
      </c>
      <c r="J9" s="236" t="s">
        <v>34</v>
      </c>
      <c r="K9" s="27"/>
      <c r="L9" s="237" t="s">
        <v>32</v>
      </c>
    </row>
    <row r="10" spans="2:20" s="4" customFormat="1" x14ac:dyDescent="0.55000000000000004">
      <c r="B10" s="3" t="s">
        <v>199</v>
      </c>
      <c r="C10" s="80"/>
      <c r="D10" s="80">
        <v>1129567373</v>
      </c>
      <c r="E10" s="80"/>
      <c r="F10" s="80">
        <v>61923986505</v>
      </c>
      <c r="G10" s="80"/>
      <c r="H10" s="80">
        <v>62827726870</v>
      </c>
      <c r="I10" s="80"/>
      <c r="J10" s="80">
        <v>225827008</v>
      </c>
      <c r="K10" s="6"/>
      <c r="L10" s="31">
        <f>J10/'سرمایه گذاری ها'!$O$17</f>
        <v>6.7104325311481119E-4</v>
      </c>
      <c r="N10"/>
    </row>
    <row r="11" spans="2:20" s="4" customFormat="1" x14ac:dyDescent="0.55000000000000004">
      <c r="B11" s="3" t="s">
        <v>200</v>
      </c>
      <c r="C11" s="80"/>
      <c r="D11" s="80">
        <v>101608727</v>
      </c>
      <c r="E11" s="80"/>
      <c r="F11" s="80">
        <v>429672</v>
      </c>
      <c r="G11" s="80"/>
      <c r="H11" s="80">
        <v>0</v>
      </c>
      <c r="I11" s="80"/>
      <c r="J11" s="80">
        <v>102038399</v>
      </c>
      <c r="K11" s="6"/>
      <c r="L11" s="31">
        <f>J11/'سرمایه گذاری ها'!$O$17</f>
        <v>3.0320633397218409E-4</v>
      </c>
      <c r="N11"/>
    </row>
    <row r="12" spans="2:20" s="4" customFormat="1" x14ac:dyDescent="0.55000000000000004">
      <c r="B12" s="3" t="s">
        <v>197</v>
      </c>
      <c r="C12" s="80"/>
      <c r="D12" s="80">
        <v>1871424</v>
      </c>
      <c r="E12" s="80"/>
      <c r="F12" s="80">
        <v>5004</v>
      </c>
      <c r="G12" s="80"/>
      <c r="H12" s="80">
        <v>693000</v>
      </c>
      <c r="I12" s="80"/>
      <c r="J12" s="80">
        <v>1183428</v>
      </c>
      <c r="K12" s="6"/>
      <c r="L12" s="31">
        <f>J12/'سرمایه گذاری ها'!$O$17</f>
        <v>3.5165473872246261E-6</v>
      </c>
      <c r="N12"/>
    </row>
    <row r="13" spans="2:20" s="4" customFormat="1" x14ac:dyDescent="0.55000000000000004">
      <c r="B13" s="5" t="s">
        <v>198</v>
      </c>
      <c r="C13" s="6"/>
      <c r="D13" s="59">
        <v>268251</v>
      </c>
      <c r="E13" s="6"/>
      <c r="F13" s="59">
        <v>1507</v>
      </c>
      <c r="G13" s="6"/>
      <c r="H13" s="59">
        <v>0</v>
      </c>
      <c r="I13" s="6"/>
      <c r="J13" s="59">
        <v>269758</v>
      </c>
      <c r="K13" s="6"/>
      <c r="L13" s="31">
        <f>J13/'سرمایه گذاری ها'!$O$17</f>
        <v>8.0158386491019365E-7</v>
      </c>
      <c r="N13"/>
    </row>
    <row r="14" spans="2:20" ht="27" thickBot="1" x14ac:dyDescent="0.6">
      <c r="B14" s="49" t="s">
        <v>65</v>
      </c>
      <c r="D14" s="50">
        <f>SUM(D10:D13)</f>
        <v>1233315775</v>
      </c>
      <c r="E14" s="50">
        <f>SUM(E10:E12)</f>
        <v>0</v>
      </c>
      <c r="F14" s="50">
        <f>SUM(F10:F13)</f>
        <v>61924422688</v>
      </c>
      <c r="G14" s="50">
        <f>SUM(G10:G12)</f>
        <v>0</v>
      </c>
      <c r="H14" s="50">
        <f>SUM(H10:H13)</f>
        <v>62828419870</v>
      </c>
      <c r="I14" s="50">
        <f>SUM(I10:I12)</f>
        <v>0</v>
      </c>
      <c r="J14" s="50">
        <f>SUM(J10:J13)</f>
        <v>329318593</v>
      </c>
      <c r="L14" s="54">
        <f>SUM(L10:L13)</f>
        <v>9.7856771833913E-4</v>
      </c>
      <c r="N14"/>
    </row>
    <row r="15" spans="2:20" ht="21.75" thickTop="1" x14ac:dyDescent="0.55000000000000004">
      <c r="D15"/>
      <c r="N15"/>
    </row>
    <row r="16" spans="2:20" x14ac:dyDescent="0.55000000000000004">
      <c r="B16" s="235">
        <v>6</v>
      </c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14"/>
  <sheetViews>
    <sheetView rightToLeft="1" view="pageBreakPreview" zoomScale="80" zoomScaleNormal="100" zoomScaleSheetLayoutView="80" workbookViewId="0">
      <selection activeCell="A19" sqref="A13:XFD19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190" t="s">
        <v>165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25" ht="25.5" x14ac:dyDescent="0.25">
      <c r="A2" s="190" t="s">
        <v>78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</row>
    <row r="3" spans="1:25" ht="25.5" x14ac:dyDescent="0.25">
      <c r="A3" s="190" t="s">
        <v>239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</row>
    <row r="4" spans="1:25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5" ht="24" x14ac:dyDescent="0.25">
      <c r="A5" s="112" t="s">
        <v>180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</row>
    <row r="6" spans="1:25" ht="21" x14ac:dyDescent="0.25">
      <c r="A6" s="92"/>
      <c r="B6" s="92"/>
      <c r="C6" s="92"/>
      <c r="D6" s="193" t="s">
        <v>218</v>
      </c>
      <c r="E6" s="193"/>
      <c r="F6" s="193"/>
      <c r="G6" s="193"/>
      <c r="H6" s="92"/>
      <c r="I6" s="193" t="s">
        <v>3</v>
      </c>
      <c r="J6" s="193"/>
      <c r="K6" s="193"/>
      <c r="L6" s="193"/>
      <c r="M6" s="193"/>
      <c r="N6" s="193"/>
      <c r="O6" s="193"/>
      <c r="P6" s="92"/>
      <c r="Q6" s="193" t="s">
        <v>240</v>
      </c>
      <c r="R6" s="193"/>
      <c r="S6" s="193"/>
      <c r="T6" s="193"/>
      <c r="U6" s="193"/>
      <c r="V6" s="193"/>
      <c r="W6" s="193"/>
      <c r="X6" s="193"/>
      <c r="Y6" s="193"/>
    </row>
    <row r="7" spans="1:25" ht="21" x14ac:dyDescent="0.25">
      <c r="A7" s="92"/>
      <c r="B7" s="92"/>
      <c r="C7" s="92"/>
      <c r="D7" s="93"/>
      <c r="E7" s="93"/>
      <c r="F7" s="93"/>
      <c r="G7" s="93"/>
      <c r="H7" s="92"/>
      <c r="I7" s="195" t="s">
        <v>87</v>
      </c>
      <c r="J7" s="195"/>
      <c r="K7" s="195"/>
      <c r="L7" s="93"/>
      <c r="M7" s="195" t="s">
        <v>88</v>
      </c>
      <c r="N7" s="195"/>
      <c r="O7" s="195"/>
      <c r="P7" s="92"/>
      <c r="Q7" s="93"/>
      <c r="R7" s="93"/>
      <c r="S7" s="93"/>
      <c r="T7" s="93"/>
      <c r="U7" s="93"/>
      <c r="V7" s="93"/>
      <c r="W7" s="93"/>
      <c r="X7" s="93"/>
      <c r="Y7" s="93"/>
    </row>
    <row r="8" spans="1:25" ht="21" x14ac:dyDescent="0.25">
      <c r="A8" s="94" t="s">
        <v>89</v>
      </c>
      <c r="B8" s="92"/>
      <c r="C8" s="94" t="s">
        <v>90</v>
      </c>
      <c r="D8" s="92"/>
      <c r="E8" s="94" t="s">
        <v>6</v>
      </c>
      <c r="F8" s="92"/>
      <c r="G8" s="94" t="s">
        <v>7</v>
      </c>
      <c r="H8" s="92"/>
      <c r="I8" s="95" t="s">
        <v>5</v>
      </c>
      <c r="J8" s="93"/>
      <c r="K8" s="95" t="s">
        <v>6</v>
      </c>
      <c r="L8" s="92"/>
      <c r="M8" s="95" t="s">
        <v>5</v>
      </c>
      <c r="N8" s="93"/>
      <c r="O8" s="95" t="s">
        <v>12</v>
      </c>
      <c r="P8" s="92"/>
      <c r="Q8" s="94" t="s">
        <v>5</v>
      </c>
      <c r="R8" s="92"/>
      <c r="S8" s="94" t="s">
        <v>91</v>
      </c>
      <c r="T8" s="92"/>
      <c r="U8" s="94" t="s">
        <v>6</v>
      </c>
      <c r="V8" s="92"/>
      <c r="W8" s="94" t="s">
        <v>7</v>
      </c>
      <c r="X8" s="92"/>
      <c r="Y8" s="94" t="s">
        <v>92</v>
      </c>
    </row>
    <row r="9" spans="1:25" ht="21" x14ac:dyDescent="0.5">
      <c r="A9" s="142"/>
      <c r="B9" s="92"/>
      <c r="C9" s="144">
        <v>0</v>
      </c>
      <c r="D9" s="92"/>
      <c r="E9" s="143">
        <v>0</v>
      </c>
      <c r="F9" s="92"/>
      <c r="G9" s="143">
        <v>0</v>
      </c>
      <c r="H9" s="92"/>
      <c r="I9" s="143"/>
      <c r="J9" s="92"/>
      <c r="K9" s="143"/>
      <c r="L9" s="92"/>
      <c r="M9" s="143"/>
      <c r="N9" s="92"/>
      <c r="O9" s="143"/>
      <c r="P9" s="131"/>
      <c r="Q9" s="131">
        <v>0</v>
      </c>
      <c r="R9" s="131"/>
      <c r="S9" s="131">
        <v>0</v>
      </c>
      <c r="T9" s="131"/>
      <c r="U9" s="131">
        <v>0</v>
      </c>
      <c r="V9" s="131"/>
      <c r="W9" s="131">
        <v>0</v>
      </c>
      <c r="X9" s="92"/>
      <c r="Y9" s="126">
        <f>W9/'سرمایه گذاری ها'!O17</f>
        <v>0</v>
      </c>
    </row>
    <row r="10" spans="1:25" ht="21.75" thickBot="1" x14ac:dyDescent="0.55000000000000004">
      <c r="A10" s="113" t="s">
        <v>65</v>
      </c>
      <c r="B10" s="114"/>
      <c r="C10" s="118">
        <f>SUM(C9:C9)</f>
        <v>0</v>
      </c>
      <c r="D10" s="122"/>
      <c r="E10" s="118">
        <f>SUM(E9:E9)</f>
        <v>0</v>
      </c>
      <c r="F10" s="122"/>
      <c r="G10" s="118">
        <f>SUM(G9:G9)</f>
        <v>0</v>
      </c>
      <c r="H10" s="122"/>
      <c r="I10" s="132">
        <f>SUM(I9:I9)</f>
        <v>0</v>
      </c>
      <c r="J10" s="132"/>
      <c r="K10" s="132">
        <f>SUM(K9:K9)</f>
        <v>0</v>
      </c>
      <c r="L10" s="132"/>
      <c r="M10" s="132">
        <f>SUM(M9:M9)</f>
        <v>0</v>
      </c>
      <c r="N10" s="132"/>
      <c r="O10" s="132">
        <f>SUM(O9:O9)</f>
        <v>0</v>
      </c>
      <c r="P10" s="132"/>
      <c r="Q10" s="132">
        <f>SUM(Q9:Q9)</f>
        <v>0</v>
      </c>
      <c r="R10" s="132"/>
      <c r="S10" s="132"/>
      <c r="T10" s="132"/>
      <c r="U10" s="132">
        <f>SUM(U9:U9)</f>
        <v>0</v>
      </c>
      <c r="V10" s="132"/>
      <c r="W10" s="132">
        <f>SUM(W9:W9)</f>
        <v>0</v>
      </c>
      <c r="X10" s="114"/>
      <c r="Y10" s="127">
        <f>SUM(Y9:Y9)</f>
        <v>0</v>
      </c>
    </row>
    <row r="11" spans="1:25" ht="15.75" thickTop="1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</row>
    <row r="12" spans="1:25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</row>
    <row r="14" spans="1:25" ht="21" x14ac:dyDescent="0.55000000000000004">
      <c r="A14" s="235">
        <v>7</v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</row>
  </sheetData>
  <sortState xmlns:xlrd2="http://schemas.microsoft.com/office/spreadsheetml/2017/richdata2" ref="A9:W9">
    <sortCondition descending="1" ref="O9"/>
  </sortState>
  <mergeCells count="10">
    <mergeCell ref="A14:Y14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3"/>
  <sheetViews>
    <sheetView rightToLeft="1" view="pageBreakPreview" zoomScale="90" zoomScaleNormal="70" zoomScaleSheetLayoutView="90" workbookViewId="0">
      <selection activeCell="J10" sqref="J10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20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40" t="s">
        <v>165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2:28" ht="35.25" x14ac:dyDescent="0.6">
      <c r="B3" s="240" t="s">
        <v>0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2:28" ht="35.25" x14ac:dyDescent="0.6">
      <c r="B4" s="240" t="s">
        <v>239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42" t="s">
        <v>69</v>
      </c>
      <c r="D8" s="200" t="s">
        <v>240</v>
      </c>
      <c r="E8" s="200" t="s">
        <v>4</v>
      </c>
      <c r="F8" s="200" t="s">
        <v>4</v>
      </c>
      <c r="G8" s="200" t="s">
        <v>4</v>
      </c>
      <c r="H8" s="200" t="s">
        <v>4</v>
      </c>
      <c r="I8" s="200" t="s">
        <v>4</v>
      </c>
      <c r="J8" s="200" t="s">
        <v>4</v>
      </c>
      <c r="K8" s="200" t="s">
        <v>4</v>
      </c>
      <c r="L8" s="200" t="s">
        <v>4</v>
      </c>
      <c r="M8" s="200" t="s">
        <v>4</v>
      </c>
      <c r="N8" s="200" t="s">
        <v>4</v>
      </c>
    </row>
    <row r="9" spans="2:28" ht="30" x14ac:dyDescent="0.6">
      <c r="B9" s="242" t="s">
        <v>1</v>
      </c>
      <c r="D9" s="241" t="s">
        <v>5</v>
      </c>
      <c r="E9" s="17"/>
      <c r="F9" s="241" t="s">
        <v>24</v>
      </c>
      <c r="G9" s="17"/>
      <c r="H9" s="241" t="s">
        <v>25</v>
      </c>
      <c r="I9" s="17"/>
      <c r="J9" s="241" t="s">
        <v>26</v>
      </c>
      <c r="K9" s="17"/>
      <c r="L9" s="236" t="s">
        <v>27</v>
      </c>
      <c r="M9" s="17"/>
      <c r="N9" s="241" t="s">
        <v>28</v>
      </c>
    </row>
    <row r="10" spans="2:28" ht="30" x14ac:dyDescent="0.75">
      <c r="B10" s="90" t="s">
        <v>194</v>
      </c>
      <c r="D10" s="169">
        <v>1000</v>
      </c>
      <c r="F10" s="169">
        <v>11080</v>
      </c>
      <c r="H10" s="11">
        <v>-35</v>
      </c>
      <c r="J10" s="11" t="s">
        <v>250</v>
      </c>
      <c r="L10" s="167">
        <v>7202000</v>
      </c>
      <c r="N10" s="11" t="s">
        <v>118</v>
      </c>
    </row>
    <row r="11" spans="2:28" ht="31.5" thickBot="1" x14ac:dyDescent="0.9">
      <c r="B11" s="55" t="s">
        <v>65</v>
      </c>
      <c r="D11" s="65"/>
      <c r="E11" s="66"/>
      <c r="F11" s="65"/>
      <c r="G11" s="66"/>
      <c r="H11" s="65"/>
      <c r="I11" s="67"/>
      <c r="J11" s="81"/>
      <c r="K11" s="67"/>
      <c r="L11" s="65">
        <f>SUM(L10:L10)</f>
        <v>7202000</v>
      </c>
      <c r="M11" s="67"/>
      <c r="N11" s="68"/>
    </row>
    <row r="12" spans="2:28" ht="21.75" thickTop="1" x14ac:dyDescent="0.6">
      <c r="H12"/>
      <c r="L12"/>
    </row>
    <row r="13" spans="2:28" x14ac:dyDescent="0.6">
      <c r="L13"/>
    </row>
    <row r="14" spans="2:28" ht="30" x14ac:dyDescent="0.6">
      <c r="H14" s="67">
        <v>8</v>
      </c>
      <c r="L14"/>
    </row>
    <row r="15" spans="2:28" x14ac:dyDescent="0.6">
      <c r="L15"/>
    </row>
    <row r="16" spans="2:28" x14ac:dyDescent="0.6">
      <c r="L16"/>
    </row>
    <row r="17" spans="12:12" x14ac:dyDescent="0.6">
      <c r="L17"/>
    </row>
    <row r="18" spans="12:12" x14ac:dyDescent="0.6">
      <c r="L18"/>
    </row>
    <row r="19" spans="12:12" x14ac:dyDescent="0.6">
      <c r="L19"/>
    </row>
    <row r="20" spans="12:12" x14ac:dyDescent="0.6">
      <c r="L20"/>
    </row>
    <row r="21" spans="12:12" x14ac:dyDescent="0.6">
      <c r="L21"/>
    </row>
    <row r="22" spans="12:12" x14ac:dyDescent="0.6">
      <c r="L22"/>
    </row>
    <row r="23" spans="12:12" x14ac:dyDescent="0.6">
      <c r="L23"/>
    </row>
    <row r="24" spans="12:12" x14ac:dyDescent="0.6">
      <c r="L24"/>
    </row>
    <row r="25" spans="12:12" x14ac:dyDescent="0.6">
      <c r="L25"/>
    </row>
    <row r="26" spans="12:12" x14ac:dyDescent="0.6">
      <c r="L26"/>
    </row>
    <row r="27" spans="12:12" x14ac:dyDescent="0.6">
      <c r="L27"/>
    </row>
    <row r="28" spans="12:12" x14ac:dyDescent="0.6">
      <c r="L28"/>
    </row>
    <row r="29" spans="12:12" x14ac:dyDescent="0.6">
      <c r="L29"/>
    </row>
    <row r="30" spans="12:12" x14ac:dyDescent="0.6">
      <c r="L30"/>
    </row>
    <row r="31" spans="12:12" x14ac:dyDescent="0.6">
      <c r="L31"/>
    </row>
    <row r="32" spans="12:12" x14ac:dyDescent="0.6">
      <c r="L32"/>
    </row>
    <row r="33" spans="12:12" x14ac:dyDescent="0.6">
      <c r="L33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0" type="noConversion"/>
  <printOptions horizontalCentered="1" verticalCentered="1"/>
  <pageMargins left="0.7" right="0.7" top="0.5" bottom="0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</vt:i4>
      </vt:variant>
    </vt:vector>
  </HeadingPairs>
  <TitlesOfParts>
    <vt:vector size="42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2025-05-25T13:49:47Z</cp:lastPrinted>
  <dcterms:created xsi:type="dcterms:W3CDTF">2021-12-28T12:49:50Z</dcterms:created>
  <dcterms:modified xsi:type="dcterms:W3CDTF">2026-07-27T12:15:55Z</dcterms:modified>
</cp:coreProperties>
</file>