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5\خرداد\ارمغان\"/>
    </mc:Choice>
  </mc:AlternateContent>
  <xr:revisionPtr revIDLastSave="0" documentId="13_ncr:1_{916D2FDA-7F10-4C5A-B447-72CCF2581D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6" hidden="1">'درآمد سود سهام'!#REF!</definedName>
    <definedName name="_xlnm._FilterDatabase" localSheetId="1" hidden="1">'سرمایه گذاری ها'!$E$12:$Q$14</definedName>
    <definedName name="_xlnm._FilterDatabase" localSheetId="2" hidden="1">سهام!$C$11:$Y$54</definedName>
    <definedName name="_xlnm.Print_Area" localSheetId="4">'اوراق مشارکت'!$A$1:$AN$19</definedName>
    <definedName name="_xlnm.Print_Area" localSheetId="3">'اوراق مشتقه'!$A$1:$Z$19</definedName>
    <definedName name="_xlnm.Print_Area" localSheetId="9">'جمع درآمدها'!$A$1:$K$18</definedName>
    <definedName name="_xlnm.Print_Area" localSheetId="13">'درآمد سپرده بانکی'!$A$1:$K$16</definedName>
    <definedName name="_xlnm.Print_Area" localSheetId="10">'درآمد سرمایه گذاری در صندوق'!$A$1:$U$12</definedName>
    <definedName name="_xlnm.Print_Area" localSheetId="16">'درآمد سود سهام'!$A$1:$U$17</definedName>
    <definedName name="_xlnm.Print_Area" localSheetId="15">'درآمد سود صندوق'!$A$1:$K$11</definedName>
    <definedName name="_xlnm.Print_Area" localSheetId="19">'درآمد ناشی از تغییر قیمت اوراق'!$A$1:$S$31</definedName>
    <definedName name="_xlnm.Print_Area" localSheetId="20">'درآمد ناشی از فروش'!$A$1:$R$49</definedName>
    <definedName name="_xlnm.Print_Area" localSheetId="14">'سایر درآمدها'!$A$1:$F$14</definedName>
    <definedName name="_xlnm.Print_Area" localSheetId="6">سپرده!$A$1:$M$16</definedName>
    <definedName name="_xlnm.Print_Area" localSheetId="1">'سرمایه گذاری ها'!$A$1:$R$20</definedName>
    <definedName name="_xlnm.Print_Area" localSheetId="12">'سرمایه‌گذاری در اوراق بهادار'!$A$1:$S$14</definedName>
    <definedName name="_xlnm.Print_Area" localSheetId="11">'سرمایه‌گذاری در سهام'!$A$1:$V$59</definedName>
    <definedName name="_xlnm.Print_Area" localSheetId="17">'سود اوراق بهادار'!$A$1:$T$14</definedName>
    <definedName name="_xlnm.Print_Area" localSheetId="18">'سود سپرده بانکی'!$A$1:$O$16</definedName>
    <definedName name="_xlnm.Print_Area" localSheetId="2">سهام!$A$1:$AB$57</definedName>
    <definedName name="_xlnm.Print_Area" localSheetId="0">'صفحه اول '!$A$1:$M$49</definedName>
    <definedName name="_xlnm.Print_Area" localSheetId="5">'گواهی سپرده'!$A$1:$AF$20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2" l="1"/>
  <c r="P12" i="12"/>
  <c r="P16" i="3"/>
  <c r="R16" i="3"/>
  <c r="T16" i="3"/>
  <c r="Z16" i="3"/>
  <c r="AB16" i="3"/>
  <c r="G55" i="1"/>
  <c r="I55" i="1"/>
  <c r="K55" i="1"/>
  <c r="M55" i="1"/>
  <c r="O55" i="1"/>
  <c r="Q55" i="1"/>
  <c r="S55" i="1"/>
  <c r="W55" i="1"/>
  <c r="Y55" i="1"/>
  <c r="L57" i="11"/>
  <c r="D29" i="9"/>
  <c r="F29" i="9"/>
  <c r="H29" i="9"/>
  <c r="J29" i="9"/>
  <c r="L29" i="9"/>
  <c r="N29" i="9"/>
  <c r="P29" i="9"/>
  <c r="R29" i="9"/>
  <c r="D46" i="10"/>
  <c r="R46" i="10"/>
  <c r="P46" i="10"/>
  <c r="N46" i="10"/>
  <c r="L46" i="10"/>
  <c r="J46" i="10"/>
  <c r="H46" i="10"/>
  <c r="F46" i="10"/>
  <c r="T14" i="8"/>
  <c r="R14" i="8"/>
  <c r="P14" i="8"/>
  <c r="N14" i="8"/>
  <c r="L14" i="8"/>
  <c r="J14" i="8"/>
  <c r="D12" i="14"/>
  <c r="F12" i="14"/>
  <c r="F13" i="15"/>
  <c r="R12" i="12"/>
  <c r="N12" i="12"/>
  <c r="J12" i="12"/>
  <c r="F12" i="12"/>
  <c r="T57" i="11"/>
  <c r="D57" i="11"/>
  <c r="F57" i="11"/>
  <c r="H57" i="11"/>
  <c r="J57" i="11"/>
  <c r="N57" i="11"/>
  <c r="R57" i="11"/>
  <c r="L11" i="4"/>
  <c r="AF16" i="3"/>
  <c r="AH16" i="3"/>
  <c r="AJ16" i="3"/>
  <c r="D14" i="6"/>
  <c r="F14" i="6"/>
  <c r="H14" i="6"/>
  <c r="J14" i="6"/>
  <c r="X16" i="3"/>
  <c r="V16" i="3"/>
  <c r="V57" i="11"/>
  <c r="H14" i="13"/>
  <c r="D14" i="13"/>
  <c r="L14" i="7" l="1"/>
  <c r="N14" i="7"/>
  <c r="F14" i="7"/>
  <c r="J14" i="7"/>
  <c r="H14" i="7"/>
  <c r="D14" i="7"/>
  <c r="M10" i="19" l="1"/>
  <c r="G10" i="19"/>
  <c r="E10" i="19"/>
  <c r="C10" i="19"/>
  <c r="O12" i="16"/>
  <c r="F9" i="15"/>
  <c r="W10" i="19"/>
  <c r="U10" i="19"/>
  <c r="Q10" i="19"/>
  <c r="O10" i="19"/>
  <c r="K10" i="19"/>
  <c r="I10" i="19"/>
  <c r="Y10" i="24"/>
  <c r="W10" i="24"/>
  <c r="U10" i="24"/>
  <c r="S10" i="24"/>
  <c r="Q10" i="24"/>
  <c r="O10" i="24"/>
  <c r="M10" i="24"/>
  <c r="K10" i="24"/>
  <c r="F12" i="15" l="1"/>
  <c r="O14" i="16"/>
  <c r="M14" i="16"/>
  <c r="K14" i="16"/>
  <c r="I14" i="16"/>
  <c r="G14" i="16"/>
  <c r="E14" i="16"/>
  <c r="F11" i="15"/>
  <c r="E14" i="6"/>
  <c r="G14" i="6"/>
  <c r="I14" i="6"/>
  <c r="I12" i="16"/>
  <c r="F15" i="15" l="1"/>
  <c r="L14" i="5"/>
  <c r="I15" i="16" l="1"/>
  <c r="E13" i="16" l="1"/>
  <c r="O13" i="16" l="1"/>
  <c r="M13" i="16"/>
  <c r="I13" i="16"/>
  <c r="I17" i="16" s="1"/>
  <c r="K13" i="16"/>
  <c r="G13" i="16" l="1"/>
  <c r="O15" i="16" l="1"/>
  <c r="E15" i="16"/>
  <c r="G15" i="16"/>
  <c r="K15" i="16"/>
  <c r="M15" i="16"/>
  <c r="M12" i="16"/>
  <c r="E12" i="16"/>
  <c r="G12" i="16"/>
  <c r="O17" i="16" l="1"/>
  <c r="E17" i="16"/>
  <c r="G17" i="16"/>
  <c r="M17" i="16"/>
  <c r="K12" i="16"/>
  <c r="K17" i="16" s="1"/>
  <c r="Y9" i="19" l="1"/>
  <c r="AA30" i="1"/>
  <c r="AA34" i="1"/>
  <c r="AA38" i="1"/>
  <c r="AA42" i="1"/>
  <c r="AA46" i="1"/>
  <c r="AA50" i="1"/>
  <c r="AA54" i="1"/>
  <c r="AA33" i="1"/>
  <c r="AA41" i="1"/>
  <c r="AA49" i="1"/>
  <c r="AA31" i="1"/>
  <c r="AA35" i="1"/>
  <c r="AA39" i="1"/>
  <c r="AA43" i="1"/>
  <c r="AA47" i="1"/>
  <c r="AA51" i="1"/>
  <c r="AA37" i="1"/>
  <c r="AA53" i="1"/>
  <c r="AA32" i="1"/>
  <c r="AA36" i="1"/>
  <c r="AA40" i="1"/>
  <c r="AA44" i="1"/>
  <c r="AA48" i="1"/>
  <c r="AA52" i="1"/>
  <c r="AA29" i="1"/>
  <c r="AA45" i="1"/>
  <c r="J11" i="15"/>
  <c r="AL14" i="3"/>
  <c r="AL15" i="3"/>
  <c r="AL13" i="3"/>
  <c r="H11" i="15"/>
  <c r="H12" i="15"/>
  <c r="H9" i="15"/>
  <c r="H13" i="15"/>
  <c r="AA24" i="1"/>
  <c r="AA25" i="1"/>
  <c r="L13" i="6"/>
  <c r="AA11" i="1"/>
  <c r="AA13" i="1"/>
  <c r="AA17" i="1"/>
  <c r="AA20" i="1"/>
  <c r="AA14" i="1"/>
  <c r="AA18" i="1"/>
  <c r="AA16" i="1"/>
  <c r="AA15" i="1"/>
  <c r="AA19" i="1"/>
  <c r="AA23" i="1"/>
  <c r="AA27" i="1"/>
  <c r="AA12" i="1"/>
  <c r="AA22" i="1"/>
  <c r="AA21" i="1"/>
  <c r="AA26" i="1"/>
  <c r="J9" i="15"/>
  <c r="AA28" i="1"/>
  <c r="Q13" i="16"/>
  <c r="J10" i="15"/>
  <c r="Q14" i="16"/>
  <c r="L10" i="6"/>
  <c r="Q15" i="16"/>
  <c r="Q12" i="16"/>
  <c r="J12" i="15"/>
  <c r="L12" i="6"/>
  <c r="L11" i="6"/>
  <c r="J13" i="15"/>
  <c r="AF14" i="5"/>
  <c r="AA55" i="1" l="1"/>
  <c r="H15" i="15"/>
  <c r="J15" i="15"/>
  <c r="L14" i="6"/>
  <c r="Y10" i="19"/>
  <c r="P17" i="16" l="1"/>
  <c r="N17" i="16"/>
  <c r="L41" i="16"/>
  <c r="J17" i="16"/>
  <c r="H17" i="16"/>
  <c r="F17" i="16"/>
  <c r="D17" i="16"/>
</calcChain>
</file>

<file path=xl/sharedStrings.xml><?xml version="1.0" encoding="utf-8"?>
<sst xmlns="http://schemas.openxmlformats.org/spreadsheetml/2006/main" count="840" uniqueCount="241">
  <si>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</si>
  <si>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</si>
  <si>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</si>
  <si>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</si>
  <si>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</si>
  <si>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</si>
  <si>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</si>
  <si>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</si>
  <si>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</si>
  <si>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</si>
  <si>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</si>
  <si>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</si>
  <si>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</si>
  <si>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</si>
  <si>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</si>
  <si>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</si>
  <si>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</si>
  <si>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</si>
  <si>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</si>
  <si>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</si>
  <si>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</si>
  <si>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</si>
  <si>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</si>
  <si>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</si>
  <si>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</si>
  <si>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</si>
  <si>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</si>
  <si>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</si>
  <si>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</si>
  <si>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</si>
  <si>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</si>
  <si>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</si>
  <si>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</si>
  <si>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</si>
  <si>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</si>
  <si>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</si>
  <si>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</si>
  <si>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</si>
  <si>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</si>
  <si>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</si>
  <si>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</si>
  <si>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</si>
  <si>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</si>
  <si>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</si>
  <si>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</si>
  <si>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</si>
  <si>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</si>
  <si>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</si>
  <si>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</si>
  <si>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</si>
  <si>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</si>
  <si>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</si>
  <si>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</si>
  <si>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</si>
  <si>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</si>
  <si>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</si>
  <si>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</si>
  <si>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</si>
  <si>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</si>
  <si>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</si>
  <si>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</si>
  <si>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</si>
  <si>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</si>
  <si>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</si>
  <si>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</si>
  <si>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</si>
  <si>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</si>
  <si>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</si>
  <si>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</si>
  <si>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</si>
  <si>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</si>
  <si>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</si>
  <si>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</si>
  <si>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</si>
  <si>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</si>
  <si>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3. درآمد حاصل از سرمایه گذاری ها</t>
  </si>
  <si>
    <t>سپرده های بانکی</t>
  </si>
  <si>
    <t>-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</si>
  <si>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</si>
  <si>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</si>
  <si>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</si>
  <si>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</si>
  <si>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</si>
  <si>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</si>
  <si>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</si>
  <si>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</si>
  <si>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</si>
  <si>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</si>
  <si>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</si>
  <si>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</si>
  <si>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</si>
  <si>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</si>
  <si>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</si>
  <si>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</si>
  <si>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</si>
  <si>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</si>
  <si>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</si>
  <si>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</si>
  <si>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</si>
  <si>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</si>
  <si>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</si>
  <si>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</si>
  <si>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</si>
  <si>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</si>
  <si>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</si>
  <si>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</si>
  <si>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</si>
  <si>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</si>
  <si>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</si>
  <si>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</si>
  <si>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</si>
  <si>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</si>
  <si>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</si>
  <si>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</si>
  <si>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</si>
  <si>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</si>
  <si>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</si>
  <si>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</si>
  <si>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</si>
  <si>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</si>
  <si>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</si>
  <si>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</si>
  <si>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</si>
  <si>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</si>
  <si>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</si>
  <si>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</si>
  <si>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</si>
  <si>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</si>
  <si>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</si>
  <si>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</si>
  <si>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</si>
  <si>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</si>
  <si>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</si>
  <si>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</si>
  <si>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</si>
  <si>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</si>
  <si>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</si>
  <si>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</si>
  <si>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</si>
  <si>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</si>
  <si>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</si>
  <si>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</si>
  <si>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</si>
  <si>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</si>
  <si>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</si>
  <si>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</si>
  <si>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</si>
  <si>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</si>
  <si>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</si>
  <si>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</si>
  <si>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</si>
  <si>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</si>
  <si>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</si>
  <si>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</si>
  <si>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</si>
  <si>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</si>
  <si>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</si>
  <si>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</si>
  <si>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</si>
  <si>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</si>
  <si>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</si>
  <si>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</si>
  <si>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</si>
  <si>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</si>
  <si>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</si>
  <si>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</si>
  <si>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بانک‌اقتصادنوین‌</t>
  </si>
  <si>
    <t xml:space="preserve"> 2-1-سرمایه گذاری در اوراق مشتقه</t>
  </si>
  <si>
    <t>1-1-سرمایه گذاری در سهام و حق تقدم سهام</t>
  </si>
  <si>
    <t>گروه مپنا (سهامی عام)</t>
  </si>
  <si>
    <t>5-3-  سایر درآمدها</t>
  </si>
  <si>
    <t>سیمرغ</t>
  </si>
  <si>
    <t>1-3-درآمد حاصل از سرمایه گذاری در واحدهای صندوق های سرمایه گذاری</t>
  </si>
  <si>
    <t>سرمایه‌گذاری‌غدیر(هلدینگ‌</t>
  </si>
  <si>
    <t>معدنی و صنعتی گل گهر</t>
  </si>
  <si>
    <t>توسعه‌معادن‌وفلزات‌</t>
  </si>
  <si>
    <t>ح . معدنی و صنعتی گل گهر</t>
  </si>
  <si>
    <t>بیمه کوثر</t>
  </si>
  <si>
    <t>شرکت ارتباطات سیار ایران</t>
  </si>
  <si>
    <t>رادیاتور ایران‌</t>
  </si>
  <si>
    <t xml:space="preserve">6-1- واحد های صندوق </t>
  </si>
  <si>
    <t>زامیاد</t>
  </si>
  <si>
    <t>بین‌المللی‌توسعه‌ساختمان</t>
  </si>
  <si>
    <t>کاشی‌ وسرامیک‌ حافظ‌</t>
  </si>
  <si>
    <t>ایران‌ ترانسفو</t>
  </si>
  <si>
    <t>فولاد امیرکبیرکاشان</t>
  </si>
  <si>
    <t>توکاریل</t>
  </si>
  <si>
    <t>مجتمع صنایع لاستیک یزد</t>
  </si>
  <si>
    <t>گروه اقتصادی مالی نگین</t>
  </si>
  <si>
    <t>تراکتورسازی‌ایران‌</t>
  </si>
  <si>
    <t>فراوردههای غذایی وقند چهارمحال</t>
  </si>
  <si>
    <t>شمش طلا GoldBar</t>
  </si>
  <si>
    <t>صنایع مادیران</t>
  </si>
  <si>
    <t>بانک خاورمیانه</t>
  </si>
  <si>
    <t>فجر انرژی خلیج فارس</t>
  </si>
  <si>
    <t>موتورسازان‌تراکتورسازی‌ایران‌</t>
  </si>
  <si>
    <t>پالایش نفت تبریز</t>
  </si>
  <si>
    <t>سپرده کوتاه مدت بانک پارسیان ملاصدرا</t>
  </si>
  <si>
    <t>سپرده کوتاه مدت بانک آینده بخارست</t>
  </si>
  <si>
    <t>سپرده کوتاه مدت بانک خاورمیانه نیایش</t>
  </si>
  <si>
    <t>سپرده کوتاه مدت بانک سامان ملاصدرا</t>
  </si>
  <si>
    <t>1405/02/31</t>
  </si>
  <si>
    <t>پویا زرکان آق دره</t>
  </si>
  <si>
    <t>بانک ملت</t>
  </si>
  <si>
    <t>ملی‌ صنایع‌ مس‌ ایران‌</t>
  </si>
  <si>
    <t>ح . توسعه‌معادن‌وفلزات‌</t>
  </si>
  <si>
    <t>اسناد خزانه-م2بودجه04-070614</t>
  </si>
  <si>
    <t>بله</t>
  </si>
  <si>
    <t>1404/08/27</t>
  </si>
  <si>
    <t>1407/04/16</t>
  </si>
  <si>
    <t>اسناد خزانه-م4بودجه04-070816</t>
  </si>
  <si>
    <t>1404/07/19</t>
  </si>
  <si>
    <t>1407/07/18</t>
  </si>
  <si>
    <t>اسناد خزانه-م1-س.قوا03-060615</t>
  </si>
  <si>
    <t>1403/11/27</t>
  </si>
  <si>
    <t>1406/06/15</t>
  </si>
  <si>
    <t>تعدیل کارمزد کارگزار</t>
  </si>
  <si>
    <t>1405/02/30</t>
  </si>
  <si>
    <t>برای ماه منتهی به 1405/03/31</t>
  </si>
  <si>
    <t>1405/03/31</t>
  </si>
  <si>
    <t>پالایش نفت اصفهان</t>
  </si>
  <si>
    <t>سرمایه گذاری تامین اجتماعی</t>
  </si>
  <si>
    <t>ایران‌ خودرو</t>
  </si>
  <si>
    <t>بانک تجارت</t>
  </si>
  <si>
    <t>گروه‌بهمن‌</t>
  </si>
  <si>
    <t>پالایش نفت بندرعباس</t>
  </si>
  <si>
    <t>ایران خودرو دیزل</t>
  </si>
  <si>
    <t>پتروشیمی اروند</t>
  </si>
  <si>
    <t>سرمایه گذاری دارویی تامین</t>
  </si>
  <si>
    <t>لابراتوارداروسازی‌  دکترعبیدی‌</t>
  </si>
  <si>
    <t>سیمان باقران</t>
  </si>
  <si>
    <t>سیمان‌خاش‌</t>
  </si>
  <si>
    <t>سیمان‌هرمزگان‌</t>
  </si>
  <si>
    <t>بانک‌پارسیان‌</t>
  </si>
  <si>
    <t>سیمان‌ صوفیان‌</t>
  </si>
  <si>
    <t>سرمایه گذاری صدرتامین</t>
  </si>
  <si>
    <t>سرمایه‌گذاری‌ سپه‌</t>
  </si>
  <si>
    <t>-100.27%</t>
  </si>
  <si>
    <t>1405/03/27</t>
  </si>
  <si>
    <t>1405/03/19</t>
  </si>
  <si>
    <t>1405/03/02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</si>
</sst>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  <font>
      <sz val="14"/>
      <name val="B Zar"/>
      <charset val="178"/>
    </font>
    <font>
      <sz val="14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</cellStyleXfs>
  <cellXfs count="257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3" fontId="7" fillId="0" borderId="4" xfId="0" applyNumberFormat="1" applyFont="1" applyBorder="1" applyAlignment="1">
      <alignment horizontal="center" vertical="center" wrapText="1" readingOrder="2"/>
    </xf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3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24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1" fillId="0" borderId="5" xfId="0" applyFont="1" applyBorder="1" applyAlignment="1">
      <alignment horizontal="right" vertical="top"/>
    </xf>
    <xf numFmtId="3" fontId="21" fillId="0" borderId="5" xfId="0" applyNumberFormat="1" applyFont="1" applyBorder="1" applyAlignment="1">
      <alignment horizontal="right" vertical="top"/>
    </xf>
    <xf numFmtId="4" fontId="21" fillId="0" borderId="5" xfId="0" applyNumberFormat="1" applyFont="1" applyBorder="1" applyAlignment="1">
      <alignment horizontal="right" vertical="top"/>
    </xf>
    <xf numFmtId="49" fontId="26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0" fontId="2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7" fillId="0" borderId="4" xfId="0" applyFont="1" applyBorder="1" applyAlignment="1">
      <alignment horizontal="center"/>
    </xf>
    <xf numFmtId="0" fontId="0" fillId="0" borderId="4" xfId="0" applyBorder="1"/>
    <xf numFmtId="165" fontId="27" fillId="0" borderId="4" xfId="1" applyNumberFormat="1" applyFont="1" applyBorder="1" applyAlignment="1">
      <alignment horizontal="center"/>
    </xf>
    <xf numFmtId="165" fontId="24" fillId="0" borderId="4" xfId="1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vertical="center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10" fontId="24" fillId="0" borderId="0" xfId="2" applyNumberFormat="1" applyFont="1" applyBorder="1" applyAlignment="1">
      <alignment horizontal="center" vertical="center"/>
    </xf>
    <xf numFmtId="10" fontId="24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1" fillId="0" borderId="5" xfId="0" applyNumberFormat="1" applyFont="1" applyBorder="1" applyAlignment="1">
      <alignment horizontal="center" vertical="top"/>
    </xf>
    <xf numFmtId="4" fontId="21" fillId="0" borderId="0" xfId="0" applyNumberFormat="1" applyFont="1" applyAlignment="1">
      <alignment horizontal="center" vertical="top"/>
    </xf>
    <xf numFmtId="3" fontId="27" fillId="0" borderId="0" xfId="0" applyNumberFormat="1" applyFont="1" applyAlignment="1">
      <alignment horizontal="center"/>
    </xf>
    <xf numFmtId="3" fontId="27" fillId="0" borderId="4" xfId="0" applyNumberFormat="1" applyFont="1" applyBorder="1" applyAlignment="1">
      <alignment horizontal="center"/>
    </xf>
    <xf numFmtId="164" fontId="0" fillId="0" borderId="0" xfId="1" applyFont="1"/>
    <xf numFmtId="0" fontId="7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3" fontId="2" fillId="0" borderId="4" xfId="0" applyNumberFormat="1" applyFont="1" applyBorder="1" applyAlignment="1">
      <alignment horizontal="center" vertical="center" wrapText="1"/>
    </xf>
    <xf numFmtId="0" fontId="21" fillId="0" borderId="5" xfId="0" applyFont="1" applyBorder="1" applyAlignment="1">
      <alignment vertical="top"/>
    </xf>
    <xf numFmtId="3" fontId="21" fillId="0" borderId="5" xfId="0" applyNumberFormat="1" applyFont="1" applyBorder="1" applyAlignment="1">
      <alignment vertical="top"/>
    </xf>
    <xf numFmtId="0" fontId="21" fillId="0" borderId="7" xfId="0" applyFont="1" applyBorder="1" applyAlignment="1">
      <alignment vertical="top"/>
    </xf>
    <xf numFmtId="3" fontId="21" fillId="0" borderId="7" xfId="0" applyNumberFormat="1" applyFont="1" applyBorder="1" applyAlignment="1">
      <alignment horizontal="right" vertical="top"/>
    </xf>
    <xf numFmtId="3" fontId="21" fillId="0" borderId="7" xfId="0" applyNumberFormat="1" applyFont="1" applyBorder="1" applyAlignment="1">
      <alignment vertical="top"/>
    </xf>
    <xf numFmtId="165" fontId="15" fillId="0" borderId="0" xfId="1" applyNumberFormat="1" applyFont="1" applyAlignment="1">
      <alignment horizontal="center" vertical="center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4" fontId="21" fillId="0" borderId="5" xfId="0" applyNumberFormat="1" applyFont="1" applyBorder="1" applyAlignment="1">
      <alignment horizontal="center" vertical="center"/>
    </xf>
    <xf numFmtId="3" fontId="21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5" fillId="0" borderId="0" xfId="1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165" fontId="2" fillId="0" borderId="0" xfId="1" applyNumberFormat="1" applyFont="1" applyAlignment="1">
      <alignment wrapText="1"/>
    </xf>
    <xf numFmtId="165" fontId="2" fillId="0" borderId="0" xfId="1" applyNumberFormat="1" applyFont="1" applyBorder="1" applyAlignment="1">
      <alignment wrapText="1"/>
    </xf>
    <xf numFmtId="165" fontId="8" fillId="0" borderId="0" xfId="1" applyNumberFormat="1" applyFont="1" applyAlignment="1">
      <alignment horizontal="center"/>
    </xf>
    <xf numFmtId="165" fontId="8" fillId="0" borderId="4" xfId="1" applyNumberFormat="1" applyFont="1" applyBorder="1" applyAlignment="1">
      <alignment horizontal="center"/>
    </xf>
    <xf numFmtId="165" fontId="0" fillId="0" borderId="0" xfId="1" applyNumberFormat="1" applyFont="1"/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65" fontId="3" fillId="0" borderId="0" xfId="1" applyNumberFormat="1" applyFont="1" applyBorder="1" applyAlignment="1">
      <alignment horizontal="center" vertical="center" wrapText="1"/>
    </xf>
    <xf numFmtId="0" fontId="0" fillId="3" borderId="0" xfId="0" applyFill="1"/>
    <xf numFmtId="165" fontId="3" fillId="0" borderId="0" xfId="0" applyNumberFormat="1" applyFont="1" applyAlignment="1">
      <alignment horizontal="center" vertical="center" wrapText="1"/>
    </xf>
    <xf numFmtId="165" fontId="3" fillId="0" borderId="0" xfId="1" applyNumberFormat="1" applyFont="1" applyBorder="1" applyAlignment="1">
      <alignment horizontal="center" vertical="center"/>
    </xf>
    <xf numFmtId="0" fontId="28" fillId="0" borderId="0" xfId="0" applyFont="1"/>
    <xf numFmtId="165" fontId="28" fillId="0" borderId="0" xfId="1" applyNumberFormat="1" applyFont="1"/>
    <xf numFmtId="165" fontId="29" fillId="0" borderId="0" xfId="1" applyNumberFormat="1" applyFont="1"/>
    <xf numFmtId="0" fontId="2" fillId="0" borderId="4" xfId="0" applyFont="1" applyBorder="1"/>
    <xf numFmtId="165" fontId="2" fillId="0" borderId="4" xfId="0" applyNumberFormat="1" applyFont="1" applyBorder="1"/>
    <xf numFmtId="165" fontId="4" fillId="0" borderId="0" xfId="1" applyNumberFormat="1" applyFont="1"/>
    <xf numFmtId="165" fontId="4" fillId="0" borderId="4" xfId="0" applyNumberFormat="1" applyFont="1" applyBorder="1"/>
    <xf numFmtId="165" fontId="4" fillId="0" borderId="4" xfId="1" applyNumberFormat="1" applyFont="1" applyBorder="1"/>
    <xf numFmtId="0" fontId="4" fillId="0" borderId="8" xfId="0" applyFont="1" applyBorder="1"/>
    <xf numFmtId="165" fontId="7" fillId="0" borderId="0" xfId="1" applyNumberFormat="1" applyFont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 wrapText="1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5" fontId="15" fillId="0" borderId="0" xfId="1" applyNumberFormat="1" applyFont="1" applyAlignment="1">
      <alignment horizontal="center" vertical="center" wrapText="1"/>
    </xf>
    <xf numFmtId="165" fontId="15" fillId="0" borderId="3" xfId="1" applyNumberFormat="1" applyFont="1" applyBorder="1" applyAlignment="1">
      <alignment horizontal="center" vertical="center" wrapText="1"/>
    </xf>
    <xf numFmtId="165" fontId="15" fillId="0" borderId="1" xfId="1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right" readingOrder="2"/>
    </xf>
    <xf numFmtId="0" fontId="23" fillId="0" borderId="5" xfId="0" applyFont="1" applyBorder="1" applyAlignment="1">
      <alignment horizontal="right" vertical="center"/>
    </xf>
    <xf numFmtId="0" fontId="24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3" fillId="0" borderId="0" xfId="1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0" fontId="8" fillId="0" borderId="4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6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24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4" fillId="0" borderId="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 wrapText="1"/>
    </xf>
    <xf numFmtId="0" fontId="14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571500</xdr:colOff>
      <xdr:row>48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24E9CD-2AA2-3BDB-B77E-52A64C090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9700" y="0"/>
          <a:ext cx="7886700" cy="9315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A7" zoomScaleNormal="100" zoomScaleSheetLayoutView="100" workbookViewId="0">
      <selection activeCell="G18" sqref="G18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18"/>
  <sheetViews>
    <sheetView rightToLeft="1" view="pageBreakPreview" topLeftCell="A7" zoomScaleNormal="85" zoomScaleSheetLayoutView="100" workbookViewId="0">
      <selection activeCell="A18" sqref="A17:XFD18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85" t="s">
        <v>165</v>
      </c>
      <c r="C2" s="185"/>
      <c r="D2" s="185"/>
      <c r="E2" s="185"/>
      <c r="F2" s="185"/>
      <c r="G2" s="185"/>
      <c r="H2" s="185"/>
      <c r="I2" s="185"/>
      <c r="J2" s="185"/>
    </row>
    <row r="3" spans="2:30" ht="26.25" customHeight="1" x14ac:dyDescent="0.55000000000000004">
      <c r="B3" s="185" t="s">
        <v>37</v>
      </c>
      <c r="C3" s="185"/>
      <c r="D3" s="185"/>
      <c r="E3" s="185"/>
      <c r="F3" s="185"/>
      <c r="G3" s="185"/>
      <c r="H3" s="185"/>
      <c r="I3" s="185"/>
      <c r="J3" s="185"/>
    </row>
    <row r="4" spans="2:30" ht="26.25" customHeight="1" x14ac:dyDescent="0.55000000000000004">
      <c r="B4" s="185" t="s">
        <v>218</v>
      </c>
      <c r="C4" s="185"/>
      <c r="D4" s="185"/>
      <c r="E4" s="185"/>
      <c r="F4" s="185"/>
      <c r="G4" s="185"/>
      <c r="H4" s="185"/>
      <c r="I4" s="185"/>
      <c r="J4" s="185"/>
    </row>
    <row r="5" spans="2:30" ht="26.25" customHeight="1" x14ac:dyDescent="0.55000000000000004"/>
    <row r="6" spans="2:30" ht="26.25" customHeight="1" x14ac:dyDescent="0.55000000000000004">
      <c r="B6" s="12" t="s">
        <v>75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31" t="s">
        <v>41</v>
      </c>
      <c r="C8" s="29"/>
      <c r="D8" s="92" t="s">
        <v>93</v>
      </c>
      <c r="E8" s="29"/>
      <c r="F8" s="231" t="s">
        <v>34</v>
      </c>
      <c r="G8" s="29"/>
      <c r="H8" s="231" t="s">
        <v>57</v>
      </c>
      <c r="I8" s="29"/>
      <c r="J8" s="231" t="s">
        <v>11</v>
      </c>
    </row>
    <row r="9" spans="2:30" s="4" customFormat="1" ht="26.25" customHeight="1" x14ac:dyDescent="0.55000000000000004">
      <c r="B9" s="4" t="s">
        <v>98</v>
      </c>
      <c r="D9" s="104" t="s">
        <v>97</v>
      </c>
      <c r="F9" s="57">
        <f>'سرمایه‌گذاری در سهام'!J57</f>
        <v>76069598895</v>
      </c>
      <c r="H9" s="108">
        <f>'سرمایه‌گذاری در سهام'!J57/'سرمایه گذاری ها'!O17</f>
        <v>0.21265213427674765</v>
      </c>
      <c r="I9" s="6"/>
      <c r="J9" s="108">
        <f>F9/'سرمایه گذاری ها'!$O$17</f>
        <v>0.21265213427674765</v>
      </c>
    </row>
    <row r="10" spans="2:30" s="4" customFormat="1" ht="26.25" customHeight="1" x14ac:dyDescent="0.55000000000000004">
      <c r="B10" s="4" t="s">
        <v>95</v>
      </c>
      <c r="D10" s="105" t="s">
        <v>162</v>
      </c>
      <c r="F10" s="57">
        <v>0</v>
      </c>
      <c r="H10" s="108">
        <v>0</v>
      </c>
      <c r="I10" s="6"/>
      <c r="J10" s="108">
        <f>F10/'سرمایه گذاری ها'!$O$17</f>
        <v>0</v>
      </c>
    </row>
    <row r="11" spans="2:30" s="4" customFormat="1" ht="26.25" customHeight="1" x14ac:dyDescent="0.55000000000000004">
      <c r="B11" s="4" t="s">
        <v>64</v>
      </c>
      <c r="D11" s="105" t="s">
        <v>146</v>
      </c>
      <c r="F11" s="57">
        <f>'سایر درآمدها'!F12</f>
        <v>849340335</v>
      </c>
      <c r="H11" s="108">
        <f>'سایر درآمدها'!D11/'سرمایه گذاری ها'!$O$17</f>
        <v>0</v>
      </c>
      <c r="I11" s="6"/>
      <c r="J11" s="108">
        <f>F11/'سرمایه گذاری ها'!$O$17</f>
        <v>2.3743261117280517E-3</v>
      </c>
    </row>
    <row r="12" spans="2:30" s="4" customFormat="1" ht="26.25" customHeight="1" x14ac:dyDescent="0.55000000000000004">
      <c r="B12" s="4" t="s">
        <v>94</v>
      </c>
      <c r="D12" s="105" t="s">
        <v>161</v>
      </c>
      <c r="F12" s="57">
        <f>'درآمد سپرده بانکی'!D14</f>
        <v>508693</v>
      </c>
      <c r="H12" s="108">
        <f>'درآمد سپرده بانکی'!D14/'سرمایه گذاری ها'!$O$17</f>
        <v>1.4220484097853163E-6</v>
      </c>
      <c r="I12" s="6"/>
      <c r="J12" s="108">
        <f>F12/'سرمایه گذاری ها'!$O$17</f>
        <v>1.4220484097853163E-6</v>
      </c>
    </row>
    <row r="13" spans="2:30" s="4" customFormat="1" ht="26.25" customHeight="1" x14ac:dyDescent="0.55000000000000004">
      <c r="B13" s="4" t="s">
        <v>96</v>
      </c>
      <c r="D13" s="105" t="s">
        <v>163</v>
      </c>
      <c r="F13" s="57">
        <f>'سرمایه‌گذاری در اوراق بهادار'!J12</f>
        <v>171600911</v>
      </c>
      <c r="H13" s="108">
        <f>'سرمایه‌گذاری در اوراق بهادار'!J12/'سرمایه گذاری ها'!$O$17</f>
        <v>4.7970937796521982E-4</v>
      </c>
      <c r="I13" s="6"/>
      <c r="J13" s="108">
        <f>F13/'سرمایه گذاری ها'!$O$17</f>
        <v>4.7970937796521982E-4</v>
      </c>
    </row>
    <row r="14" spans="2:30" s="4" customFormat="1" ht="26.25" customHeight="1" x14ac:dyDescent="0.55000000000000004">
      <c r="F14" s="57"/>
      <c r="H14" s="107"/>
      <c r="I14" s="6"/>
      <c r="J14" s="108"/>
    </row>
    <row r="15" spans="2:30" ht="24.75" thickBot="1" x14ac:dyDescent="0.65">
      <c r="B15" s="23" t="s">
        <v>65</v>
      </c>
      <c r="D15" s="23"/>
      <c r="F15" s="58">
        <f>SUM(F9:F14)</f>
        <v>77091048834</v>
      </c>
      <c r="G15" s="18"/>
      <c r="H15" s="106">
        <f>SUM(H9:H14)</f>
        <v>0.21313326570312263</v>
      </c>
      <c r="I15" s="48"/>
      <c r="J15" s="109">
        <f>SUM(J9:J14)</f>
        <v>0.21550759181485069</v>
      </c>
    </row>
    <row r="16" spans="2:30" ht="21.75" thickTop="1" x14ac:dyDescent="0.55000000000000004">
      <c r="F16" s="3"/>
    </row>
    <row r="17" spans="2:12" x14ac:dyDescent="0.55000000000000004">
      <c r="J17" s="75"/>
    </row>
    <row r="18" spans="2:12" ht="26.25" customHeight="1" x14ac:dyDescent="0.75">
      <c r="B18" s="230">
        <v>9</v>
      </c>
      <c r="C18" s="230"/>
      <c r="D18" s="230"/>
      <c r="E18" s="230"/>
      <c r="F18" s="230"/>
      <c r="G18" s="230"/>
      <c r="H18" s="230"/>
      <c r="I18" s="230"/>
      <c r="J18" s="230"/>
      <c r="K18" s="230"/>
      <c r="L18" s="230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18:L18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9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3"/>
  <sheetViews>
    <sheetView rightToLeft="1" view="pageBreakPreview" zoomScaleNormal="100" zoomScaleSheetLayoutView="100" workbookViewId="0">
      <selection activeCell="A12" sqref="A12:U12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205" t="s">
        <v>165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</row>
    <row r="2" spans="1:21" ht="25.5" x14ac:dyDescent="0.25">
      <c r="A2" s="205" t="s">
        <v>37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</row>
    <row r="3" spans="1:21" ht="25.5" x14ac:dyDescent="0.25">
      <c r="A3" s="205" t="s">
        <v>218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</row>
    <row r="4" spans="1:21" x14ac:dyDescent="0.25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</row>
    <row r="5" spans="1:21" ht="24" x14ac:dyDescent="0.25">
      <c r="A5" s="232" t="s">
        <v>172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</row>
    <row r="6" spans="1:21" ht="21" x14ac:dyDescent="0.25">
      <c r="A6" s="93"/>
      <c r="B6" s="93"/>
      <c r="C6" s="207" t="s">
        <v>39</v>
      </c>
      <c r="D6" s="207"/>
      <c r="E6" s="207"/>
      <c r="F6" s="207"/>
      <c r="G6" s="207"/>
      <c r="H6" s="207"/>
      <c r="I6" s="207"/>
      <c r="J6" s="207"/>
      <c r="K6" s="207"/>
      <c r="L6" s="93"/>
      <c r="M6" s="207" t="s">
        <v>99</v>
      </c>
      <c r="N6" s="207"/>
      <c r="O6" s="207"/>
      <c r="P6" s="207"/>
      <c r="Q6" s="207"/>
      <c r="R6" s="207"/>
      <c r="S6" s="207"/>
      <c r="T6" s="207"/>
      <c r="U6" s="207"/>
    </row>
    <row r="7" spans="1:21" ht="21" x14ac:dyDescent="0.25">
      <c r="A7" s="93"/>
      <c r="B7" s="93"/>
      <c r="C7" s="94"/>
      <c r="D7" s="94"/>
      <c r="E7" s="94"/>
      <c r="F7" s="94"/>
      <c r="G7" s="94"/>
      <c r="H7" s="94"/>
      <c r="I7" s="210" t="s">
        <v>59</v>
      </c>
      <c r="J7" s="210"/>
      <c r="K7" s="210"/>
      <c r="L7" s="93"/>
      <c r="M7" s="94"/>
      <c r="N7" s="94"/>
      <c r="O7" s="94"/>
      <c r="P7" s="94"/>
      <c r="Q7" s="94"/>
      <c r="R7" s="94"/>
      <c r="S7" s="210" t="s">
        <v>59</v>
      </c>
      <c r="T7" s="210"/>
      <c r="U7" s="210"/>
    </row>
    <row r="8" spans="1:21" ht="21" x14ac:dyDescent="0.25">
      <c r="A8" s="95" t="s">
        <v>89</v>
      </c>
      <c r="B8" s="93"/>
      <c r="C8" s="95" t="s">
        <v>100</v>
      </c>
      <c r="D8" s="93"/>
      <c r="E8" s="95" t="s">
        <v>55</v>
      </c>
      <c r="F8" s="93"/>
      <c r="G8" s="95" t="s">
        <v>56</v>
      </c>
      <c r="H8" s="93"/>
      <c r="I8" s="96" t="s">
        <v>34</v>
      </c>
      <c r="J8" s="94"/>
      <c r="K8" s="96" t="s">
        <v>57</v>
      </c>
      <c r="L8" s="93"/>
      <c r="M8" s="95" t="s">
        <v>100</v>
      </c>
      <c r="N8" s="93"/>
      <c r="O8" s="95" t="s">
        <v>55</v>
      </c>
      <c r="P8" s="93"/>
      <c r="Q8" s="95" t="s">
        <v>56</v>
      </c>
      <c r="R8" s="93"/>
      <c r="S8" s="96" t="s">
        <v>34</v>
      </c>
      <c r="T8" s="94"/>
      <c r="U8" s="96" t="s">
        <v>57</v>
      </c>
    </row>
    <row r="9" spans="1:21" ht="18.75" x14ac:dyDescent="0.25">
      <c r="A9" s="142"/>
      <c r="C9" s="111"/>
      <c r="D9" s="93"/>
      <c r="E9" s="111"/>
      <c r="F9" s="93"/>
      <c r="G9" s="111"/>
      <c r="H9" s="93"/>
      <c r="I9" s="111"/>
      <c r="J9" s="93"/>
      <c r="K9" s="112"/>
      <c r="L9" s="93"/>
      <c r="M9" s="111"/>
      <c r="N9" s="93"/>
      <c r="O9" s="143"/>
      <c r="Q9" s="155"/>
      <c r="R9" s="93"/>
      <c r="S9" s="155"/>
      <c r="T9" s="111"/>
      <c r="U9" s="154"/>
    </row>
    <row r="10" spans="1:21" x14ac:dyDescent="0.25">
      <c r="Q10" s="156"/>
    </row>
    <row r="12" spans="1:21" ht="30" x14ac:dyDescent="0.75">
      <c r="A12" s="249">
        <v>10</v>
      </c>
      <c r="B12" s="249"/>
      <c r="C12" s="249"/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</row>
    <row r="13" spans="1:21" ht="21" x14ac:dyDescent="0.55000000000000004"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</row>
  </sheetData>
  <sortState xmlns:xlrd2="http://schemas.microsoft.com/office/spreadsheetml/2017/richdata2" ref="A9:S9">
    <sortCondition descending="1" ref="S9"/>
  </sortState>
  <mergeCells count="10">
    <mergeCell ref="B13:U13"/>
    <mergeCell ref="I7:K7"/>
    <mergeCell ref="S7:U7"/>
    <mergeCell ref="A1:U1"/>
    <mergeCell ref="A2:U2"/>
    <mergeCell ref="A3:U3"/>
    <mergeCell ref="C6:K6"/>
    <mergeCell ref="M6:U6"/>
    <mergeCell ref="A5:U5"/>
    <mergeCell ref="A12:U12"/>
  </mergeCells>
  <pageMargins left="0.7" right="0.7" top="0.75" bottom="0.75" header="0.3" footer="0.3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60"/>
  <sheetViews>
    <sheetView rightToLeft="1" view="pageBreakPreview" topLeftCell="A31" zoomScale="80" zoomScaleNormal="90" zoomScaleSheetLayoutView="80" workbookViewId="0">
      <selection activeCell="B59" sqref="B59:W59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33" t="s">
        <v>164</v>
      </c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</row>
    <row r="3" spans="2:28" ht="35.25" x14ac:dyDescent="0.55000000000000004">
      <c r="B3" s="233" t="s">
        <v>37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</row>
    <row r="4" spans="2:28" ht="35.25" x14ac:dyDescent="0.55000000000000004">
      <c r="B4" s="233" t="s">
        <v>218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</row>
    <row r="7" spans="2:28" s="2" customFormat="1" ht="30" x14ac:dyDescent="0.55000000000000004">
      <c r="B7" s="12" t="s">
        <v>151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86" t="s">
        <v>1</v>
      </c>
      <c r="D8" s="187" t="s">
        <v>39</v>
      </c>
      <c r="E8" s="187" t="s">
        <v>39</v>
      </c>
      <c r="F8" s="187" t="s">
        <v>39</v>
      </c>
      <c r="G8" s="187" t="s">
        <v>39</v>
      </c>
      <c r="H8" s="187" t="s">
        <v>39</v>
      </c>
      <c r="I8" s="187" t="s">
        <v>39</v>
      </c>
      <c r="J8" s="187" t="s">
        <v>39</v>
      </c>
      <c r="K8" s="187" t="s">
        <v>39</v>
      </c>
      <c r="L8" s="187" t="s">
        <v>39</v>
      </c>
      <c r="N8" s="187" t="s">
        <v>40</v>
      </c>
      <c r="O8" s="187" t="s">
        <v>40</v>
      </c>
      <c r="P8" s="187" t="s">
        <v>40</v>
      </c>
      <c r="Q8" s="187" t="s">
        <v>40</v>
      </c>
      <c r="R8" s="187" t="s">
        <v>40</v>
      </c>
      <c r="S8" s="187" t="s">
        <v>40</v>
      </c>
      <c r="T8" s="187" t="s">
        <v>40</v>
      </c>
      <c r="U8" s="187" t="s">
        <v>40</v>
      </c>
      <c r="V8" s="187" t="s">
        <v>40</v>
      </c>
    </row>
    <row r="9" spans="2:28" s="32" customFormat="1" ht="55.5" customHeight="1" x14ac:dyDescent="0.25">
      <c r="B9" s="186" t="s">
        <v>1</v>
      </c>
      <c r="D9" s="234" t="s">
        <v>54</v>
      </c>
      <c r="E9" s="33"/>
      <c r="F9" s="234" t="s">
        <v>55</v>
      </c>
      <c r="G9" s="33"/>
      <c r="H9" s="234" t="s">
        <v>56</v>
      </c>
      <c r="I9" s="33"/>
      <c r="J9" s="234" t="s">
        <v>34</v>
      </c>
      <c r="K9" s="33"/>
      <c r="L9" s="234" t="s">
        <v>57</v>
      </c>
      <c r="N9" s="234" t="s">
        <v>54</v>
      </c>
      <c r="O9" s="33"/>
      <c r="P9" s="234" t="s">
        <v>55</v>
      </c>
      <c r="Q9" s="33"/>
      <c r="R9" s="234" t="s">
        <v>56</v>
      </c>
      <c r="S9" s="33"/>
      <c r="T9" s="234" t="s">
        <v>34</v>
      </c>
      <c r="U9" s="33"/>
      <c r="V9" s="234" t="s">
        <v>57</v>
      </c>
    </row>
    <row r="10" spans="2:28" x14ac:dyDescent="0.55000000000000004">
      <c r="B10" s="4" t="s">
        <v>220</v>
      </c>
      <c r="D10" s="57">
        <v>0</v>
      </c>
      <c r="E10" s="89"/>
      <c r="F10" s="57">
        <v>9241441948</v>
      </c>
      <c r="G10" s="89"/>
      <c r="H10" s="57">
        <v>0</v>
      </c>
      <c r="I10" s="89"/>
      <c r="J10" s="57">
        <v>9241441948</v>
      </c>
      <c r="K10" s="89"/>
      <c r="L10" s="99">
        <v>10.99</v>
      </c>
      <c r="M10" s="89"/>
      <c r="N10" s="57">
        <v>0</v>
      </c>
      <c r="O10" s="89"/>
      <c r="P10" s="57">
        <v>9241441948</v>
      </c>
      <c r="Q10" s="89"/>
      <c r="R10" s="57">
        <v>0</v>
      </c>
      <c r="S10" s="89"/>
      <c r="T10" s="57">
        <v>9241441948</v>
      </c>
      <c r="U10" s="89"/>
      <c r="V10" s="131">
        <v>-0.85</v>
      </c>
    </row>
    <row r="11" spans="2:28" x14ac:dyDescent="0.55000000000000004">
      <c r="B11" s="4" t="s">
        <v>204</v>
      </c>
      <c r="D11" s="57">
        <v>0</v>
      </c>
      <c r="E11" s="89"/>
      <c r="F11" s="57">
        <v>0</v>
      </c>
      <c r="G11" s="89"/>
      <c r="H11" s="57">
        <v>8985504833</v>
      </c>
      <c r="I11" s="89"/>
      <c r="J11" s="57">
        <v>8985504833</v>
      </c>
      <c r="K11" s="89"/>
      <c r="L11" s="99">
        <v>10.68</v>
      </c>
      <c r="M11" s="89"/>
      <c r="N11" s="57">
        <v>0</v>
      </c>
      <c r="O11" s="89"/>
      <c r="P11" s="57">
        <v>0</v>
      </c>
      <c r="Q11" s="89"/>
      <c r="R11" s="57">
        <v>8985504833</v>
      </c>
      <c r="S11" s="89"/>
      <c r="T11" s="57">
        <v>8985504833</v>
      </c>
      <c r="U11" s="89"/>
      <c r="V11" s="132">
        <v>11.01</v>
      </c>
    </row>
    <row r="12" spans="2:28" x14ac:dyDescent="0.55000000000000004">
      <c r="B12" s="4" t="s">
        <v>193</v>
      </c>
      <c r="D12" s="57">
        <v>0</v>
      </c>
      <c r="E12" s="89"/>
      <c r="F12" s="57">
        <v>103736826</v>
      </c>
      <c r="G12" s="89"/>
      <c r="H12" s="57">
        <v>8664851534</v>
      </c>
      <c r="I12" s="89"/>
      <c r="J12" s="57">
        <v>8768588360</v>
      </c>
      <c r="K12" s="89"/>
      <c r="L12" s="99">
        <v>10.43</v>
      </c>
      <c r="M12" s="89"/>
      <c r="N12" s="57">
        <v>0</v>
      </c>
      <c r="O12" s="89"/>
      <c r="P12" s="57">
        <v>301992372</v>
      </c>
      <c r="Q12" s="89"/>
      <c r="R12" s="57">
        <v>8664851534</v>
      </c>
      <c r="S12" s="89"/>
      <c r="T12" s="57">
        <v>8966843906</v>
      </c>
      <c r="U12" s="89"/>
      <c r="V12" s="132">
        <v>-0.31</v>
      </c>
    </row>
    <row r="13" spans="2:28" x14ac:dyDescent="0.55000000000000004">
      <c r="B13" s="4" t="s">
        <v>203</v>
      </c>
      <c r="D13" s="57">
        <v>0</v>
      </c>
      <c r="E13" s="89"/>
      <c r="F13" s="57">
        <v>0</v>
      </c>
      <c r="G13" s="89"/>
      <c r="H13" s="57">
        <v>8660556062</v>
      </c>
      <c r="I13" s="89"/>
      <c r="J13" s="57">
        <v>8660556062</v>
      </c>
      <c r="K13" s="89"/>
      <c r="L13" s="99">
        <v>10.3</v>
      </c>
      <c r="M13" s="89"/>
      <c r="N13" s="57">
        <v>0</v>
      </c>
      <c r="O13" s="89"/>
      <c r="P13" s="57">
        <v>0</v>
      </c>
      <c r="Q13" s="89"/>
      <c r="R13" s="57">
        <v>8660556062</v>
      </c>
      <c r="S13" s="89"/>
      <c r="T13" s="57">
        <v>8660556062</v>
      </c>
      <c r="U13" s="89"/>
      <c r="V13" s="132">
        <v>-0.36</v>
      </c>
    </row>
    <row r="14" spans="2:28" x14ac:dyDescent="0.55000000000000004">
      <c r="B14" s="4" t="s">
        <v>235</v>
      </c>
      <c r="D14" s="57">
        <v>0</v>
      </c>
      <c r="E14" s="89"/>
      <c r="F14" s="57">
        <v>0</v>
      </c>
      <c r="G14" s="89"/>
      <c r="H14" s="57">
        <v>6951982295</v>
      </c>
      <c r="I14" s="89"/>
      <c r="J14" s="57">
        <v>6951982295</v>
      </c>
      <c r="K14" s="89"/>
      <c r="L14" s="99">
        <v>8.27</v>
      </c>
      <c r="M14" s="89"/>
      <c r="N14" s="57">
        <v>0</v>
      </c>
      <c r="O14" s="89"/>
      <c r="P14" s="57">
        <v>0</v>
      </c>
      <c r="Q14" s="89"/>
      <c r="R14" s="57">
        <v>6951982295</v>
      </c>
      <c r="S14" s="89"/>
      <c r="T14" s="57">
        <v>6951982295</v>
      </c>
      <c r="U14" s="89"/>
      <c r="V14" s="132">
        <v>2.21</v>
      </c>
    </row>
    <row r="15" spans="2:28" x14ac:dyDescent="0.55000000000000004">
      <c r="B15" s="4" t="s">
        <v>232</v>
      </c>
      <c r="D15" s="57">
        <v>0</v>
      </c>
      <c r="E15" s="89"/>
      <c r="F15" s="57">
        <v>0</v>
      </c>
      <c r="G15" s="89"/>
      <c r="H15" s="57">
        <v>4862138410</v>
      </c>
      <c r="I15" s="89"/>
      <c r="J15" s="57">
        <v>4862138410</v>
      </c>
      <c r="K15" s="89"/>
      <c r="L15" s="99">
        <v>5.78</v>
      </c>
      <c r="M15" s="89"/>
      <c r="N15" s="57">
        <v>0</v>
      </c>
      <c r="O15" s="89"/>
      <c r="P15" s="57">
        <v>0</v>
      </c>
      <c r="Q15" s="89"/>
      <c r="R15" s="57">
        <v>4862138410</v>
      </c>
      <c r="S15" s="89"/>
      <c r="T15" s="57">
        <v>4862138410</v>
      </c>
      <c r="U15" s="89"/>
      <c r="V15" s="132">
        <v>0.87</v>
      </c>
    </row>
    <row r="16" spans="2:28" x14ac:dyDescent="0.55000000000000004">
      <c r="B16" s="4" t="s">
        <v>166</v>
      </c>
      <c r="D16" s="57">
        <v>0</v>
      </c>
      <c r="E16" s="89"/>
      <c r="F16" s="57">
        <v>4461154187</v>
      </c>
      <c r="G16" s="89"/>
      <c r="H16" s="57">
        <v>0</v>
      </c>
      <c r="I16" s="89"/>
      <c r="J16" s="57">
        <v>4461154187</v>
      </c>
      <c r="K16" s="89"/>
      <c r="L16" s="99">
        <v>5.3</v>
      </c>
      <c r="M16" s="89"/>
      <c r="N16" s="57">
        <v>0</v>
      </c>
      <c r="O16" s="89"/>
      <c r="P16" s="57">
        <v>4672729274</v>
      </c>
      <c r="Q16" s="89"/>
      <c r="R16" s="57">
        <v>0</v>
      </c>
      <c r="S16" s="89"/>
      <c r="T16" s="57">
        <v>4672729274</v>
      </c>
      <c r="U16" s="89"/>
      <c r="V16" s="132">
        <v>1.1200000000000001</v>
      </c>
    </row>
    <row r="17" spans="2:22" x14ac:dyDescent="0.55000000000000004">
      <c r="B17" s="4" t="s">
        <v>182</v>
      </c>
      <c r="D17" s="57">
        <v>0</v>
      </c>
      <c r="E17" s="89"/>
      <c r="F17" s="57">
        <v>3699375169</v>
      </c>
      <c r="G17" s="89"/>
      <c r="H17" s="57">
        <v>0</v>
      </c>
      <c r="I17" s="89"/>
      <c r="J17" s="57">
        <v>3699375169</v>
      </c>
      <c r="K17" s="89"/>
      <c r="L17" s="99">
        <v>4.4000000000000004</v>
      </c>
      <c r="M17" s="89"/>
      <c r="N17" s="57">
        <v>0</v>
      </c>
      <c r="O17" s="89"/>
      <c r="P17" s="57">
        <v>4380985769</v>
      </c>
      <c r="Q17" s="89"/>
      <c r="R17" s="57">
        <v>0</v>
      </c>
      <c r="S17" s="89"/>
      <c r="T17" s="57">
        <v>4380985769</v>
      </c>
      <c r="U17" s="89"/>
      <c r="V17" s="132">
        <v>3.13</v>
      </c>
    </row>
    <row r="18" spans="2:22" ht="42" x14ac:dyDescent="0.55000000000000004">
      <c r="B18" s="4" t="s">
        <v>178</v>
      </c>
      <c r="D18" s="57">
        <v>1132464295</v>
      </c>
      <c r="E18" s="89"/>
      <c r="F18" s="57">
        <v>1106504503</v>
      </c>
      <c r="G18" s="89"/>
      <c r="H18" s="57">
        <v>974691192</v>
      </c>
      <c r="I18" s="89"/>
      <c r="J18" s="57">
        <v>3213659990</v>
      </c>
      <c r="K18" s="89"/>
      <c r="L18" s="99">
        <v>3.82</v>
      </c>
      <c r="M18" s="89"/>
      <c r="N18" s="57">
        <v>1132464295</v>
      </c>
      <c r="O18" s="89"/>
      <c r="P18" s="57">
        <v>1332039709</v>
      </c>
      <c r="Q18" s="89"/>
      <c r="R18" s="57">
        <v>974691192</v>
      </c>
      <c r="S18" s="89"/>
      <c r="T18" s="57">
        <v>3439195196</v>
      </c>
      <c r="U18" s="89"/>
      <c r="V18" s="132">
        <v>-0.32</v>
      </c>
    </row>
    <row r="19" spans="2:22" x14ac:dyDescent="0.55000000000000004">
      <c r="B19" s="4" t="s">
        <v>233</v>
      </c>
      <c r="D19" s="57">
        <v>0</v>
      </c>
      <c r="E19" s="89"/>
      <c r="F19" s="57">
        <v>0</v>
      </c>
      <c r="G19" s="89"/>
      <c r="H19" s="57">
        <v>3251490455</v>
      </c>
      <c r="I19" s="89"/>
      <c r="J19" s="57">
        <v>3251490455</v>
      </c>
      <c r="K19" s="89"/>
      <c r="L19" s="99">
        <v>3.87</v>
      </c>
      <c r="M19" s="89"/>
      <c r="N19" s="57">
        <v>0</v>
      </c>
      <c r="O19" s="89"/>
      <c r="P19" s="57">
        <v>0</v>
      </c>
      <c r="Q19" s="89"/>
      <c r="R19" s="57">
        <v>3251490455</v>
      </c>
      <c r="S19" s="89"/>
      <c r="T19" s="57">
        <v>3251490455</v>
      </c>
      <c r="U19" s="89"/>
      <c r="V19" s="132">
        <v>1.62</v>
      </c>
    </row>
    <row r="20" spans="2:22" x14ac:dyDescent="0.55000000000000004">
      <c r="B20" s="4" t="s">
        <v>190</v>
      </c>
      <c r="D20" s="57">
        <v>0</v>
      </c>
      <c r="E20" s="89"/>
      <c r="F20" s="57">
        <v>0</v>
      </c>
      <c r="G20" s="89"/>
      <c r="H20" s="57">
        <v>3103121634</v>
      </c>
      <c r="I20" s="89"/>
      <c r="J20" s="57">
        <v>3103121634</v>
      </c>
      <c r="K20" s="89"/>
      <c r="L20" s="99">
        <v>3.69</v>
      </c>
      <c r="M20" s="89"/>
      <c r="N20" s="57">
        <v>0</v>
      </c>
      <c r="O20" s="89"/>
      <c r="P20" s="57">
        <v>0</v>
      </c>
      <c r="Q20" s="89"/>
      <c r="R20" s="57">
        <v>3103121634</v>
      </c>
      <c r="S20" s="89"/>
      <c r="T20" s="57">
        <v>3103121634</v>
      </c>
      <c r="U20" s="89"/>
      <c r="V20" s="132">
        <v>1.66</v>
      </c>
    </row>
    <row r="21" spans="2:22" x14ac:dyDescent="0.55000000000000004">
      <c r="B21" s="4" t="s">
        <v>202</v>
      </c>
      <c r="D21" s="57">
        <v>0</v>
      </c>
      <c r="E21" s="89"/>
      <c r="F21" s="57">
        <v>1987228572</v>
      </c>
      <c r="G21" s="89"/>
      <c r="H21" s="57">
        <v>1357502035</v>
      </c>
      <c r="I21" s="89"/>
      <c r="J21" s="57">
        <v>3344730607</v>
      </c>
      <c r="K21" s="89"/>
      <c r="L21" s="99">
        <v>3.98</v>
      </c>
      <c r="M21" s="89"/>
      <c r="N21" s="57">
        <v>0</v>
      </c>
      <c r="O21" s="89"/>
      <c r="P21" s="57">
        <v>1587223111</v>
      </c>
      <c r="Q21" s="89"/>
      <c r="R21" s="57">
        <v>1357502035</v>
      </c>
      <c r="S21" s="89"/>
      <c r="T21" s="57">
        <v>2944725146</v>
      </c>
      <c r="U21" s="89"/>
      <c r="V21" s="132">
        <v>1.25</v>
      </c>
    </row>
    <row r="22" spans="2:22" x14ac:dyDescent="0.55000000000000004">
      <c r="B22" s="4" t="s">
        <v>183</v>
      </c>
      <c r="D22" s="57">
        <v>0</v>
      </c>
      <c r="E22" s="89"/>
      <c r="F22" s="57">
        <v>0</v>
      </c>
      <c r="G22" s="89"/>
      <c r="H22" s="57">
        <v>2550619165</v>
      </c>
      <c r="I22" s="89"/>
      <c r="J22" s="57">
        <v>2550619165</v>
      </c>
      <c r="K22" s="89"/>
      <c r="L22" s="99">
        <v>3.03</v>
      </c>
      <c r="M22" s="89"/>
      <c r="N22" s="57">
        <v>0</v>
      </c>
      <c r="O22" s="89"/>
      <c r="P22" s="57">
        <v>0</v>
      </c>
      <c r="Q22" s="89"/>
      <c r="R22" s="57">
        <v>2550619165</v>
      </c>
      <c r="S22" s="89"/>
      <c r="T22" s="57">
        <v>2550619165</v>
      </c>
      <c r="U22" s="89"/>
      <c r="V22" s="132">
        <v>10.99</v>
      </c>
    </row>
    <row r="23" spans="2:22" x14ac:dyDescent="0.55000000000000004">
      <c r="B23" s="4" t="s">
        <v>174</v>
      </c>
      <c r="D23" s="57">
        <v>0</v>
      </c>
      <c r="E23" s="89"/>
      <c r="F23" s="57">
        <v>0</v>
      </c>
      <c r="G23" s="89"/>
      <c r="H23" s="57">
        <v>1527351948</v>
      </c>
      <c r="I23" s="89"/>
      <c r="J23" s="57">
        <v>1527351948</v>
      </c>
      <c r="K23" s="89"/>
      <c r="L23" s="99">
        <v>1.82</v>
      </c>
      <c r="M23" s="89"/>
      <c r="N23" s="57">
        <v>673218130</v>
      </c>
      <c r="O23" s="89"/>
      <c r="P23" s="57">
        <v>0</v>
      </c>
      <c r="Q23" s="89"/>
      <c r="R23" s="57">
        <v>1527351948</v>
      </c>
      <c r="S23" s="89"/>
      <c r="T23" s="57">
        <v>2200570078</v>
      </c>
      <c r="U23" s="89"/>
      <c r="V23" s="132">
        <v>2.7</v>
      </c>
    </row>
    <row r="24" spans="2:22" x14ac:dyDescent="0.55000000000000004">
      <c r="B24" s="4" t="s">
        <v>173</v>
      </c>
      <c r="D24" s="57">
        <v>0</v>
      </c>
      <c r="E24" s="89"/>
      <c r="F24" s="57">
        <v>0</v>
      </c>
      <c r="G24" s="89"/>
      <c r="H24" s="57">
        <v>1804560915</v>
      </c>
      <c r="I24" s="89"/>
      <c r="J24" s="57">
        <v>1804560915</v>
      </c>
      <c r="K24" s="89"/>
      <c r="L24" s="99">
        <v>2.15</v>
      </c>
      <c r="M24" s="89"/>
      <c r="N24" s="57">
        <v>0</v>
      </c>
      <c r="O24" s="89"/>
      <c r="P24" s="57">
        <v>0</v>
      </c>
      <c r="Q24" s="89"/>
      <c r="R24" s="57">
        <v>1804560915</v>
      </c>
      <c r="S24" s="89"/>
      <c r="T24" s="57">
        <v>1804560915</v>
      </c>
      <c r="U24" s="89"/>
      <c r="V24" s="132">
        <v>3.8</v>
      </c>
    </row>
    <row r="25" spans="2:22" x14ac:dyDescent="0.55000000000000004">
      <c r="B25" s="4" t="s">
        <v>234</v>
      </c>
      <c r="D25" s="57">
        <v>831175844</v>
      </c>
      <c r="E25" s="89"/>
      <c r="F25" s="57">
        <v>0</v>
      </c>
      <c r="G25" s="89"/>
      <c r="H25" s="57">
        <v>520039204</v>
      </c>
      <c r="I25" s="89"/>
      <c r="J25" s="57">
        <v>1351215048</v>
      </c>
      <c r="K25" s="89"/>
      <c r="L25" s="99">
        <v>1.61</v>
      </c>
      <c r="M25" s="89"/>
      <c r="N25" s="57">
        <v>831175844</v>
      </c>
      <c r="O25" s="89"/>
      <c r="P25" s="57">
        <v>0</v>
      </c>
      <c r="Q25" s="89"/>
      <c r="R25" s="57">
        <v>520039204</v>
      </c>
      <c r="S25" s="89"/>
      <c r="T25" s="57">
        <v>1351215048</v>
      </c>
      <c r="U25" s="89"/>
      <c r="V25" s="132">
        <v>5.96</v>
      </c>
    </row>
    <row r="26" spans="2:22" x14ac:dyDescent="0.55000000000000004">
      <c r="B26" s="4" t="s">
        <v>189</v>
      </c>
      <c r="D26" s="57">
        <v>0</v>
      </c>
      <c r="E26" s="89"/>
      <c r="F26" s="57">
        <v>0</v>
      </c>
      <c r="G26" s="89"/>
      <c r="H26" s="57">
        <v>1323652479</v>
      </c>
      <c r="I26" s="89"/>
      <c r="J26" s="57">
        <v>1323652479</v>
      </c>
      <c r="K26" s="89"/>
      <c r="L26" s="99">
        <v>1.57</v>
      </c>
      <c r="M26" s="89"/>
      <c r="N26" s="57">
        <v>0</v>
      </c>
      <c r="O26" s="89"/>
      <c r="P26" s="57">
        <v>0</v>
      </c>
      <c r="Q26" s="89"/>
      <c r="R26" s="57">
        <v>1323652479</v>
      </c>
      <c r="S26" s="89"/>
      <c r="T26" s="57">
        <v>1323652479</v>
      </c>
      <c r="U26" s="89"/>
      <c r="V26" s="132">
        <v>0.97</v>
      </c>
    </row>
    <row r="27" spans="2:22" x14ac:dyDescent="0.55000000000000004">
      <c r="B27" s="4" t="s">
        <v>225</v>
      </c>
      <c r="D27" s="57">
        <v>0</v>
      </c>
      <c r="E27" s="89"/>
      <c r="F27" s="57">
        <v>1100451045</v>
      </c>
      <c r="G27" s="89"/>
      <c r="H27" s="57">
        <v>0</v>
      </c>
      <c r="I27" s="89"/>
      <c r="J27" s="57">
        <v>1100451045</v>
      </c>
      <c r="K27" s="89"/>
      <c r="L27" s="99">
        <v>1.31</v>
      </c>
      <c r="M27" s="89"/>
      <c r="N27" s="57">
        <v>0</v>
      </c>
      <c r="O27" s="89"/>
      <c r="P27" s="57">
        <v>1100451045</v>
      </c>
      <c r="Q27" s="89"/>
      <c r="R27" s="57">
        <v>0</v>
      </c>
      <c r="S27" s="89"/>
      <c r="T27" s="57">
        <v>1100451045</v>
      </c>
      <c r="U27" s="89"/>
      <c r="V27" s="132">
        <v>8.52</v>
      </c>
    </row>
    <row r="28" spans="2:22" x14ac:dyDescent="0.55000000000000004">
      <c r="B28" s="4" t="s">
        <v>171</v>
      </c>
      <c r="D28" s="57">
        <v>0</v>
      </c>
      <c r="E28" s="89"/>
      <c r="F28" s="57">
        <v>0</v>
      </c>
      <c r="G28" s="89"/>
      <c r="H28" s="57">
        <v>1019259756</v>
      </c>
      <c r="I28" s="89"/>
      <c r="J28" s="57">
        <v>1019259756</v>
      </c>
      <c r="K28" s="89"/>
      <c r="L28" s="99">
        <v>1.21</v>
      </c>
      <c r="M28" s="89"/>
      <c r="N28" s="57">
        <v>0</v>
      </c>
      <c r="O28" s="89"/>
      <c r="P28" s="57">
        <v>0</v>
      </c>
      <c r="Q28" s="89"/>
      <c r="R28" s="57">
        <v>1019259756</v>
      </c>
      <c r="S28" s="89"/>
      <c r="T28" s="57">
        <v>1019259756</v>
      </c>
      <c r="U28" s="89"/>
      <c r="V28" s="132">
        <v>0.09</v>
      </c>
    </row>
    <row r="29" spans="2:22" x14ac:dyDescent="0.55000000000000004">
      <c r="B29" s="4" t="s">
        <v>175</v>
      </c>
      <c r="D29" s="57">
        <v>0</v>
      </c>
      <c r="E29" s="89"/>
      <c r="F29" s="57">
        <v>-555686083</v>
      </c>
      <c r="G29" s="89"/>
      <c r="H29" s="57">
        <v>885889983</v>
      </c>
      <c r="I29" s="89"/>
      <c r="J29" s="57">
        <v>330203900</v>
      </c>
      <c r="K29" s="89"/>
      <c r="L29" s="99">
        <v>0.39</v>
      </c>
      <c r="M29" s="89"/>
      <c r="N29" s="57">
        <v>0</v>
      </c>
      <c r="O29" s="89"/>
      <c r="P29" s="57">
        <v>84750797</v>
      </c>
      <c r="Q29" s="89"/>
      <c r="R29" s="57">
        <v>885889983</v>
      </c>
      <c r="S29" s="89"/>
      <c r="T29" s="57">
        <v>970640780</v>
      </c>
      <c r="U29" s="89"/>
      <c r="V29" s="132">
        <v>3.99</v>
      </c>
    </row>
    <row r="30" spans="2:22" x14ac:dyDescent="0.55000000000000004">
      <c r="B30" s="4" t="s">
        <v>231</v>
      </c>
      <c r="D30" s="57">
        <v>0</v>
      </c>
      <c r="E30" s="89"/>
      <c r="F30" s="57">
        <v>0</v>
      </c>
      <c r="G30" s="89"/>
      <c r="H30" s="57">
        <v>913948249</v>
      </c>
      <c r="I30" s="89"/>
      <c r="J30" s="57">
        <v>913948249</v>
      </c>
      <c r="K30" s="89"/>
      <c r="L30" s="99">
        <v>1.0900000000000001</v>
      </c>
      <c r="M30" s="89"/>
      <c r="N30" s="57">
        <v>0</v>
      </c>
      <c r="O30" s="89"/>
      <c r="P30" s="57">
        <v>0</v>
      </c>
      <c r="Q30" s="89"/>
      <c r="R30" s="57">
        <v>913948249</v>
      </c>
      <c r="S30" s="89"/>
      <c r="T30" s="57">
        <v>913948249</v>
      </c>
      <c r="U30" s="89"/>
      <c r="V30" s="132">
        <v>3.61</v>
      </c>
    </row>
    <row r="31" spans="2:22" x14ac:dyDescent="0.55000000000000004">
      <c r="B31" s="4" t="s">
        <v>181</v>
      </c>
      <c r="D31" s="57">
        <v>0</v>
      </c>
      <c r="E31" s="89"/>
      <c r="F31" s="57">
        <v>0</v>
      </c>
      <c r="G31" s="89"/>
      <c r="H31" s="57">
        <v>907557265</v>
      </c>
      <c r="I31" s="89"/>
      <c r="J31" s="57">
        <v>907557265</v>
      </c>
      <c r="K31" s="89"/>
      <c r="L31" s="99">
        <v>1.08</v>
      </c>
      <c r="M31" s="89"/>
      <c r="N31" s="57">
        <v>0</v>
      </c>
      <c r="O31" s="89"/>
      <c r="P31" s="57">
        <v>0</v>
      </c>
      <c r="Q31" s="89"/>
      <c r="R31" s="57">
        <v>907557265</v>
      </c>
      <c r="S31" s="89"/>
      <c r="T31" s="57">
        <v>907557265</v>
      </c>
      <c r="U31" s="89"/>
      <c r="V31" s="132">
        <v>1.1100000000000001</v>
      </c>
    </row>
    <row r="32" spans="2:22" x14ac:dyDescent="0.55000000000000004">
      <c r="B32" s="4" t="s">
        <v>196</v>
      </c>
      <c r="D32" s="57">
        <v>0</v>
      </c>
      <c r="E32" s="89"/>
      <c r="F32" s="57">
        <v>0</v>
      </c>
      <c r="G32" s="89"/>
      <c r="H32" s="57">
        <v>794609822</v>
      </c>
      <c r="I32" s="89"/>
      <c r="J32" s="57">
        <v>794609822</v>
      </c>
      <c r="K32" s="89"/>
      <c r="L32" s="99">
        <v>0.94</v>
      </c>
      <c r="M32" s="89"/>
      <c r="N32" s="57">
        <v>0</v>
      </c>
      <c r="O32" s="89"/>
      <c r="P32" s="57">
        <v>0</v>
      </c>
      <c r="Q32" s="89"/>
      <c r="R32" s="57">
        <v>794609822</v>
      </c>
      <c r="S32" s="89"/>
      <c r="T32" s="57">
        <v>794609822</v>
      </c>
      <c r="U32" s="89"/>
      <c r="V32" s="132">
        <v>-7.0000000000000007E-2</v>
      </c>
    </row>
    <row r="33" spans="2:22" x14ac:dyDescent="0.55000000000000004">
      <c r="B33" s="4" t="s">
        <v>195</v>
      </c>
      <c r="D33" s="57">
        <v>0</v>
      </c>
      <c r="E33" s="89"/>
      <c r="F33" s="57">
        <v>0</v>
      </c>
      <c r="G33" s="89"/>
      <c r="H33" s="57">
        <v>710164392</v>
      </c>
      <c r="I33" s="89"/>
      <c r="J33" s="57">
        <v>710164392</v>
      </c>
      <c r="K33" s="89"/>
      <c r="L33" s="99">
        <v>0.84</v>
      </c>
      <c r="M33" s="89"/>
      <c r="N33" s="57">
        <v>0</v>
      </c>
      <c r="O33" s="89"/>
      <c r="P33" s="57">
        <v>0</v>
      </c>
      <c r="Q33" s="89"/>
      <c r="R33" s="57">
        <v>710164392</v>
      </c>
      <c r="S33" s="89"/>
      <c r="T33" s="57">
        <v>710164392</v>
      </c>
      <c r="U33" s="89"/>
      <c r="V33" s="132">
        <v>-0.41</v>
      </c>
    </row>
    <row r="34" spans="2:22" x14ac:dyDescent="0.55000000000000004">
      <c r="B34" s="4" t="s">
        <v>186</v>
      </c>
      <c r="D34" s="57">
        <v>420098449</v>
      </c>
      <c r="E34" s="89"/>
      <c r="F34" s="57">
        <v>1425752362</v>
      </c>
      <c r="G34" s="89"/>
      <c r="H34" s="57">
        <v>0</v>
      </c>
      <c r="I34" s="89"/>
      <c r="J34" s="57">
        <v>1845850811</v>
      </c>
      <c r="K34" s="89"/>
      <c r="L34" s="99">
        <v>2.19</v>
      </c>
      <c r="M34" s="89"/>
      <c r="N34" s="57">
        <v>420098449</v>
      </c>
      <c r="O34" s="89"/>
      <c r="P34" s="57">
        <v>62119893</v>
      </c>
      <c r="Q34" s="89"/>
      <c r="R34" s="57">
        <v>0</v>
      </c>
      <c r="S34" s="89"/>
      <c r="T34" s="57">
        <v>482218342</v>
      </c>
      <c r="U34" s="89"/>
      <c r="V34" s="132">
        <v>0.53</v>
      </c>
    </row>
    <row r="35" spans="2:22" x14ac:dyDescent="0.55000000000000004">
      <c r="B35" s="4" t="s">
        <v>187</v>
      </c>
      <c r="D35" s="57">
        <v>0</v>
      </c>
      <c r="E35" s="89"/>
      <c r="F35" s="57">
        <v>0</v>
      </c>
      <c r="G35" s="89"/>
      <c r="H35" s="57">
        <v>435692639</v>
      </c>
      <c r="I35" s="89"/>
      <c r="J35" s="57">
        <v>435692639</v>
      </c>
      <c r="K35" s="89"/>
      <c r="L35" s="99">
        <v>0.52</v>
      </c>
      <c r="M35" s="89"/>
      <c r="N35" s="57">
        <v>0</v>
      </c>
      <c r="O35" s="89"/>
      <c r="P35" s="57">
        <v>0</v>
      </c>
      <c r="Q35" s="89"/>
      <c r="R35" s="57">
        <v>435692639</v>
      </c>
      <c r="S35" s="89"/>
      <c r="T35" s="57">
        <v>435692639</v>
      </c>
      <c r="U35" s="89"/>
      <c r="V35" s="132">
        <v>4.22</v>
      </c>
    </row>
    <row r="36" spans="2:22" x14ac:dyDescent="0.55000000000000004">
      <c r="B36" s="4" t="s">
        <v>177</v>
      </c>
      <c r="D36" s="57">
        <v>0</v>
      </c>
      <c r="E36" s="89"/>
      <c r="F36" s="57">
        <v>0</v>
      </c>
      <c r="G36" s="89"/>
      <c r="H36" s="57">
        <v>251147364</v>
      </c>
      <c r="I36" s="89"/>
      <c r="J36" s="57">
        <v>251147364</v>
      </c>
      <c r="K36" s="89"/>
      <c r="L36" s="99">
        <v>0.3</v>
      </c>
      <c r="M36" s="89"/>
      <c r="N36" s="57">
        <v>0</v>
      </c>
      <c r="O36" s="89"/>
      <c r="P36" s="57">
        <v>0</v>
      </c>
      <c r="Q36" s="89"/>
      <c r="R36" s="57">
        <v>251147364</v>
      </c>
      <c r="S36" s="89"/>
      <c r="T36" s="57">
        <v>251147364</v>
      </c>
      <c r="U36" s="89"/>
      <c r="V36" s="132">
        <v>10.62</v>
      </c>
    </row>
    <row r="37" spans="2:22" x14ac:dyDescent="0.55000000000000004">
      <c r="B37" s="4" t="s">
        <v>205</v>
      </c>
      <c r="D37" s="57">
        <v>0</v>
      </c>
      <c r="E37" s="89"/>
      <c r="F37" s="57">
        <v>0</v>
      </c>
      <c r="G37" s="89"/>
      <c r="H37" s="57">
        <v>72259971</v>
      </c>
      <c r="I37" s="89"/>
      <c r="J37" s="57">
        <v>72259971</v>
      </c>
      <c r="K37" s="89"/>
      <c r="L37" s="99">
        <v>0.09</v>
      </c>
      <c r="M37" s="89"/>
      <c r="N37" s="57">
        <v>0</v>
      </c>
      <c r="O37" s="89"/>
      <c r="P37" s="57">
        <v>0</v>
      </c>
      <c r="Q37" s="89"/>
      <c r="R37" s="57">
        <v>72259971</v>
      </c>
      <c r="S37" s="89"/>
      <c r="T37" s="57">
        <v>72259971</v>
      </c>
      <c r="U37" s="89"/>
      <c r="V37" s="132">
        <v>0.31</v>
      </c>
    </row>
    <row r="38" spans="2:22" x14ac:dyDescent="0.55000000000000004">
      <c r="B38" s="4" t="s">
        <v>194</v>
      </c>
      <c r="D38" s="57">
        <v>0</v>
      </c>
      <c r="E38" s="89"/>
      <c r="F38" s="57">
        <v>-1902181</v>
      </c>
      <c r="G38" s="89"/>
      <c r="H38" s="57">
        <v>0</v>
      </c>
      <c r="I38" s="89"/>
      <c r="J38" s="57">
        <v>-1902181</v>
      </c>
      <c r="K38" s="89"/>
      <c r="L38" s="99">
        <v>0</v>
      </c>
      <c r="M38" s="89"/>
      <c r="N38" s="57">
        <v>0</v>
      </c>
      <c r="O38" s="89"/>
      <c r="P38" s="57">
        <v>-4438423</v>
      </c>
      <c r="Q38" s="89"/>
      <c r="R38" s="57">
        <v>0</v>
      </c>
      <c r="S38" s="89"/>
      <c r="T38" s="57">
        <v>-4438423</v>
      </c>
      <c r="U38" s="89"/>
      <c r="V38" s="132">
        <v>1.19</v>
      </c>
    </row>
    <row r="39" spans="2:22" x14ac:dyDescent="0.55000000000000004">
      <c r="B39" s="4" t="s">
        <v>229</v>
      </c>
      <c r="D39" s="57">
        <v>0</v>
      </c>
      <c r="E39" s="89"/>
      <c r="F39" s="57">
        <v>-30807802</v>
      </c>
      <c r="G39" s="89"/>
      <c r="H39" s="57">
        <v>0</v>
      </c>
      <c r="I39" s="89"/>
      <c r="J39" s="57">
        <v>-30807802</v>
      </c>
      <c r="K39" s="89"/>
      <c r="L39" s="99">
        <v>-0.04</v>
      </c>
      <c r="M39" s="89"/>
      <c r="N39" s="57">
        <v>0</v>
      </c>
      <c r="O39" s="89"/>
      <c r="P39" s="57">
        <v>-30807802</v>
      </c>
      <c r="Q39" s="89"/>
      <c r="R39" s="57">
        <v>0</v>
      </c>
      <c r="S39" s="89"/>
      <c r="T39" s="57">
        <v>-30807802</v>
      </c>
      <c r="U39" s="89"/>
      <c r="V39" s="132">
        <v>-0.14000000000000001</v>
      </c>
    </row>
    <row r="40" spans="2:22" x14ac:dyDescent="0.55000000000000004">
      <c r="B40" s="4" t="s">
        <v>188</v>
      </c>
      <c r="D40" s="57">
        <v>0</v>
      </c>
      <c r="E40" s="89"/>
      <c r="F40" s="57">
        <v>0</v>
      </c>
      <c r="G40" s="89"/>
      <c r="H40" s="57">
        <v>-579988081</v>
      </c>
      <c r="I40" s="89"/>
      <c r="J40" s="57">
        <v>-579988081</v>
      </c>
      <c r="K40" s="89"/>
      <c r="L40" s="99">
        <v>-0.69</v>
      </c>
      <c r="M40" s="89"/>
      <c r="N40" s="57">
        <v>630050179</v>
      </c>
      <c r="O40" s="89"/>
      <c r="P40" s="57">
        <v>0</v>
      </c>
      <c r="Q40" s="89"/>
      <c r="R40" s="57">
        <v>-687153217</v>
      </c>
      <c r="S40" s="89"/>
      <c r="T40" s="57">
        <v>-57103038</v>
      </c>
      <c r="U40" s="89"/>
      <c r="V40" s="132">
        <v>-0.12</v>
      </c>
    </row>
    <row r="41" spans="2:22" x14ac:dyDescent="0.55000000000000004">
      <c r="B41" s="4" t="s">
        <v>228</v>
      </c>
      <c r="D41" s="57">
        <v>0</v>
      </c>
      <c r="E41" s="89"/>
      <c r="F41" s="57">
        <v>-64484370</v>
      </c>
      <c r="G41" s="89"/>
      <c r="H41" s="57">
        <v>0</v>
      </c>
      <c r="I41" s="89"/>
      <c r="J41" s="57">
        <v>-64484370</v>
      </c>
      <c r="K41" s="89"/>
      <c r="L41" s="99">
        <v>-0.08</v>
      </c>
      <c r="M41" s="89"/>
      <c r="N41" s="57">
        <v>0</v>
      </c>
      <c r="O41" s="89"/>
      <c r="P41" s="57">
        <v>-64484370</v>
      </c>
      <c r="Q41" s="89"/>
      <c r="R41" s="57">
        <v>0</v>
      </c>
      <c r="S41" s="89"/>
      <c r="T41" s="57">
        <v>-64484370</v>
      </c>
      <c r="U41" s="89"/>
      <c r="V41" s="132">
        <v>-0.21</v>
      </c>
    </row>
    <row r="42" spans="2:22" x14ac:dyDescent="0.55000000000000004">
      <c r="B42" s="4" t="s">
        <v>192</v>
      </c>
      <c r="D42" s="57">
        <v>0</v>
      </c>
      <c r="E42" s="89"/>
      <c r="F42" s="57">
        <v>0</v>
      </c>
      <c r="G42" s="89"/>
      <c r="H42" s="57">
        <v>0</v>
      </c>
      <c r="I42" s="89"/>
      <c r="J42" s="57">
        <v>0</v>
      </c>
      <c r="K42" s="89"/>
      <c r="L42" s="99">
        <v>0</v>
      </c>
      <c r="M42" s="89"/>
      <c r="N42" s="57">
        <v>0</v>
      </c>
      <c r="O42" s="89"/>
      <c r="P42" s="57">
        <v>0</v>
      </c>
      <c r="Q42" s="89"/>
      <c r="R42" s="57">
        <v>-101034177</v>
      </c>
      <c r="S42" s="89"/>
      <c r="T42" s="57">
        <v>-101034177</v>
      </c>
      <c r="U42" s="89"/>
      <c r="V42" s="132">
        <v>-0.14000000000000001</v>
      </c>
    </row>
    <row r="43" spans="2:22" x14ac:dyDescent="0.55000000000000004">
      <c r="B43" s="4" t="s">
        <v>184</v>
      </c>
      <c r="D43" s="57">
        <v>0</v>
      </c>
      <c r="E43" s="89"/>
      <c r="F43" s="57">
        <v>0</v>
      </c>
      <c r="G43" s="89"/>
      <c r="H43" s="57">
        <v>0</v>
      </c>
      <c r="I43" s="89"/>
      <c r="J43" s="57">
        <v>0</v>
      </c>
      <c r="K43" s="89"/>
      <c r="L43" s="99">
        <v>0</v>
      </c>
      <c r="M43" s="89"/>
      <c r="N43" s="57">
        <v>0</v>
      </c>
      <c r="O43" s="89"/>
      <c r="P43" s="57">
        <v>0</v>
      </c>
      <c r="Q43" s="89"/>
      <c r="R43" s="57">
        <v>-113207432</v>
      </c>
      <c r="S43" s="89"/>
      <c r="T43" s="57">
        <v>-113207432</v>
      </c>
      <c r="U43" s="89"/>
      <c r="V43" s="132">
        <v>0.59</v>
      </c>
    </row>
    <row r="44" spans="2:22" x14ac:dyDescent="0.55000000000000004">
      <c r="B44" s="4" t="s">
        <v>169</v>
      </c>
      <c r="D44" s="57">
        <v>0</v>
      </c>
      <c r="E44" s="89"/>
      <c r="F44" s="57">
        <v>0</v>
      </c>
      <c r="G44" s="89"/>
      <c r="H44" s="57">
        <v>0</v>
      </c>
      <c r="I44" s="89"/>
      <c r="J44" s="57">
        <v>0</v>
      </c>
      <c r="K44" s="89"/>
      <c r="L44" s="99">
        <v>0</v>
      </c>
      <c r="M44" s="89"/>
      <c r="N44" s="57">
        <v>0</v>
      </c>
      <c r="O44" s="89"/>
      <c r="P44" s="57">
        <v>0</v>
      </c>
      <c r="Q44" s="89"/>
      <c r="R44" s="57">
        <v>-116002297</v>
      </c>
      <c r="S44" s="89"/>
      <c r="T44" s="57">
        <v>-116002297</v>
      </c>
      <c r="U44" s="89"/>
      <c r="V44" s="132">
        <v>-0.74</v>
      </c>
    </row>
    <row r="45" spans="2:22" x14ac:dyDescent="0.55000000000000004">
      <c r="B45" s="4" t="s">
        <v>179</v>
      </c>
      <c r="D45" s="57">
        <v>0</v>
      </c>
      <c r="E45" s="89"/>
      <c r="F45" s="57">
        <v>-36038047</v>
      </c>
      <c r="G45" s="89"/>
      <c r="H45" s="57">
        <v>0</v>
      </c>
      <c r="I45" s="89"/>
      <c r="J45" s="57">
        <v>-36038047</v>
      </c>
      <c r="K45" s="89"/>
      <c r="L45" s="99">
        <v>-0.04</v>
      </c>
      <c r="M45" s="89"/>
      <c r="N45" s="57">
        <v>0</v>
      </c>
      <c r="O45" s="89"/>
      <c r="P45" s="57">
        <v>-36038047</v>
      </c>
      <c r="Q45" s="89"/>
      <c r="R45" s="57">
        <v>-135345545</v>
      </c>
      <c r="S45" s="89"/>
      <c r="T45" s="57">
        <v>-171383592</v>
      </c>
      <c r="U45" s="89"/>
      <c r="V45" s="132">
        <v>5.73</v>
      </c>
    </row>
    <row r="46" spans="2:22" x14ac:dyDescent="0.55000000000000004">
      <c r="B46" s="4" t="s">
        <v>176</v>
      </c>
      <c r="D46" s="57">
        <v>0</v>
      </c>
      <c r="E46" s="89"/>
      <c r="F46" s="57">
        <v>0</v>
      </c>
      <c r="G46" s="89"/>
      <c r="H46" s="57">
        <v>-250231166</v>
      </c>
      <c r="I46" s="89"/>
      <c r="J46" s="57">
        <v>-250231166</v>
      </c>
      <c r="K46" s="89"/>
      <c r="L46" s="99">
        <v>-0.3</v>
      </c>
      <c r="M46" s="89"/>
      <c r="N46" s="57">
        <v>0</v>
      </c>
      <c r="O46" s="89"/>
      <c r="P46" s="57">
        <v>0</v>
      </c>
      <c r="Q46" s="89"/>
      <c r="R46" s="57">
        <v>-250231166</v>
      </c>
      <c r="S46" s="89"/>
      <c r="T46" s="57">
        <v>-250231166</v>
      </c>
      <c r="U46" s="89"/>
      <c r="V46" s="132">
        <v>5.37</v>
      </c>
    </row>
    <row r="47" spans="2:22" x14ac:dyDescent="0.55000000000000004">
      <c r="B47" s="4" t="s">
        <v>236</v>
      </c>
      <c r="D47" s="57">
        <v>0</v>
      </c>
      <c r="E47" s="89"/>
      <c r="F47" s="57">
        <v>0</v>
      </c>
      <c r="G47" s="89"/>
      <c r="H47" s="57">
        <v>-259554740</v>
      </c>
      <c r="I47" s="89"/>
      <c r="J47" s="57">
        <v>-259554740</v>
      </c>
      <c r="K47" s="89"/>
      <c r="L47" s="99">
        <v>-0.31</v>
      </c>
      <c r="M47" s="89"/>
      <c r="N47" s="57">
        <v>0</v>
      </c>
      <c r="O47" s="89"/>
      <c r="P47" s="57">
        <v>0</v>
      </c>
      <c r="Q47" s="89"/>
      <c r="R47" s="57">
        <v>-259554740</v>
      </c>
      <c r="S47" s="89"/>
      <c r="T47" s="57">
        <v>-259554740</v>
      </c>
      <c r="U47" s="89"/>
      <c r="V47" s="132">
        <v>-2.2799999999999998</v>
      </c>
    </row>
    <row r="48" spans="2:22" x14ac:dyDescent="0.55000000000000004">
      <c r="B48" s="4" t="s">
        <v>191</v>
      </c>
      <c r="D48" s="57">
        <v>0</v>
      </c>
      <c r="E48" s="89"/>
      <c r="F48" s="57">
        <v>0</v>
      </c>
      <c r="G48" s="89"/>
      <c r="H48" s="57">
        <v>-297343775</v>
      </c>
      <c r="I48" s="89"/>
      <c r="J48" s="57">
        <v>-297343775</v>
      </c>
      <c r="K48" s="89"/>
      <c r="L48" s="99">
        <v>-0.35</v>
      </c>
      <c r="M48" s="89"/>
      <c r="N48" s="57">
        <v>0</v>
      </c>
      <c r="O48" s="89"/>
      <c r="P48" s="57">
        <v>0</v>
      </c>
      <c r="Q48" s="89"/>
      <c r="R48" s="57">
        <v>-297343775</v>
      </c>
      <c r="S48" s="89"/>
      <c r="T48" s="57">
        <v>-297343775</v>
      </c>
      <c r="U48" s="89"/>
      <c r="V48" s="132">
        <v>11.33</v>
      </c>
    </row>
    <row r="49" spans="2:23" x14ac:dyDescent="0.55000000000000004">
      <c r="B49" s="4" t="s">
        <v>226</v>
      </c>
      <c r="D49" s="57">
        <v>0</v>
      </c>
      <c r="E49" s="89"/>
      <c r="F49" s="57">
        <v>-301575400</v>
      </c>
      <c r="G49" s="89"/>
      <c r="H49" s="57">
        <v>0</v>
      </c>
      <c r="I49" s="89"/>
      <c r="J49" s="57">
        <v>-301575400</v>
      </c>
      <c r="K49" s="89"/>
      <c r="L49" s="99">
        <v>-0.36</v>
      </c>
      <c r="M49" s="89"/>
      <c r="N49" s="57">
        <v>0</v>
      </c>
      <c r="O49" s="89"/>
      <c r="P49" s="57">
        <v>-301575400</v>
      </c>
      <c r="Q49" s="89"/>
      <c r="R49" s="57">
        <v>0</v>
      </c>
      <c r="S49" s="89"/>
      <c r="T49" s="57">
        <v>-301575400</v>
      </c>
      <c r="U49" s="89"/>
      <c r="V49" s="132">
        <v>-0.04</v>
      </c>
    </row>
    <row r="50" spans="2:23" x14ac:dyDescent="0.55000000000000004">
      <c r="B50" s="4" t="s">
        <v>230</v>
      </c>
      <c r="D50" s="57">
        <v>0</v>
      </c>
      <c r="E50" s="89"/>
      <c r="F50" s="57">
        <v>0</v>
      </c>
      <c r="G50" s="89"/>
      <c r="H50" s="57">
        <v>-331729126</v>
      </c>
      <c r="I50" s="89"/>
      <c r="J50" s="57">
        <v>-331729126</v>
      </c>
      <c r="K50" s="89"/>
      <c r="L50" s="99">
        <v>-0.39</v>
      </c>
      <c r="M50" s="89"/>
      <c r="N50" s="57">
        <v>0</v>
      </c>
      <c r="O50" s="89"/>
      <c r="P50" s="57">
        <v>0</v>
      </c>
      <c r="Q50" s="89"/>
      <c r="R50" s="57">
        <v>-331729126</v>
      </c>
      <c r="S50" s="89"/>
      <c r="T50" s="57">
        <v>-331729126</v>
      </c>
      <c r="U50" s="89"/>
      <c r="V50" s="132">
        <v>-1.63</v>
      </c>
    </row>
    <row r="51" spans="2:23" x14ac:dyDescent="0.55000000000000004">
      <c r="B51" s="4" t="s">
        <v>222</v>
      </c>
      <c r="D51" s="57">
        <v>0</v>
      </c>
      <c r="E51" s="89"/>
      <c r="F51" s="57">
        <v>-600860485</v>
      </c>
      <c r="G51" s="89"/>
      <c r="H51" s="57">
        <v>0</v>
      </c>
      <c r="I51" s="89"/>
      <c r="J51" s="57">
        <v>-600860485</v>
      </c>
      <c r="K51" s="89"/>
      <c r="L51" s="99">
        <v>-0.71</v>
      </c>
      <c r="M51" s="89"/>
      <c r="N51" s="57">
        <v>0</v>
      </c>
      <c r="O51" s="89"/>
      <c r="P51" s="57">
        <v>-600860485</v>
      </c>
      <c r="Q51" s="89"/>
      <c r="R51" s="57">
        <v>0</v>
      </c>
      <c r="S51" s="89"/>
      <c r="T51" s="57">
        <v>-600860485</v>
      </c>
      <c r="U51" s="89"/>
      <c r="V51" s="132">
        <v>1.35</v>
      </c>
    </row>
    <row r="52" spans="2:23" x14ac:dyDescent="0.55000000000000004">
      <c r="B52" s="4" t="s">
        <v>185</v>
      </c>
      <c r="D52" s="57">
        <v>0</v>
      </c>
      <c r="E52" s="89"/>
      <c r="F52" s="57">
        <v>0</v>
      </c>
      <c r="G52" s="89"/>
      <c r="H52" s="57">
        <v>-217963030</v>
      </c>
      <c r="I52" s="89"/>
      <c r="J52" s="57">
        <v>-217963030</v>
      </c>
      <c r="K52" s="89"/>
      <c r="L52" s="99">
        <v>-0.26</v>
      </c>
      <c r="M52" s="89"/>
      <c r="N52" s="57">
        <v>0</v>
      </c>
      <c r="O52" s="89"/>
      <c r="P52" s="57">
        <v>0</v>
      </c>
      <c r="Q52" s="89"/>
      <c r="R52" s="57">
        <v>-691871104</v>
      </c>
      <c r="S52" s="89"/>
      <c r="T52" s="57">
        <v>-691871104</v>
      </c>
      <c r="U52" s="89"/>
      <c r="V52" s="132">
        <v>-0.08</v>
      </c>
    </row>
    <row r="53" spans="2:23" x14ac:dyDescent="0.55000000000000004">
      <c r="B53" s="4" t="s">
        <v>223</v>
      </c>
      <c r="D53" s="57">
        <v>0</v>
      </c>
      <c r="E53" s="89"/>
      <c r="F53" s="57">
        <v>-1329024620</v>
      </c>
      <c r="G53" s="89"/>
      <c r="H53" s="57">
        <v>0</v>
      </c>
      <c r="I53" s="89"/>
      <c r="J53" s="57">
        <v>-1329024620</v>
      </c>
      <c r="K53" s="89"/>
      <c r="L53" s="99">
        <v>-1.58</v>
      </c>
      <c r="M53" s="89"/>
      <c r="N53" s="57">
        <v>0</v>
      </c>
      <c r="O53" s="89"/>
      <c r="P53" s="57">
        <v>-1329024620</v>
      </c>
      <c r="Q53" s="89"/>
      <c r="R53" s="57">
        <v>0</v>
      </c>
      <c r="S53" s="89"/>
      <c r="T53" s="57">
        <v>-1329024620</v>
      </c>
      <c r="U53" s="89"/>
      <c r="V53" s="132">
        <v>-0.01</v>
      </c>
    </row>
    <row r="54" spans="2:23" x14ac:dyDescent="0.55000000000000004">
      <c r="B54" s="4" t="s">
        <v>221</v>
      </c>
      <c r="D54" s="57">
        <v>0</v>
      </c>
      <c r="E54" s="89"/>
      <c r="F54" s="57">
        <v>-1490883930</v>
      </c>
      <c r="G54" s="89"/>
      <c r="H54" s="57">
        <v>0</v>
      </c>
      <c r="I54" s="89"/>
      <c r="J54" s="57">
        <v>-1490883930</v>
      </c>
      <c r="K54" s="89"/>
      <c r="L54" s="99">
        <v>-1.77</v>
      </c>
      <c r="M54" s="89"/>
      <c r="N54" s="57">
        <v>0</v>
      </c>
      <c r="O54" s="89"/>
      <c r="P54" s="57">
        <v>-1490883930</v>
      </c>
      <c r="Q54" s="89"/>
      <c r="R54" s="57">
        <v>0</v>
      </c>
      <c r="S54" s="89"/>
      <c r="T54" s="57">
        <v>-1490883930</v>
      </c>
      <c r="U54" s="89"/>
      <c r="V54" s="132">
        <v>-1.83</v>
      </c>
    </row>
    <row r="55" spans="2:23" x14ac:dyDescent="0.55000000000000004">
      <c r="B55" s="4" t="s">
        <v>227</v>
      </c>
      <c r="D55" s="57">
        <v>0</v>
      </c>
      <c r="E55" s="89"/>
      <c r="F55" s="57">
        <v>-1758878672</v>
      </c>
      <c r="G55" s="89"/>
      <c r="H55" s="57">
        <v>0</v>
      </c>
      <c r="I55" s="89"/>
      <c r="J55" s="57">
        <v>-1758878672</v>
      </c>
      <c r="K55" s="89"/>
      <c r="L55" s="99">
        <v>-2.09</v>
      </c>
      <c r="M55" s="89"/>
      <c r="N55" s="57">
        <v>0</v>
      </c>
      <c r="O55" s="89"/>
      <c r="P55" s="57">
        <v>-1758878672</v>
      </c>
      <c r="Q55" s="89"/>
      <c r="R55" s="57">
        <v>0</v>
      </c>
      <c r="S55" s="89"/>
      <c r="T55" s="57">
        <v>-1758878672</v>
      </c>
      <c r="U55" s="89"/>
      <c r="V55" s="132">
        <v>-2.16</v>
      </c>
    </row>
    <row r="56" spans="2:23" x14ac:dyDescent="0.55000000000000004">
      <c r="B56" s="4" t="s">
        <v>224</v>
      </c>
      <c r="D56" s="57">
        <v>0</v>
      </c>
      <c r="E56" s="89"/>
      <c r="F56" s="57">
        <v>-1861424399</v>
      </c>
      <c r="G56" s="89"/>
      <c r="H56" s="57">
        <v>0</v>
      </c>
      <c r="I56" s="89"/>
      <c r="J56" s="57">
        <v>-1861424399</v>
      </c>
      <c r="K56" s="89"/>
      <c r="L56" s="99">
        <v>-2.21</v>
      </c>
      <c r="M56" s="89"/>
      <c r="N56" s="57">
        <v>0</v>
      </c>
      <c r="O56" s="89"/>
      <c r="P56" s="57">
        <v>-1861424399</v>
      </c>
      <c r="Q56" s="89"/>
      <c r="R56" s="57">
        <v>0</v>
      </c>
      <c r="S56" s="89"/>
      <c r="T56" s="57">
        <v>-1861424399</v>
      </c>
      <c r="U56" s="89"/>
      <c r="V56" s="132">
        <v>-0.37</v>
      </c>
    </row>
    <row r="57" spans="2:23" ht="29.25" customHeight="1" thickBot="1" x14ac:dyDescent="0.6">
      <c r="B57" s="35" t="s">
        <v>65</v>
      </c>
      <c r="D57" s="61">
        <f>SUM(D10:D56)</f>
        <v>2383738588</v>
      </c>
      <c r="E57" s="6"/>
      <c r="F57" s="61">
        <f>SUM(F10:F56)</f>
        <v>15094078623</v>
      </c>
      <c r="G57" s="6"/>
      <c r="H57" s="61">
        <f>SUM(H10:H56)</f>
        <v>58591781684</v>
      </c>
      <c r="I57" s="6"/>
      <c r="J57" s="61">
        <f>SUM(J10:J56)</f>
        <v>76069598895</v>
      </c>
      <c r="K57" s="6"/>
      <c r="L57" s="98">
        <f>SUM(L10:L56)</f>
        <v>90.47</v>
      </c>
      <c r="M57" s="6"/>
      <c r="N57" s="61">
        <f>SUM(N10:N56)</f>
        <v>3687006897</v>
      </c>
      <c r="O57" s="6"/>
      <c r="P57" s="61"/>
      <c r="Q57" s="6"/>
      <c r="R57" s="61">
        <f>SUM(R10:R56)</f>
        <v>57545119023</v>
      </c>
      <c r="S57" s="6"/>
      <c r="T57" s="61">
        <f>SUM(T10:T56)</f>
        <v>76517443690</v>
      </c>
      <c r="U57" s="6"/>
      <c r="V57" s="130">
        <f>SUM(V10:V56)</f>
        <v>93.780000000000015</v>
      </c>
    </row>
    <row r="58" spans="2:23" ht="21.75" thickTop="1" x14ac:dyDescent="0.55000000000000004"/>
    <row r="59" spans="2:23" ht="30.75" customHeight="1" x14ac:dyDescent="0.75">
      <c r="B59" s="249">
        <v>11</v>
      </c>
      <c r="C59" s="249"/>
      <c r="D59" s="249"/>
      <c r="E59" s="249"/>
      <c r="F59" s="249"/>
      <c r="G59" s="249"/>
      <c r="H59" s="249"/>
      <c r="I59" s="249"/>
      <c r="J59" s="249"/>
      <c r="K59" s="249"/>
      <c r="L59" s="249"/>
      <c r="M59" s="249"/>
      <c r="N59" s="249"/>
      <c r="O59" s="249"/>
      <c r="P59" s="249"/>
      <c r="Q59" s="249"/>
      <c r="R59" s="249"/>
      <c r="S59" s="249"/>
      <c r="T59" s="249"/>
      <c r="U59" s="249"/>
      <c r="V59" s="249"/>
      <c r="W59" s="249"/>
    </row>
    <row r="60" spans="2:23" x14ac:dyDescent="0.55000000000000004">
      <c r="T60" s="21"/>
    </row>
  </sheetData>
  <sortState xmlns:xlrd2="http://schemas.microsoft.com/office/spreadsheetml/2017/richdata2" ref="B10:V56">
    <sortCondition descending="1" ref="T10:T56"/>
  </sortState>
  <mergeCells count="17">
    <mergeCell ref="B59:W59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48" orientation="portrait" r:id="rId1"/>
  <rowBreaks count="1" manualBreakCount="1">
    <brk id="3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AB14"/>
  <sheetViews>
    <sheetView rightToLeft="1" view="pageBreakPreview" zoomScale="85" zoomScaleNormal="70" zoomScaleSheetLayoutView="85" workbookViewId="0">
      <selection activeCell="A14" sqref="A14:R14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710937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28515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7109375" style="1" bestFit="1" customWidth="1"/>
    <col min="17" max="17" width="1" style="1" customWidth="1"/>
    <col min="18" max="18" width="18.140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28" ht="30" x14ac:dyDescent="0.6">
      <c r="B2" s="185" t="s">
        <v>164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4"/>
      <c r="R2" s="14"/>
      <c r="S2" s="14"/>
      <c r="T2" s="14"/>
      <c r="U2" s="14"/>
    </row>
    <row r="3" spans="1:28" ht="30" x14ac:dyDescent="0.6">
      <c r="B3" s="185" t="s">
        <v>37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4"/>
      <c r="R3" s="14"/>
    </row>
    <row r="4" spans="1:28" ht="30" x14ac:dyDescent="0.6">
      <c r="B4" s="185" t="s">
        <v>218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4"/>
      <c r="R4" s="14"/>
    </row>
    <row r="5" spans="1:28" ht="54" customHeight="1" x14ac:dyDescent="0.6"/>
    <row r="6" spans="1:28" s="2" customFormat="1" ht="30" x14ac:dyDescent="0.55000000000000004">
      <c r="B6" s="12" t="s">
        <v>147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s="13" customFormat="1" ht="27" customHeight="1" x14ac:dyDescent="0.6">
      <c r="B7" s="186" t="s">
        <v>41</v>
      </c>
      <c r="D7" s="187" t="s">
        <v>39</v>
      </c>
      <c r="E7" s="187" t="s">
        <v>39</v>
      </c>
      <c r="F7" s="187" t="s">
        <v>39</v>
      </c>
      <c r="G7" s="187" t="s">
        <v>39</v>
      </c>
      <c r="H7" s="187" t="s">
        <v>39</v>
      </c>
      <c r="I7" s="187" t="s">
        <v>39</v>
      </c>
      <c r="J7" s="187" t="s">
        <v>39</v>
      </c>
      <c r="L7" s="187" t="s">
        <v>40</v>
      </c>
      <c r="M7" s="187" t="s">
        <v>40</v>
      </c>
      <c r="N7" s="187" t="s">
        <v>40</v>
      </c>
      <c r="O7" s="187" t="s">
        <v>40</v>
      </c>
      <c r="P7" s="187" t="s">
        <v>40</v>
      </c>
      <c r="Q7" s="187" t="s">
        <v>40</v>
      </c>
      <c r="R7" s="187" t="s">
        <v>40</v>
      </c>
    </row>
    <row r="8" spans="1:28" s="36" customFormat="1" ht="48" customHeight="1" x14ac:dyDescent="0.75">
      <c r="B8" s="225" t="s">
        <v>41</v>
      </c>
      <c r="D8" s="235" t="s">
        <v>58</v>
      </c>
      <c r="E8" s="37"/>
      <c r="F8" s="235" t="s">
        <v>55</v>
      </c>
      <c r="G8" s="37"/>
      <c r="H8" s="235" t="s">
        <v>56</v>
      </c>
      <c r="I8" s="37"/>
      <c r="J8" s="235" t="s">
        <v>59</v>
      </c>
      <c r="L8" s="235" t="s">
        <v>58</v>
      </c>
      <c r="M8" s="37"/>
      <c r="N8" s="235" t="s">
        <v>55</v>
      </c>
      <c r="O8" s="37"/>
      <c r="P8" s="235" t="s">
        <v>56</v>
      </c>
      <c r="Q8" s="37"/>
      <c r="R8" s="235" t="s">
        <v>59</v>
      </c>
    </row>
    <row r="9" spans="1:28" ht="24.75" x14ac:dyDescent="0.7">
      <c r="B9" s="173" t="s">
        <v>206</v>
      </c>
      <c r="C9" s="173"/>
      <c r="D9" s="173">
        <v>0</v>
      </c>
      <c r="E9" s="173"/>
      <c r="F9" s="174">
        <v>0</v>
      </c>
      <c r="G9" s="174"/>
      <c r="H9" s="174">
        <v>133749143</v>
      </c>
      <c r="I9" s="174"/>
      <c r="J9" s="174">
        <v>133749143</v>
      </c>
      <c r="K9" s="174"/>
      <c r="L9" s="175">
        <v>0</v>
      </c>
      <c r="M9" s="174"/>
      <c r="N9" s="174">
        <v>0</v>
      </c>
      <c r="O9" s="174"/>
      <c r="P9" s="174">
        <v>133749143</v>
      </c>
      <c r="Q9" s="174"/>
      <c r="R9" s="174">
        <v>133749143</v>
      </c>
    </row>
    <row r="10" spans="1:28" ht="24.75" x14ac:dyDescent="0.7">
      <c r="B10" s="173" t="s">
        <v>210</v>
      </c>
      <c r="C10" s="173"/>
      <c r="D10" s="173">
        <v>0</v>
      </c>
      <c r="E10" s="173"/>
      <c r="F10" s="174">
        <v>0</v>
      </c>
      <c r="G10" s="174"/>
      <c r="H10" s="174">
        <v>25892026</v>
      </c>
      <c r="I10" s="174"/>
      <c r="J10" s="174">
        <v>25892026</v>
      </c>
      <c r="K10" s="174"/>
      <c r="L10" s="175">
        <v>0</v>
      </c>
      <c r="M10" s="174"/>
      <c r="N10" s="174">
        <v>0</v>
      </c>
      <c r="O10" s="174"/>
      <c r="P10" s="174">
        <v>25892026</v>
      </c>
      <c r="Q10" s="174"/>
      <c r="R10" s="174">
        <v>25892026</v>
      </c>
    </row>
    <row r="11" spans="1:28" ht="24.75" x14ac:dyDescent="0.7">
      <c r="B11" s="173" t="s">
        <v>213</v>
      </c>
      <c r="C11" s="173"/>
      <c r="D11" s="173">
        <v>0</v>
      </c>
      <c r="E11" s="173"/>
      <c r="F11" s="174">
        <v>0</v>
      </c>
      <c r="G11" s="174"/>
      <c r="H11" s="174">
        <v>11959742</v>
      </c>
      <c r="I11" s="174"/>
      <c r="J11" s="174">
        <v>11959742</v>
      </c>
      <c r="K11" s="174"/>
      <c r="L11" s="175">
        <v>0</v>
      </c>
      <c r="M11" s="174"/>
      <c r="N11" s="174">
        <v>0</v>
      </c>
      <c r="O11" s="174"/>
      <c r="P11" s="174">
        <v>11959742</v>
      </c>
      <c r="Q11" s="174"/>
      <c r="R11" s="174">
        <v>11959742</v>
      </c>
    </row>
    <row r="12" spans="1:28" ht="21.75" thickBot="1" x14ac:dyDescent="0.65">
      <c r="B12" s="176"/>
      <c r="D12" s="176"/>
      <c r="F12" s="177">
        <f>SUM(F9:F11)</f>
        <v>0</v>
      </c>
      <c r="H12" s="177">
        <f>SUM(H9:H11)</f>
        <v>171600911</v>
      </c>
      <c r="J12" s="177">
        <f>SUM(J9:J11)</f>
        <v>171600911</v>
      </c>
      <c r="L12" s="118"/>
      <c r="N12" s="177">
        <f>SUM(N9:N11)</f>
        <v>0</v>
      </c>
      <c r="P12" s="177">
        <f>SUM(P9:P11)</f>
        <v>171600911</v>
      </c>
      <c r="R12" s="177">
        <f>SUM(R9:R11)</f>
        <v>171600911</v>
      </c>
    </row>
    <row r="13" spans="1:28" ht="21.75" thickTop="1" x14ac:dyDescent="0.6">
      <c r="L13"/>
    </row>
    <row r="14" spans="1:28" ht="30" x14ac:dyDescent="0.75">
      <c r="A14" s="230">
        <v>12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</row>
  </sheetData>
  <mergeCells count="15">
    <mergeCell ref="A14:R14"/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7"/>
  <sheetViews>
    <sheetView rightToLeft="1" view="pageBreakPreview" topLeftCell="B1" zoomScale="80" zoomScaleNormal="70" zoomScaleSheetLayoutView="80" workbookViewId="0">
      <selection activeCell="B16" sqref="B16:J16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85" t="s">
        <v>164</v>
      </c>
      <c r="C2" s="185"/>
      <c r="D2" s="185"/>
      <c r="E2" s="185"/>
      <c r="F2" s="185"/>
      <c r="G2" s="185"/>
      <c r="H2" s="185"/>
      <c r="I2" s="185"/>
      <c r="J2" s="185"/>
    </row>
    <row r="3" spans="2:26" ht="31.5" customHeight="1" x14ac:dyDescent="0.55000000000000004">
      <c r="B3" s="185" t="s">
        <v>37</v>
      </c>
      <c r="C3" s="185"/>
      <c r="D3" s="185"/>
      <c r="E3" s="185"/>
      <c r="F3" s="185"/>
      <c r="G3" s="185"/>
      <c r="H3" s="185"/>
      <c r="I3" s="185"/>
      <c r="J3" s="185"/>
    </row>
    <row r="4" spans="2:26" ht="31.5" customHeight="1" x14ac:dyDescent="0.55000000000000004">
      <c r="B4" s="185" t="s">
        <v>218</v>
      </c>
      <c r="C4" s="185"/>
      <c r="D4" s="185"/>
      <c r="E4" s="185"/>
      <c r="F4" s="185"/>
      <c r="G4" s="185"/>
      <c r="H4" s="185"/>
      <c r="I4" s="185"/>
      <c r="J4" s="185"/>
    </row>
    <row r="5" spans="2:26" ht="73.5" customHeight="1" x14ac:dyDescent="0.55000000000000004"/>
    <row r="6" spans="2:26" ht="30" x14ac:dyDescent="0.55000000000000004">
      <c r="B6" s="12" t="s">
        <v>152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89" t="s">
        <v>60</v>
      </c>
      <c r="C8" s="189" t="s">
        <v>60</v>
      </c>
      <c r="D8" s="189" t="s">
        <v>39</v>
      </c>
      <c r="E8" s="189" t="s">
        <v>39</v>
      </c>
      <c r="F8" s="189" t="s">
        <v>39</v>
      </c>
      <c r="H8" s="189" t="s">
        <v>40</v>
      </c>
      <c r="I8" s="189" t="s">
        <v>40</v>
      </c>
      <c r="J8" s="189" t="s">
        <v>40</v>
      </c>
    </row>
    <row r="9" spans="2:26" s="29" customFormat="1" ht="50.25" customHeight="1" x14ac:dyDescent="0.6">
      <c r="B9" s="237" t="s">
        <v>61</v>
      </c>
      <c r="D9" s="237" t="s">
        <v>62</v>
      </c>
      <c r="F9" s="237" t="s">
        <v>63</v>
      </c>
      <c r="H9" s="237" t="s">
        <v>62</v>
      </c>
      <c r="J9" s="237" t="s">
        <v>63</v>
      </c>
    </row>
    <row r="10" spans="2:26" s="4" customFormat="1" ht="22.5" customHeight="1" x14ac:dyDescent="0.55000000000000004">
      <c r="B10" s="34" t="s">
        <v>199</v>
      </c>
      <c r="D10" s="59">
        <v>71824</v>
      </c>
      <c r="E10" s="6"/>
      <c r="F10" s="10"/>
      <c r="G10" s="6"/>
      <c r="H10" s="59">
        <v>9891445</v>
      </c>
      <c r="I10" s="6"/>
      <c r="J10" s="76"/>
    </row>
    <row r="11" spans="2:26" s="4" customFormat="1" ht="22.5" customHeight="1" x14ac:dyDescent="0.55000000000000004">
      <c r="B11" s="4" t="s">
        <v>200</v>
      </c>
      <c r="D11" s="60">
        <v>427855</v>
      </c>
      <c r="E11" s="6"/>
      <c r="F11" s="6"/>
      <c r="G11" s="6"/>
      <c r="H11" s="60">
        <v>1257725</v>
      </c>
      <c r="I11" s="6"/>
      <c r="J11" s="31"/>
    </row>
    <row r="12" spans="2:26" s="4" customFormat="1" ht="22.5" customHeight="1" x14ac:dyDescent="0.55000000000000004">
      <c r="B12" s="4" t="s">
        <v>197</v>
      </c>
      <c r="D12" s="60">
        <v>7880</v>
      </c>
      <c r="E12" s="6"/>
      <c r="F12" s="6"/>
      <c r="G12" s="6"/>
      <c r="H12" s="60">
        <v>23072</v>
      </c>
      <c r="I12" s="6"/>
      <c r="J12" s="31"/>
    </row>
    <row r="13" spans="2:26" s="4" customFormat="1" ht="21.75" customHeight="1" x14ac:dyDescent="0.55000000000000004">
      <c r="B13" s="4" t="s">
        <v>198</v>
      </c>
      <c r="D13" s="60">
        <v>1134</v>
      </c>
      <c r="E13" s="6"/>
      <c r="F13" s="6"/>
      <c r="G13" s="6"/>
      <c r="H13" s="60">
        <v>3388</v>
      </c>
      <c r="I13" s="6"/>
      <c r="J13" s="31"/>
    </row>
    <row r="14" spans="2:26" ht="21.75" customHeight="1" thickBot="1" x14ac:dyDescent="0.6">
      <c r="B14" s="236" t="s">
        <v>65</v>
      </c>
      <c r="C14" s="236"/>
      <c r="D14" s="62">
        <f>SUM(D10:D13)</f>
        <v>508693</v>
      </c>
      <c r="E14" s="63"/>
      <c r="F14" s="64"/>
      <c r="G14" s="63"/>
      <c r="H14" s="62">
        <f>SUM(H10:H13)</f>
        <v>11175630</v>
      </c>
      <c r="I14" s="63"/>
      <c r="J14" s="77"/>
    </row>
    <row r="15" spans="2:26" ht="21.75" customHeight="1" thickTop="1" x14ac:dyDescent="0.55000000000000004">
      <c r="D15" s="2" t="s">
        <v>144</v>
      </c>
      <c r="J15" s="75"/>
    </row>
    <row r="16" spans="2:26" ht="27.75" customHeight="1" x14ac:dyDescent="0.75">
      <c r="B16" s="230">
        <v>13</v>
      </c>
      <c r="C16" s="230"/>
      <c r="D16" s="230"/>
      <c r="E16" s="230"/>
      <c r="F16" s="230"/>
      <c r="G16" s="230"/>
      <c r="H16" s="230"/>
      <c r="I16" s="230"/>
      <c r="J16" s="230"/>
    </row>
    <row r="17" spans="10:10" ht="21.75" customHeight="1" x14ac:dyDescent="0.55000000000000004">
      <c r="J17" s="75"/>
    </row>
  </sheetData>
  <sortState xmlns:xlrd2="http://schemas.microsoft.com/office/spreadsheetml/2017/richdata2" ref="B10:H13">
    <sortCondition descending="1" ref="H10:H13"/>
  </sortState>
  <mergeCells count="13">
    <mergeCell ref="B16:J16"/>
    <mergeCell ref="B2:J2"/>
    <mergeCell ref="B3:J3"/>
    <mergeCell ref="B4:J4"/>
    <mergeCell ref="B14:C1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8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4"/>
  <sheetViews>
    <sheetView rightToLeft="1" view="pageBreakPreview" topLeftCell="A3" zoomScaleNormal="70" zoomScaleSheetLayoutView="100" workbookViewId="0">
      <selection activeCell="B20" sqref="B20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1:16" ht="30" x14ac:dyDescent="0.55000000000000004">
      <c r="B2" s="185" t="s">
        <v>164</v>
      </c>
      <c r="C2" s="185"/>
      <c r="D2" s="185"/>
      <c r="E2" s="185"/>
      <c r="F2" s="185"/>
    </row>
    <row r="3" spans="1:16" ht="30" x14ac:dyDescent="0.55000000000000004">
      <c r="B3" s="185" t="s">
        <v>37</v>
      </c>
      <c r="C3" s="185"/>
      <c r="D3" s="185"/>
      <c r="E3" s="185"/>
      <c r="F3" s="185"/>
    </row>
    <row r="4" spans="1:16" ht="30" x14ac:dyDescent="0.55000000000000004">
      <c r="B4" s="185" t="s">
        <v>218</v>
      </c>
      <c r="C4" s="185"/>
      <c r="D4" s="185"/>
      <c r="E4" s="185"/>
      <c r="F4" s="185"/>
    </row>
    <row r="5" spans="1:16" ht="125.25" customHeight="1" x14ac:dyDescent="0.55000000000000004"/>
    <row r="6" spans="1:16" s="18" customFormat="1" ht="24" x14ac:dyDescent="0.6">
      <c r="B6" s="45" t="s">
        <v>170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30" x14ac:dyDescent="0.55000000000000004">
      <c r="B8" s="229" t="s">
        <v>64</v>
      </c>
      <c r="D8" s="185" t="s">
        <v>39</v>
      </c>
      <c r="F8" s="185" t="s">
        <v>219</v>
      </c>
    </row>
    <row r="9" spans="1:16" ht="30" x14ac:dyDescent="0.55000000000000004">
      <c r="B9" s="238" t="s">
        <v>64</v>
      </c>
      <c r="D9" s="239" t="s">
        <v>34</v>
      </c>
      <c r="F9" s="239" t="s">
        <v>34</v>
      </c>
    </row>
    <row r="10" spans="1:16" x14ac:dyDescent="0.55000000000000004">
      <c r="B10" s="2" t="s">
        <v>216</v>
      </c>
      <c r="D10" s="65">
        <v>719526948</v>
      </c>
      <c r="E10" s="65"/>
      <c r="F10" s="65">
        <v>737413717</v>
      </c>
    </row>
    <row r="11" spans="1:16" x14ac:dyDescent="0.55000000000000004">
      <c r="B11" s="2" t="s">
        <v>64</v>
      </c>
      <c r="D11" s="65">
        <v>0</v>
      </c>
      <c r="E11" s="63"/>
      <c r="F11" s="65">
        <v>111926618</v>
      </c>
    </row>
    <row r="12" spans="1:16" ht="21.75" thickBot="1" x14ac:dyDescent="0.6">
      <c r="B12" s="23" t="s">
        <v>65</v>
      </c>
      <c r="D12" s="62">
        <f>SUM(D10:D11)</f>
        <v>719526948</v>
      </c>
      <c r="E12" s="63"/>
      <c r="F12" s="62">
        <f>SUM(F10:F11)</f>
        <v>849340335</v>
      </c>
    </row>
    <row r="13" spans="1:16" ht="21.75" thickTop="1" x14ac:dyDescent="0.55000000000000004"/>
    <row r="14" spans="1:16" ht="27" customHeight="1" x14ac:dyDescent="0.75">
      <c r="A14" s="230">
        <v>14</v>
      </c>
      <c r="B14" s="230"/>
      <c r="C14" s="230"/>
      <c r="D14" s="230"/>
      <c r="E14" s="230"/>
      <c r="F14" s="230"/>
    </row>
  </sheetData>
  <sortState xmlns:xlrd2="http://schemas.microsoft.com/office/spreadsheetml/2017/richdata2" ref="B11:F11">
    <sortCondition descending="1" ref="F11"/>
  </sortState>
  <mergeCells count="9">
    <mergeCell ref="A14:F14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  <rowBreaks count="1" manualBreakCount="1">
    <brk id="16" max="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15"/>
  <sheetViews>
    <sheetView rightToLeft="1" view="pageBreakPreview" topLeftCell="A2" zoomScale="120" zoomScaleNormal="100" zoomScaleSheetLayoutView="120" workbookViewId="0">
      <selection activeCell="A15" sqref="A10:XFD15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2" ht="25.5" x14ac:dyDescent="0.25">
      <c r="A1" s="205" t="s">
        <v>164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</row>
    <row r="2" spans="1:12" ht="25.5" x14ac:dyDescent="0.25">
      <c r="A2" s="205" t="s">
        <v>37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</row>
    <row r="3" spans="1:12" ht="25.5" x14ac:dyDescent="0.25">
      <c r="A3" s="205" t="s">
        <v>218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</row>
    <row r="4" spans="1:12" x14ac:dyDescent="0.25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</row>
    <row r="5" spans="1:12" ht="24" x14ac:dyDescent="0.25">
      <c r="A5" s="232" t="s">
        <v>153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</row>
    <row r="6" spans="1:12" ht="21" x14ac:dyDescent="0.25">
      <c r="A6" s="93"/>
      <c r="B6" s="93"/>
      <c r="C6" s="93"/>
      <c r="D6" s="93"/>
      <c r="E6" s="93"/>
      <c r="F6" s="93"/>
      <c r="G6" s="93"/>
      <c r="H6" s="93"/>
      <c r="I6" s="95" t="s">
        <v>39</v>
      </c>
      <c r="J6" s="93"/>
      <c r="K6" s="95" t="s">
        <v>99</v>
      </c>
    </row>
    <row r="7" spans="1:12" ht="114" customHeight="1" x14ac:dyDescent="0.25">
      <c r="A7" s="95" t="s">
        <v>125</v>
      </c>
      <c r="B7" s="93"/>
      <c r="C7" s="101" t="s">
        <v>126</v>
      </c>
      <c r="D7" s="93"/>
      <c r="E7" s="101" t="s">
        <v>127</v>
      </c>
      <c r="F7" s="93"/>
      <c r="G7" s="101" t="s">
        <v>128</v>
      </c>
      <c r="H7" s="93"/>
      <c r="I7" s="100" t="s">
        <v>129</v>
      </c>
      <c r="J7" s="93"/>
      <c r="K7" s="100" t="s">
        <v>129</v>
      </c>
    </row>
    <row r="8" spans="1:12" x14ac:dyDescent="0.25">
      <c r="A8" s="93"/>
      <c r="B8" s="93"/>
      <c r="C8" s="93"/>
      <c r="D8" s="93"/>
      <c r="E8" s="93"/>
      <c r="F8" s="93"/>
      <c r="G8" s="93"/>
      <c r="H8" s="93"/>
      <c r="I8" s="93"/>
      <c r="J8" s="93"/>
      <c r="K8" s="93"/>
    </row>
    <row r="9" spans="1:12" x14ac:dyDescent="0.25">
      <c r="A9" s="93"/>
      <c r="B9" s="93"/>
      <c r="C9" s="93"/>
      <c r="D9" s="93"/>
      <c r="E9" s="93"/>
      <c r="F9" s="93"/>
      <c r="G9" s="93"/>
      <c r="H9" s="93"/>
      <c r="I9" s="93"/>
      <c r="J9" s="93"/>
      <c r="K9" s="93"/>
    </row>
    <row r="10" spans="1:12" x14ac:dyDescent="0.25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</row>
    <row r="11" spans="1:12" ht="30" x14ac:dyDescent="0.75">
      <c r="A11" s="230">
        <v>15</v>
      </c>
      <c r="B11" s="230"/>
      <c r="C11" s="230"/>
      <c r="D11" s="230"/>
      <c r="E11" s="230"/>
      <c r="F11" s="230"/>
      <c r="G11" s="230"/>
      <c r="H11" s="230"/>
      <c r="I11" s="230"/>
      <c r="J11" s="230"/>
      <c r="K11" s="230"/>
      <c r="L11" s="230"/>
    </row>
    <row r="12" spans="1:12" x14ac:dyDescent="0.25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</row>
    <row r="13" spans="1:12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</row>
    <row r="14" spans="1:12" x14ac:dyDescent="0.25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</row>
    <row r="15" spans="1:12" x14ac:dyDescent="0.25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</row>
  </sheetData>
  <mergeCells count="5">
    <mergeCell ref="A1:K1"/>
    <mergeCell ref="A2:K2"/>
    <mergeCell ref="A3:K3"/>
    <mergeCell ref="A5:K5"/>
    <mergeCell ref="A11:L11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AB28"/>
  <sheetViews>
    <sheetView rightToLeft="1" view="pageBreakPreview" topLeftCell="A4" zoomScale="85" zoomScaleNormal="110" zoomScaleSheetLayoutView="85" workbookViewId="0">
      <selection activeCell="H20" sqref="H20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25.14062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6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85" t="s">
        <v>164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</row>
    <row r="3" spans="2:28" ht="30" x14ac:dyDescent="0.55000000000000004">
      <c r="B3" s="185" t="s">
        <v>37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</row>
    <row r="4" spans="2:28" ht="30" x14ac:dyDescent="0.55000000000000004">
      <c r="B4" s="185" t="s">
        <v>218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</row>
    <row r="5" spans="2:28" ht="67.5" customHeight="1" x14ac:dyDescent="0.55000000000000004"/>
    <row r="6" spans="2:28" ht="30" x14ac:dyDescent="0.55000000000000004">
      <c r="B6" s="212" t="s">
        <v>154</v>
      </c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40" t="s">
        <v>1</v>
      </c>
      <c r="D7" s="237" t="s">
        <v>45</v>
      </c>
      <c r="E7" s="237" t="s">
        <v>45</v>
      </c>
      <c r="F7" s="237" t="s">
        <v>45</v>
      </c>
      <c r="G7" s="237" t="s">
        <v>45</v>
      </c>
      <c r="H7" s="237" t="s">
        <v>45</v>
      </c>
      <c r="J7" s="237" t="s">
        <v>39</v>
      </c>
      <c r="K7" s="237" t="s">
        <v>39</v>
      </c>
      <c r="L7" s="237" t="s">
        <v>39</v>
      </c>
      <c r="M7" s="237" t="s">
        <v>39</v>
      </c>
      <c r="N7" s="237" t="s">
        <v>39</v>
      </c>
      <c r="P7" s="237" t="s">
        <v>40</v>
      </c>
      <c r="Q7" s="237" t="s">
        <v>40</v>
      </c>
      <c r="R7" s="237" t="s">
        <v>40</v>
      </c>
      <c r="S7" s="237" t="s">
        <v>40</v>
      </c>
      <c r="T7" s="237" t="s">
        <v>40</v>
      </c>
    </row>
    <row r="8" spans="2:28" s="29" customFormat="1" ht="63.75" customHeight="1" x14ac:dyDescent="0.6">
      <c r="B8" s="241" t="s">
        <v>1</v>
      </c>
      <c r="D8" s="167" t="s">
        <v>124</v>
      </c>
      <c r="E8" s="43"/>
      <c r="F8" s="234" t="s">
        <v>46</v>
      </c>
      <c r="G8" s="43"/>
      <c r="H8" s="234" t="s">
        <v>47</v>
      </c>
      <c r="J8" s="234" t="s">
        <v>48</v>
      </c>
      <c r="K8" s="43"/>
      <c r="L8" s="234" t="s">
        <v>43</v>
      </c>
      <c r="M8" s="43"/>
      <c r="N8" s="234" t="s">
        <v>49</v>
      </c>
      <c r="P8" s="234" t="s">
        <v>48</v>
      </c>
      <c r="Q8" s="43"/>
      <c r="R8" s="234" t="s">
        <v>43</v>
      </c>
      <c r="S8" s="43"/>
      <c r="T8" s="234" t="s">
        <v>49</v>
      </c>
    </row>
    <row r="9" spans="2:28" x14ac:dyDescent="0.55000000000000004">
      <c r="B9" s="2" t="s">
        <v>178</v>
      </c>
      <c r="D9" s="2" t="s">
        <v>238</v>
      </c>
      <c r="F9" s="178">
        <v>1628887</v>
      </c>
      <c r="H9" s="2">
        <v>810</v>
      </c>
      <c r="J9" s="178">
        <v>1319398470</v>
      </c>
      <c r="K9" s="178"/>
      <c r="L9" s="178">
        <v>186934175</v>
      </c>
      <c r="N9" s="178">
        <v>1132464295</v>
      </c>
      <c r="P9" s="178">
        <v>1319398470</v>
      </c>
      <c r="R9" s="178">
        <v>186934175</v>
      </c>
      <c r="S9" s="178"/>
      <c r="T9" s="178">
        <v>1132464295</v>
      </c>
    </row>
    <row r="10" spans="2:28" x14ac:dyDescent="0.55000000000000004">
      <c r="B10" s="2" t="s">
        <v>234</v>
      </c>
      <c r="D10" s="2" t="s">
        <v>239</v>
      </c>
      <c r="F10" s="178">
        <v>35176</v>
      </c>
      <c r="H10" s="2">
        <v>27400</v>
      </c>
      <c r="J10" s="178">
        <v>963822400</v>
      </c>
      <c r="K10" s="178"/>
      <c r="L10" s="178">
        <v>132646556</v>
      </c>
      <c r="N10" s="178">
        <v>831175844</v>
      </c>
      <c r="P10" s="178">
        <v>963822400</v>
      </c>
      <c r="R10" s="178">
        <v>132646556</v>
      </c>
      <c r="S10" s="178"/>
      <c r="T10" s="178">
        <v>831175844</v>
      </c>
    </row>
    <row r="11" spans="2:28" x14ac:dyDescent="0.55000000000000004">
      <c r="B11" s="2" t="s">
        <v>174</v>
      </c>
      <c r="D11" s="2" t="s">
        <v>217</v>
      </c>
      <c r="F11" s="178">
        <v>4060180</v>
      </c>
      <c r="H11" s="2">
        <v>190</v>
      </c>
      <c r="J11" s="178">
        <v>0</v>
      </c>
      <c r="K11" s="178"/>
      <c r="L11" s="178">
        <v>0</v>
      </c>
      <c r="N11" s="178">
        <v>0</v>
      </c>
      <c r="P11" s="178">
        <v>771434200</v>
      </c>
      <c r="R11" s="178">
        <v>98216070</v>
      </c>
      <c r="S11" s="178"/>
      <c r="T11" s="178">
        <v>673218130</v>
      </c>
    </row>
    <row r="12" spans="2:28" x14ac:dyDescent="0.55000000000000004">
      <c r="B12" s="2" t="s">
        <v>188</v>
      </c>
      <c r="D12" s="2" t="s">
        <v>201</v>
      </c>
      <c r="F12" s="178">
        <v>560000</v>
      </c>
      <c r="H12" s="2">
        <v>1290</v>
      </c>
      <c r="J12" s="178">
        <v>0</v>
      </c>
      <c r="K12" s="178"/>
      <c r="L12" s="178">
        <v>0</v>
      </c>
      <c r="N12" s="178">
        <v>0</v>
      </c>
      <c r="P12" s="178">
        <v>722400000</v>
      </c>
      <c r="R12" s="178">
        <v>92349821</v>
      </c>
      <c r="S12" s="178"/>
      <c r="T12" s="178">
        <v>630050179</v>
      </c>
    </row>
    <row r="13" spans="2:28" x14ac:dyDescent="0.55000000000000004">
      <c r="B13" s="2" t="s">
        <v>186</v>
      </c>
      <c r="D13" s="2" t="s">
        <v>240</v>
      </c>
      <c r="F13" s="178">
        <v>1929000</v>
      </c>
      <c r="H13" s="2">
        <v>250</v>
      </c>
      <c r="J13" s="178">
        <v>482250000</v>
      </c>
      <c r="K13" s="178"/>
      <c r="L13" s="178">
        <v>62151551</v>
      </c>
      <c r="N13" s="178">
        <v>420098449</v>
      </c>
      <c r="P13" s="178">
        <v>482250000</v>
      </c>
      <c r="R13" s="178">
        <v>62151551</v>
      </c>
      <c r="S13" s="178"/>
      <c r="T13" s="178">
        <v>420098449</v>
      </c>
    </row>
    <row r="14" spans="2:28" ht="21.75" thickBot="1" x14ac:dyDescent="0.6">
      <c r="B14" s="181"/>
      <c r="C14" s="23"/>
      <c r="D14" s="23"/>
      <c r="E14" s="23"/>
      <c r="F14" s="23"/>
      <c r="G14" s="23"/>
      <c r="H14" s="23"/>
      <c r="I14" s="23"/>
      <c r="J14" s="179">
        <f>SUM(J9:J13)</f>
        <v>2765470870</v>
      </c>
      <c r="K14" s="23"/>
      <c r="L14" s="180">
        <f>SUM(L9:L13)</f>
        <v>381732282</v>
      </c>
      <c r="M14" s="23"/>
      <c r="N14" s="179">
        <f>SUM(N9:N13)</f>
        <v>2383738588</v>
      </c>
      <c r="O14" s="23"/>
      <c r="P14" s="179">
        <f>SUM(P9:P13)</f>
        <v>4259305070</v>
      </c>
      <c r="Q14" s="23"/>
      <c r="R14" s="179">
        <f>SUM(R9:R13)</f>
        <v>572298173</v>
      </c>
      <c r="S14" s="23"/>
      <c r="T14" s="179">
        <f>SUM(T9:T13)</f>
        <v>3687006897</v>
      </c>
    </row>
    <row r="15" spans="2:28" x14ac:dyDescent="0.55000000000000004">
      <c r="L15"/>
    </row>
    <row r="16" spans="2:28" x14ac:dyDescent="0.55000000000000004">
      <c r="L16"/>
    </row>
    <row r="17" spans="1:20" ht="30" x14ac:dyDescent="0.75">
      <c r="A17" s="230">
        <v>16</v>
      </c>
      <c r="B17" s="230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</row>
    <row r="18" spans="1:20" x14ac:dyDescent="0.55000000000000004">
      <c r="L18"/>
    </row>
    <row r="19" spans="1:20" x14ac:dyDescent="0.55000000000000004">
      <c r="L19"/>
    </row>
    <row r="20" spans="1:20" x14ac:dyDescent="0.55000000000000004">
      <c r="L20"/>
    </row>
    <row r="21" spans="1:20" x14ac:dyDescent="0.55000000000000004">
      <c r="L21"/>
    </row>
    <row r="22" spans="1:20" x14ac:dyDescent="0.55000000000000004">
      <c r="L22"/>
    </row>
    <row r="23" spans="1:20" x14ac:dyDescent="0.55000000000000004">
      <c r="L23"/>
    </row>
    <row r="24" spans="1:20" x14ac:dyDescent="0.55000000000000004">
      <c r="L24"/>
    </row>
    <row r="25" spans="1:20" x14ac:dyDescent="0.55000000000000004">
      <c r="L25"/>
    </row>
    <row r="26" spans="1:20" x14ac:dyDescent="0.55000000000000004">
      <c r="L26"/>
    </row>
    <row r="27" spans="1:20" x14ac:dyDescent="0.55000000000000004">
      <c r="L27"/>
    </row>
    <row r="28" spans="1:20" x14ac:dyDescent="0.55000000000000004">
      <c r="L28" s="74"/>
    </row>
  </sheetData>
  <mergeCells count="17">
    <mergeCell ref="A17:T17"/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6" orientation="landscape" r:id="rId1"/>
  <rowBreaks count="1" manualBreakCount="1">
    <brk id="1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6"/>
  <sheetViews>
    <sheetView rightToLeft="1" view="pageBreakPreview" topLeftCell="A2" zoomScale="60" zoomScaleNormal="100" workbookViewId="0">
      <selection activeCell="N58" sqref="N58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205" t="s">
        <v>165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</row>
    <row r="2" spans="1:20" ht="25.5" x14ac:dyDescent="0.25">
      <c r="A2" s="205" t="s">
        <v>37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</row>
    <row r="3" spans="1:20" ht="25.5" x14ac:dyDescent="0.25">
      <c r="A3" s="205" t="s">
        <v>218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</row>
    <row r="4" spans="1:20" x14ac:dyDescent="0.25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</row>
    <row r="5" spans="1:20" ht="24" x14ac:dyDescent="0.25">
      <c r="A5" s="232" t="s">
        <v>155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</row>
    <row r="6" spans="1:20" ht="21" x14ac:dyDescent="0.25">
      <c r="A6" s="207" t="s">
        <v>130</v>
      </c>
      <c r="B6" s="93"/>
      <c r="C6" s="93"/>
      <c r="D6" s="93"/>
      <c r="E6" s="93"/>
      <c r="F6" s="93"/>
      <c r="G6" s="93"/>
      <c r="H6" s="93"/>
      <c r="I6" s="93"/>
      <c r="J6" s="207" t="s">
        <v>39</v>
      </c>
      <c r="K6" s="207"/>
      <c r="L6" s="207"/>
      <c r="M6" s="207"/>
      <c r="N6" s="207"/>
      <c r="O6" s="93"/>
      <c r="P6" s="207" t="s">
        <v>99</v>
      </c>
      <c r="Q6" s="207"/>
      <c r="R6" s="207"/>
      <c r="S6" s="207"/>
      <c r="T6" s="207"/>
    </row>
    <row r="7" spans="1:20" ht="63" x14ac:dyDescent="0.25">
      <c r="A7" s="207"/>
      <c r="B7" s="93"/>
      <c r="C7" s="101" t="s">
        <v>131</v>
      </c>
      <c r="D7" s="93"/>
      <c r="E7" s="242" t="s">
        <v>70</v>
      </c>
      <c r="F7" s="242"/>
      <c r="G7" s="93"/>
      <c r="H7" s="101" t="s">
        <v>132</v>
      </c>
      <c r="I7" s="93"/>
      <c r="J7" s="100" t="s">
        <v>42</v>
      </c>
      <c r="K7" s="94"/>
      <c r="L7" s="100" t="s">
        <v>43</v>
      </c>
      <c r="M7" s="94"/>
      <c r="N7" s="100" t="s">
        <v>44</v>
      </c>
      <c r="O7" s="93"/>
      <c r="P7" s="100" t="s">
        <v>42</v>
      </c>
      <c r="Q7" s="94"/>
      <c r="R7" s="100" t="s">
        <v>43</v>
      </c>
      <c r="S7" s="94"/>
      <c r="T7" s="100" t="s">
        <v>44</v>
      </c>
    </row>
    <row r="8" spans="1:20" ht="18.75" x14ac:dyDescent="0.25">
      <c r="A8" s="110"/>
      <c r="B8" s="93"/>
      <c r="C8" s="94"/>
      <c r="D8" s="93"/>
      <c r="E8" s="110"/>
      <c r="F8" s="94"/>
      <c r="G8" s="93"/>
      <c r="H8" s="112"/>
      <c r="I8" s="93"/>
      <c r="J8" s="111"/>
      <c r="K8" s="93"/>
      <c r="L8" s="111"/>
      <c r="M8" s="93"/>
      <c r="N8" s="111"/>
      <c r="O8" s="93"/>
      <c r="P8" s="111"/>
      <c r="Q8" s="93"/>
      <c r="R8" s="111"/>
      <c r="S8" s="93"/>
      <c r="T8" s="111"/>
    </row>
    <row r="9" spans="1:20" x14ac:dyDescent="0.25">
      <c r="A9" s="93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</row>
    <row r="10" spans="1:20" x14ac:dyDescent="0.25">
      <c r="A10" s="93"/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</row>
    <row r="11" spans="1:20" x14ac:dyDescent="0.25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</row>
    <row r="12" spans="1:20" x14ac:dyDescent="0.25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</row>
    <row r="13" spans="1:20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</row>
    <row r="14" spans="1:20" ht="30" x14ac:dyDescent="0.75">
      <c r="A14" s="230">
        <v>17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</row>
    <row r="15" spans="1:20" x14ac:dyDescent="0.25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</row>
    <row r="16" spans="1:20" x14ac:dyDescent="0.25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</row>
  </sheetData>
  <mergeCells count="9">
    <mergeCell ref="A14:T14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6"/>
  <sheetViews>
    <sheetView rightToLeft="1" view="pageBreakPreview" zoomScale="70" zoomScaleNormal="70" zoomScaleSheetLayoutView="70" workbookViewId="0">
      <selection activeCell="A16" sqref="A16:XFD16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45" t="s">
        <v>164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</row>
    <row r="3" spans="2:22" ht="27" customHeight="1" x14ac:dyDescent="0.25">
      <c r="B3" s="245" t="s">
        <v>37</v>
      </c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</row>
    <row r="4" spans="2:22" ht="27" customHeight="1" x14ac:dyDescent="0.25">
      <c r="B4" s="245" t="s">
        <v>218</v>
      </c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</row>
    <row r="5" spans="2:22" s="25" customFormat="1" ht="21.75" customHeight="1" x14ac:dyDescent="0.25"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2:22" s="2" customFormat="1" ht="30.75" customHeight="1" x14ac:dyDescent="0.55000000000000004">
      <c r="B6" s="243" t="s">
        <v>156</v>
      </c>
      <c r="C6" s="243"/>
      <c r="D6" s="243"/>
      <c r="E6" s="243"/>
      <c r="F6" s="243"/>
      <c r="G6" s="243"/>
      <c r="H6" s="243"/>
      <c r="I6" s="243"/>
      <c r="J6" s="243"/>
      <c r="K6" s="46"/>
      <c r="L6" s="46"/>
      <c r="M6" s="46"/>
      <c r="N6" s="46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5"/>
      <c r="C7" s="18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44" t="s">
        <v>38</v>
      </c>
      <c r="C8" s="244" t="s">
        <v>38</v>
      </c>
      <c r="D8" s="244" t="s">
        <v>39</v>
      </c>
      <c r="E8" s="244" t="s">
        <v>39</v>
      </c>
      <c r="F8" s="244" t="s">
        <v>39</v>
      </c>
      <c r="G8" s="244" t="s">
        <v>39</v>
      </c>
      <c r="H8" s="244" t="s">
        <v>39</v>
      </c>
      <c r="I8" s="70"/>
      <c r="J8" s="244" t="s">
        <v>40</v>
      </c>
      <c r="K8" s="244" t="s">
        <v>40</v>
      </c>
      <c r="L8" s="244" t="s">
        <v>40</v>
      </c>
      <c r="M8" s="244" t="s">
        <v>40</v>
      </c>
      <c r="N8" s="244" t="s">
        <v>40</v>
      </c>
    </row>
    <row r="9" spans="2:22" s="26" customFormat="1" ht="58.5" customHeight="1" x14ac:dyDescent="0.25">
      <c r="B9" s="247" t="s">
        <v>41</v>
      </c>
      <c r="C9" s="71"/>
      <c r="D9" s="247" t="s">
        <v>42</v>
      </c>
      <c r="E9" s="71"/>
      <c r="F9" s="247" t="s">
        <v>43</v>
      </c>
      <c r="G9" s="71"/>
      <c r="H9" s="247" t="s">
        <v>44</v>
      </c>
      <c r="I9" s="70"/>
      <c r="J9" s="247" t="s">
        <v>42</v>
      </c>
      <c r="K9" s="71"/>
      <c r="L9" s="247" t="s">
        <v>43</v>
      </c>
      <c r="M9" s="71"/>
      <c r="N9" s="247" t="s">
        <v>44</v>
      </c>
    </row>
    <row r="10" spans="2:22" s="25" customFormat="1" ht="23.25" customHeight="1" x14ac:dyDescent="0.25">
      <c r="B10" s="70" t="s">
        <v>199</v>
      </c>
      <c r="C10" s="70"/>
      <c r="D10" s="60">
        <v>71824</v>
      </c>
      <c r="E10" s="136"/>
      <c r="F10" s="60">
        <v>0</v>
      </c>
      <c r="G10" s="136"/>
      <c r="H10" s="60">
        <v>71824</v>
      </c>
      <c r="I10" s="136"/>
      <c r="J10" s="60">
        <v>9891445</v>
      </c>
      <c r="K10" s="136"/>
      <c r="L10" s="60">
        <v>0</v>
      </c>
      <c r="M10" s="136"/>
      <c r="N10" s="60">
        <v>9891445</v>
      </c>
    </row>
    <row r="11" spans="2:22" s="25" customFormat="1" ht="23.25" customHeight="1" x14ac:dyDescent="0.25">
      <c r="B11" s="70" t="s">
        <v>200</v>
      </c>
      <c r="C11" s="70"/>
      <c r="D11" s="102">
        <v>427855</v>
      </c>
      <c r="E11" s="136"/>
      <c r="F11" s="102">
        <v>0</v>
      </c>
      <c r="G11" s="136"/>
      <c r="H11" s="102">
        <v>427855</v>
      </c>
      <c r="I11" s="136"/>
      <c r="J11" s="102">
        <v>1257725</v>
      </c>
      <c r="K11" s="136"/>
      <c r="L11" s="102">
        <v>0</v>
      </c>
      <c r="M11" s="136"/>
      <c r="N11" s="102">
        <v>1257725</v>
      </c>
    </row>
    <row r="12" spans="2:22" s="25" customFormat="1" ht="23.25" customHeight="1" x14ac:dyDescent="0.25">
      <c r="B12" s="70" t="s">
        <v>197</v>
      </c>
      <c r="C12" s="70"/>
      <c r="D12" s="60">
        <v>7880</v>
      </c>
      <c r="E12" s="136"/>
      <c r="F12" s="60">
        <v>0</v>
      </c>
      <c r="G12" s="136"/>
      <c r="H12" s="60">
        <v>7880</v>
      </c>
      <c r="I12" s="136"/>
      <c r="J12" s="60">
        <v>23072</v>
      </c>
      <c r="K12" s="136"/>
      <c r="L12" s="60">
        <v>0</v>
      </c>
      <c r="M12" s="136"/>
      <c r="N12" s="60">
        <v>23072</v>
      </c>
    </row>
    <row r="13" spans="2:22" s="25" customFormat="1" ht="23.25" customHeight="1" x14ac:dyDescent="0.25">
      <c r="B13" s="70" t="s">
        <v>198</v>
      </c>
      <c r="C13" s="70"/>
      <c r="D13" s="60">
        <v>1134</v>
      </c>
      <c r="E13" s="136"/>
      <c r="F13" s="60">
        <v>0</v>
      </c>
      <c r="G13" s="136"/>
      <c r="H13" s="60">
        <v>1134</v>
      </c>
      <c r="I13" s="136"/>
      <c r="J13" s="60">
        <v>3388</v>
      </c>
      <c r="K13" s="136"/>
      <c r="L13" s="60">
        <v>0</v>
      </c>
      <c r="M13" s="136"/>
      <c r="N13" s="60">
        <v>3388</v>
      </c>
    </row>
    <row r="14" spans="2:22" s="25" customFormat="1" ht="21.75" customHeight="1" thickBot="1" x14ac:dyDescent="0.3">
      <c r="B14" s="246" t="s">
        <v>65</v>
      </c>
      <c r="C14" s="246"/>
      <c r="D14" s="72">
        <f>SUM(D10:D13)</f>
        <v>508693</v>
      </c>
      <c r="E14" s="72"/>
      <c r="F14" s="72">
        <f>SUM(F10:F13)</f>
        <v>0</v>
      </c>
      <c r="G14" s="72"/>
      <c r="H14" s="72">
        <f>SUM(H10:H13)</f>
        <v>508693</v>
      </c>
      <c r="I14" s="72"/>
      <c r="J14" s="72">
        <f>SUM(J10:J13)</f>
        <v>11175630</v>
      </c>
      <c r="K14" s="72"/>
      <c r="L14" s="72">
        <f>SUM(L10:L13)</f>
        <v>0</v>
      </c>
      <c r="M14" s="72"/>
      <c r="N14" s="72">
        <f>SUM(N10:N13)</f>
        <v>11175630</v>
      </c>
    </row>
    <row r="15" spans="2:22" ht="21.75" customHeight="1" thickTop="1" x14ac:dyDescent="0.25"/>
    <row r="16" spans="2:22" ht="21.75" customHeight="1" x14ac:dyDescent="0.25">
      <c r="D16" s="44">
        <v>18</v>
      </c>
    </row>
  </sheetData>
  <sortState xmlns:xlrd2="http://schemas.microsoft.com/office/spreadsheetml/2017/richdata2" ref="B10:N13">
    <sortCondition descending="1" ref="N10:N13"/>
  </sortState>
  <mergeCells count="15">
    <mergeCell ref="B14:C14"/>
    <mergeCell ref="L9"/>
    <mergeCell ref="N9"/>
    <mergeCell ref="J8:N8"/>
    <mergeCell ref="D9"/>
    <mergeCell ref="F9"/>
    <mergeCell ref="H9"/>
    <mergeCell ref="D8:H8"/>
    <mergeCell ref="J9"/>
    <mergeCell ref="B9"/>
    <mergeCell ref="B6:J6"/>
    <mergeCell ref="B8:C8"/>
    <mergeCell ref="B2:N2"/>
    <mergeCell ref="B3:N3"/>
    <mergeCell ref="B4:N4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1"/>
  <sheetViews>
    <sheetView rightToLeft="1" view="pageBreakPreview" zoomScale="90" zoomScaleNormal="110" zoomScaleSheetLayoutView="90" workbookViewId="0">
      <selection activeCell="A20" sqref="A20:XFD20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85" t="s">
        <v>164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</row>
    <row r="3" spans="3:17" ht="30" x14ac:dyDescent="0.55000000000000004">
      <c r="C3" s="185" t="s">
        <v>0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</row>
    <row r="4" spans="3:17" ht="30" x14ac:dyDescent="0.55000000000000004">
      <c r="C4" s="185" t="s">
        <v>218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39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86" t="s">
        <v>71</v>
      </c>
      <c r="D9" s="187" t="s">
        <v>201</v>
      </c>
      <c r="E9" s="187" t="s">
        <v>2</v>
      </c>
      <c r="F9" s="187" t="s">
        <v>2</v>
      </c>
      <c r="G9" s="187" t="s">
        <v>2</v>
      </c>
      <c r="I9" s="187" t="s">
        <v>3</v>
      </c>
      <c r="J9" s="187" t="s">
        <v>3</v>
      </c>
      <c r="K9" s="187" t="s">
        <v>3</v>
      </c>
      <c r="M9" s="187" t="s">
        <v>219</v>
      </c>
      <c r="N9" s="187" t="s">
        <v>4</v>
      </c>
      <c r="O9" s="187" t="s">
        <v>4</v>
      </c>
      <c r="P9" s="187" t="s">
        <v>4</v>
      </c>
      <c r="Q9" s="187" t="s">
        <v>4</v>
      </c>
    </row>
    <row r="10" spans="3:17" s="6" customFormat="1" ht="44.25" customHeight="1" x14ac:dyDescent="0.25">
      <c r="C10" s="186"/>
      <c r="D10" s="10"/>
      <c r="E10" s="188" t="s">
        <v>6</v>
      </c>
      <c r="F10" s="10"/>
      <c r="G10" s="188" t="s">
        <v>7</v>
      </c>
      <c r="I10" s="188" t="s">
        <v>72</v>
      </c>
      <c r="J10" s="10"/>
      <c r="K10" s="188" t="s">
        <v>73</v>
      </c>
      <c r="L10" s="31">
        <v>0</v>
      </c>
      <c r="M10" s="188" t="s">
        <v>6</v>
      </c>
      <c r="N10" s="10"/>
      <c r="O10" s="188" t="s">
        <v>7</v>
      </c>
      <c r="Q10" s="190" t="s">
        <v>11</v>
      </c>
    </row>
    <row r="11" spans="3:17" s="6" customFormat="1" ht="39.75" customHeight="1" x14ac:dyDescent="0.25">
      <c r="C11" s="186"/>
      <c r="D11" s="9"/>
      <c r="E11" s="189" t="s">
        <v>6</v>
      </c>
      <c r="F11" s="9"/>
      <c r="G11" s="189" t="s">
        <v>7</v>
      </c>
      <c r="I11" s="189"/>
      <c r="J11" s="9"/>
      <c r="K11" s="189"/>
      <c r="L11" s="31">
        <v>0</v>
      </c>
      <c r="M11" s="189" t="s">
        <v>6</v>
      </c>
      <c r="N11" s="9"/>
      <c r="O11" s="189" t="s">
        <v>7</v>
      </c>
      <c r="Q11" s="191" t="s">
        <v>11</v>
      </c>
    </row>
    <row r="12" spans="3:17" x14ac:dyDescent="0.55000000000000004">
      <c r="C12" s="30" t="s">
        <v>67</v>
      </c>
      <c r="E12" s="81">
        <f>سهام!G55</f>
        <v>170269682825</v>
      </c>
      <c r="F12" s="20"/>
      <c r="G12" s="81">
        <f>سهام!I55</f>
        <v>153741427599.64642</v>
      </c>
      <c r="H12" s="20"/>
      <c r="I12" s="81">
        <f>سهام!M55</f>
        <v>533459966548</v>
      </c>
      <c r="J12" s="20"/>
      <c r="K12" s="81">
        <f>سهام!Q55</f>
        <v>408130449860</v>
      </c>
      <c r="L12" s="47">
        <v>0</v>
      </c>
      <c r="M12" s="81">
        <f>سهام!W55</f>
        <v>344761917158</v>
      </c>
      <c r="N12" s="20"/>
      <c r="O12" s="81">
        <f>سهام!Y55</f>
        <v>356485167294.64203</v>
      </c>
      <c r="P12" s="20"/>
      <c r="Q12" s="47">
        <f>O12/O17</f>
        <v>0.99655227271340097</v>
      </c>
    </row>
    <row r="13" spans="3:17" x14ac:dyDescent="0.55000000000000004">
      <c r="C13" s="2" t="s">
        <v>76</v>
      </c>
      <c r="E13" s="81">
        <f>سپرده!D14</f>
        <v>413960276</v>
      </c>
      <c r="F13" s="20"/>
      <c r="G13" s="81">
        <f>سپرده!D14</f>
        <v>413960276</v>
      </c>
      <c r="H13" s="20"/>
      <c r="I13" s="81">
        <f>سپرده!F14</f>
        <v>139339810483</v>
      </c>
      <c r="J13" s="20"/>
      <c r="K13" s="81">
        <f>سپرده!H14</f>
        <v>138520454984</v>
      </c>
      <c r="L13" s="47">
        <v>0.3836</v>
      </c>
      <c r="M13" s="81">
        <f>سپرده!J14</f>
        <v>1233315775</v>
      </c>
      <c r="N13" s="20"/>
      <c r="O13" s="81">
        <f>سپرده!J14</f>
        <v>1233315775</v>
      </c>
      <c r="P13" s="20"/>
      <c r="Q13" s="47">
        <f>O13/$O$17</f>
        <v>3.4477272865989796E-3</v>
      </c>
    </row>
    <row r="14" spans="3:17" x14ac:dyDescent="0.55000000000000004">
      <c r="C14" s="2" t="s">
        <v>145</v>
      </c>
      <c r="E14" s="81">
        <f>'واحدهای صندوق'!E10</f>
        <v>0</v>
      </c>
      <c r="F14" s="20"/>
      <c r="G14" s="81">
        <f>'واحدهای صندوق'!G10</f>
        <v>0</v>
      </c>
      <c r="H14" s="20"/>
      <c r="I14" s="81">
        <f>'واحدهای صندوق'!K10</f>
        <v>0</v>
      </c>
      <c r="J14" s="20"/>
      <c r="K14" s="81">
        <f>'واحدهای صندوق'!O10</f>
        <v>0</v>
      </c>
      <c r="L14" s="47"/>
      <c r="M14" s="81">
        <f>'واحدهای صندوق'!U10</f>
        <v>0</v>
      </c>
      <c r="N14" s="20"/>
      <c r="O14" s="81">
        <f>'واحدهای صندوق'!W10</f>
        <v>0</v>
      </c>
      <c r="P14" s="20"/>
      <c r="Q14" s="47">
        <f t="shared" ref="Q14:Q15" si="0">O14/$O$17</f>
        <v>0</v>
      </c>
    </row>
    <row r="15" spans="3:17" x14ac:dyDescent="0.55000000000000004">
      <c r="C15" s="2" t="s">
        <v>68</v>
      </c>
      <c r="E15" s="81">
        <f>'اوراق مشارکت'!R16</f>
        <v>15362586546</v>
      </c>
      <c r="F15" s="20"/>
      <c r="G15" s="81">
        <f>'اوراق مشارکت'!T16</f>
        <v>15476933737</v>
      </c>
      <c r="H15" s="20"/>
      <c r="I15" s="81">
        <f>'اوراق مشارکت'!X16</f>
        <v>0</v>
      </c>
      <c r="J15" s="20"/>
      <c r="K15" s="81">
        <f>'اوراق مشارکت'!AB16</f>
        <v>15534187457</v>
      </c>
      <c r="L15" s="47">
        <v>0</v>
      </c>
      <c r="M15" s="81">
        <f>'اوراق مشارکت'!AH16</f>
        <v>0</v>
      </c>
      <c r="N15" s="20"/>
      <c r="O15" s="81">
        <f>'اوراق مشارکت'!AJ16</f>
        <v>0</v>
      </c>
      <c r="P15" s="20"/>
      <c r="Q15" s="47">
        <f t="shared" si="0"/>
        <v>0</v>
      </c>
    </row>
    <row r="16" spans="3:17" x14ac:dyDescent="0.55000000000000004">
      <c r="E16" s="3"/>
      <c r="G16" s="3"/>
      <c r="I16" s="3"/>
      <c r="K16" s="3"/>
      <c r="L16" s="75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62">
        <f>SUM(E12:E16)</f>
        <v>186046229647</v>
      </c>
      <c r="F17" s="65">
        <f>SUM(F12:F14)</f>
        <v>0</v>
      </c>
      <c r="G17" s="62">
        <f>SUM(G12:G16)</f>
        <v>169632321612.64642</v>
      </c>
      <c r="H17" s="65">
        <f>SUM(H12:H14)</f>
        <v>0</v>
      </c>
      <c r="I17" s="62">
        <f>SUM(I12:I16)</f>
        <v>672799777031</v>
      </c>
      <c r="J17" s="65">
        <f>SUM(J12:J14)</f>
        <v>0</v>
      </c>
      <c r="K17" s="62">
        <f>SUM(K12:K16)</f>
        <v>562185092301</v>
      </c>
      <c r="L17" s="65">
        <v>0</v>
      </c>
      <c r="M17" s="62">
        <f>SUM(M12:M16)</f>
        <v>345995232933</v>
      </c>
      <c r="N17" s="65">
        <f>SUM(N12:N14)</f>
        <v>0</v>
      </c>
      <c r="O17" s="62">
        <f>SUM(O12:O16)</f>
        <v>357718483069.64203</v>
      </c>
      <c r="P17" s="65">
        <f>SUM(P12:P14)</f>
        <v>0</v>
      </c>
      <c r="Q17" s="83">
        <v>1</v>
      </c>
    </row>
    <row r="18" spans="3:17" ht="21.75" thickTop="1" x14ac:dyDescent="0.55000000000000004">
      <c r="L18" s="75">
        <v>0.2044</v>
      </c>
      <c r="Q18" s="8"/>
    </row>
    <row r="19" spans="3:17" x14ac:dyDescent="0.55000000000000004">
      <c r="L19" s="75">
        <v>0.11650000000000001</v>
      </c>
    </row>
    <row r="20" spans="3:17" ht="30" x14ac:dyDescent="0.75">
      <c r="I20" s="40">
        <v>1</v>
      </c>
      <c r="L20" s="75">
        <v>6.3700000000000007E-2</v>
      </c>
    </row>
    <row r="21" spans="3:17" x14ac:dyDescent="0.55000000000000004">
      <c r="L21" s="75">
        <v>0</v>
      </c>
    </row>
    <row r="22" spans="3:17" x14ac:dyDescent="0.55000000000000004">
      <c r="L22" s="75">
        <v>0.13189999999999999</v>
      </c>
    </row>
    <row r="23" spans="3:17" x14ac:dyDescent="0.55000000000000004">
      <c r="L23" s="75">
        <v>3.9899999999999998E-2</v>
      </c>
    </row>
    <row r="24" spans="3:17" x14ac:dyDescent="0.55000000000000004">
      <c r="L24" s="75">
        <v>0.18509999999999999</v>
      </c>
    </row>
    <row r="25" spans="3:17" x14ac:dyDescent="0.55000000000000004">
      <c r="L25" s="75">
        <v>1.89E-2</v>
      </c>
    </row>
    <row r="26" spans="3:17" x14ac:dyDescent="0.55000000000000004">
      <c r="L26" s="75">
        <v>5.16E-2</v>
      </c>
    </row>
    <row r="27" spans="3:17" x14ac:dyDescent="0.55000000000000004">
      <c r="L27" s="75">
        <v>3.6200000000000003E-2</v>
      </c>
    </row>
    <row r="28" spans="3:17" x14ac:dyDescent="0.55000000000000004">
      <c r="L28" s="75">
        <v>0</v>
      </c>
    </row>
    <row r="29" spans="3:17" x14ac:dyDescent="0.55000000000000004">
      <c r="L29" s="75">
        <v>1.8200000000000001E-2</v>
      </c>
    </row>
    <row r="30" spans="3:17" x14ac:dyDescent="0.55000000000000004">
      <c r="L30" s="75">
        <v>3.3000000000000002E-2</v>
      </c>
    </row>
    <row r="31" spans="3:17" x14ac:dyDescent="0.55000000000000004">
      <c r="L31" s="75">
        <v>5.7999999999999996E-3</v>
      </c>
    </row>
    <row r="32" spans="3:17" x14ac:dyDescent="0.55000000000000004">
      <c r="L32" s="75">
        <v>2.0000000000000001E-4</v>
      </c>
    </row>
    <row r="33" spans="12:12" x14ac:dyDescent="0.55000000000000004">
      <c r="L33" s="75">
        <v>0</v>
      </c>
    </row>
    <row r="34" spans="12:12" x14ac:dyDescent="0.55000000000000004">
      <c r="L34" s="75">
        <v>0</v>
      </c>
    </row>
    <row r="35" spans="12:12" x14ac:dyDescent="0.55000000000000004">
      <c r="L35" s="75">
        <v>0</v>
      </c>
    </row>
    <row r="36" spans="12:12" x14ac:dyDescent="0.55000000000000004">
      <c r="L36" s="75">
        <v>1E-4</v>
      </c>
    </row>
    <row r="37" spans="12:12" x14ac:dyDescent="0.55000000000000004">
      <c r="L37" s="75">
        <v>-9.1000000000000004E-3</v>
      </c>
    </row>
    <row r="38" spans="12:12" x14ac:dyDescent="0.55000000000000004">
      <c r="L38" s="75">
        <v>0</v>
      </c>
    </row>
    <row r="39" spans="12:12" x14ac:dyDescent="0.55000000000000004">
      <c r="L39" s="75">
        <v>0</v>
      </c>
    </row>
    <row r="41" spans="12:12" x14ac:dyDescent="0.55000000000000004">
      <c r="L41" s="2">
        <f>SUM(L10:L39)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AZ44"/>
  <sheetViews>
    <sheetView rightToLeft="1" view="pageBreakPreview" topLeftCell="A13" zoomScale="80" zoomScaleNormal="55" zoomScaleSheetLayoutView="80" workbookViewId="0">
      <selection activeCell="H34" sqref="H34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87" t="s">
        <v>164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</row>
    <row r="3" spans="2:28" ht="30" x14ac:dyDescent="0.55000000000000004">
      <c r="B3" s="187" t="s">
        <v>37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</row>
    <row r="4" spans="2:28" ht="30" x14ac:dyDescent="0.55000000000000004">
      <c r="B4" s="187" t="s">
        <v>218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</row>
    <row r="5" spans="2:28" ht="61.5" customHeight="1" x14ac:dyDescent="0.55000000000000004"/>
    <row r="6" spans="2:28" s="2" customFormat="1" ht="30" x14ac:dyDescent="0.55000000000000004">
      <c r="B6" s="12" t="s">
        <v>157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86" t="s">
        <v>1</v>
      </c>
      <c r="D8" s="187" t="s">
        <v>39</v>
      </c>
      <c r="E8" s="187" t="s">
        <v>39</v>
      </c>
      <c r="F8" s="187" t="s">
        <v>39</v>
      </c>
      <c r="G8" s="187" t="s">
        <v>39</v>
      </c>
      <c r="H8" s="187" t="s">
        <v>39</v>
      </c>
      <c r="I8" s="187" t="s">
        <v>39</v>
      </c>
      <c r="J8" s="187" t="s">
        <v>39</v>
      </c>
      <c r="L8" s="187" t="s">
        <v>40</v>
      </c>
      <c r="M8" s="187" t="s">
        <v>40</v>
      </c>
      <c r="N8" s="187" t="s">
        <v>40</v>
      </c>
      <c r="O8" s="187" t="s">
        <v>40</v>
      </c>
      <c r="P8" s="187" t="s">
        <v>40</v>
      </c>
      <c r="Q8" s="187" t="s">
        <v>40</v>
      </c>
      <c r="R8" s="187" t="s">
        <v>40</v>
      </c>
    </row>
    <row r="9" spans="2:28" ht="69" customHeight="1" x14ac:dyDescent="0.65">
      <c r="B9" s="186" t="s">
        <v>1</v>
      </c>
      <c r="D9" s="248" t="s">
        <v>5</v>
      </c>
      <c r="E9" s="38"/>
      <c r="F9" s="248" t="s">
        <v>133</v>
      </c>
      <c r="G9" s="38"/>
      <c r="H9" s="248" t="s">
        <v>51</v>
      </c>
      <c r="I9" s="38"/>
      <c r="J9" s="248" t="s">
        <v>52</v>
      </c>
      <c r="K9" s="28"/>
      <c r="L9" s="248" t="s">
        <v>5</v>
      </c>
      <c r="M9" s="38"/>
      <c r="N9" s="248" t="s">
        <v>133</v>
      </c>
      <c r="O9" s="38"/>
      <c r="P9" s="248" t="s">
        <v>51</v>
      </c>
      <c r="Q9" s="38"/>
      <c r="R9" s="234" t="s">
        <v>143</v>
      </c>
    </row>
    <row r="10" spans="2:28" ht="21.75" customHeight="1" x14ac:dyDescent="0.6">
      <c r="B10" s="137" t="s">
        <v>220</v>
      </c>
      <c r="C10" s="13"/>
      <c r="D10" s="138">
        <v>4660000</v>
      </c>
      <c r="E10" s="139"/>
      <c r="F10" s="138">
        <v>42355640312</v>
      </c>
      <c r="G10" s="139"/>
      <c r="H10" s="138">
        <v>33114198364</v>
      </c>
      <c r="I10" s="139"/>
      <c r="J10" s="138">
        <v>9241441948</v>
      </c>
      <c r="K10" s="139"/>
      <c r="L10" s="138">
        <v>4660000</v>
      </c>
      <c r="M10" s="139"/>
      <c r="N10" s="138">
        <v>42355640312</v>
      </c>
      <c r="O10" s="139"/>
      <c r="P10" s="138">
        <v>33114198364</v>
      </c>
      <c r="Q10" s="139"/>
      <c r="R10" s="138">
        <v>9241441948</v>
      </c>
    </row>
    <row r="11" spans="2:28" ht="21.75" customHeight="1" x14ac:dyDescent="0.6">
      <c r="B11" s="137" t="s">
        <v>166</v>
      </c>
      <c r="C11" s="13"/>
      <c r="D11" s="138">
        <v>8047732</v>
      </c>
      <c r="E11" s="139"/>
      <c r="F11" s="138">
        <v>28723926344</v>
      </c>
      <c r="G11" s="139"/>
      <c r="H11" s="138">
        <v>24262772157</v>
      </c>
      <c r="I11" s="139"/>
      <c r="J11" s="138">
        <v>4461154187</v>
      </c>
      <c r="K11" s="139"/>
      <c r="L11" s="138">
        <v>8047732</v>
      </c>
      <c r="M11" s="139"/>
      <c r="N11" s="138">
        <v>28723926344</v>
      </c>
      <c r="O11" s="139"/>
      <c r="P11" s="138">
        <v>24051197070</v>
      </c>
      <c r="Q11" s="139"/>
      <c r="R11" s="138">
        <v>4672729274</v>
      </c>
    </row>
    <row r="12" spans="2:28" ht="21.75" customHeight="1" x14ac:dyDescent="0.6">
      <c r="B12" s="137" t="s">
        <v>182</v>
      </c>
      <c r="C12" s="13"/>
      <c r="D12" s="138">
        <v>62899531</v>
      </c>
      <c r="E12" s="139"/>
      <c r="F12" s="138">
        <v>32330098529</v>
      </c>
      <c r="G12" s="139"/>
      <c r="H12" s="138">
        <v>28630723360</v>
      </c>
      <c r="I12" s="139"/>
      <c r="J12" s="138">
        <v>3699375169</v>
      </c>
      <c r="K12" s="139"/>
      <c r="L12" s="138">
        <v>62899531</v>
      </c>
      <c r="M12" s="139"/>
      <c r="N12" s="138">
        <v>32330098529</v>
      </c>
      <c r="O12" s="139"/>
      <c r="P12" s="138">
        <v>27949112760</v>
      </c>
      <c r="Q12" s="139"/>
      <c r="R12" s="138">
        <v>4380985769</v>
      </c>
    </row>
    <row r="13" spans="2:28" ht="21.75" customHeight="1" x14ac:dyDescent="0.6">
      <c r="B13" s="137" t="s">
        <v>202</v>
      </c>
      <c r="C13" s="13"/>
      <c r="D13" s="138">
        <v>70700</v>
      </c>
      <c r="E13" s="139"/>
      <c r="F13" s="138">
        <v>9253245199</v>
      </c>
      <c r="G13" s="139"/>
      <c r="H13" s="138">
        <v>7266016627</v>
      </c>
      <c r="I13" s="139"/>
      <c r="J13" s="138">
        <v>1987228572</v>
      </c>
      <c r="K13" s="139"/>
      <c r="L13" s="138">
        <v>70700</v>
      </c>
      <c r="M13" s="139"/>
      <c r="N13" s="138">
        <v>9253245199</v>
      </c>
      <c r="O13" s="139"/>
      <c r="P13" s="138">
        <v>7666022088</v>
      </c>
      <c r="Q13" s="139"/>
      <c r="R13" s="138">
        <v>1587223111</v>
      </c>
    </row>
    <row r="14" spans="2:28" ht="21.75" customHeight="1" x14ac:dyDescent="0.6">
      <c r="B14" s="137" t="s">
        <v>178</v>
      </c>
      <c r="C14" s="13"/>
      <c r="D14" s="138">
        <v>1628887</v>
      </c>
      <c r="E14" s="139"/>
      <c r="F14" s="138">
        <v>8469389486</v>
      </c>
      <c r="G14" s="139"/>
      <c r="H14" s="138">
        <v>7362884983</v>
      </c>
      <c r="I14" s="139"/>
      <c r="J14" s="138">
        <v>1106504503</v>
      </c>
      <c r="K14" s="139"/>
      <c r="L14" s="138">
        <v>1628887</v>
      </c>
      <c r="M14" s="139"/>
      <c r="N14" s="138">
        <v>8469389486</v>
      </c>
      <c r="O14" s="139"/>
      <c r="P14" s="138">
        <v>7137349777</v>
      </c>
      <c r="Q14" s="139"/>
      <c r="R14" s="138">
        <v>1332039709</v>
      </c>
    </row>
    <row r="15" spans="2:28" ht="21.75" customHeight="1" x14ac:dyDescent="0.6">
      <c r="B15" s="137" t="s">
        <v>225</v>
      </c>
      <c r="C15" s="13"/>
      <c r="D15" s="138">
        <v>2450000</v>
      </c>
      <c r="E15" s="139"/>
      <c r="F15" s="138">
        <v>28176002785</v>
      </c>
      <c r="G15" s="139"/>
      <c r="H15" s="138">
        <v>27075551739</v>
      </c>
      <c r="I15" s="139"/>
      <c r="J15" s="138">
        <v>1100451045</v>
      </c>
      <c r="K15" s="139"/>
      <c r="L15" s="138">
        <v>2450000</v>
      </c>
      <c r="M15" s="139"/>
      <c r="N15" s="138">
        <v>28176002785</v>
      </c>
      <c r="O15" s="139"/>
      <c r="P15" s="138">
        <v>27075551739</v>
      </c>
      <c r="Q15" s="139"/>
      <c r="R15" s="138">
        <v>1100451045</v>
      </c>
    </row>
    <row r="16" spans="2:28" ht="22.5" customHeight="1" x14ac:dyDescent="0.6">
      <c r="B16" s="137" t="s">
        <v>193</v>
      </c>
      <c r="C16" s="13"/>
      <c r="D16" s="138">
        <v>259460</v>
      </c>
      <c r="E16" s="139"/>
      <c r="F16" s="138">
        <v>1183002849</v>
      </c>
      <c r="G16" s="139"/>
      <c r="H16" s="138">
        <v>1079266023</v>
      </c>
      <c r="I16" s="139"/>
      <c r="J16" s="138">
        <v>103736826</v>
      </c>
      <c r="K16" s="139"/>
      <c r="L16" s="138">
        <v>259460</v>
      </c>
      <c r="M16" s="139"/>
      <c r="N16" s="138">
        <v>1183002849</v>
      </c>
      <c r="O16" s="139"/>
      <c r="P16" s="138">
        <v>881010477</v>
      </c>
      <c r="Q16" s="139"/>
      <c r="R16" s="138">
        <v>301992372</v>
      </c>
    </row>
    <row r="17" spans="1:51" ht="22.5" customHeight="1" x14ac:dyDescent="0.6">
      <c r="B17" s="137" t="s">
        <v>175</v>
      </c>
      <c r="C17" s="13"/>
      <c r="D17" s="138">
        <v>704494</v>
      </c>
      <c r="E17" s="139"/>
      <c r="F17" s="138">
        <v>1556780478</v>
      </c>
      <c r="G17" s="139"/>
      <c r="H17" s="138">
        <v>2112466562</v>
      </c>
      <c r="I17" s="139"/>
      <c r="J17" s="138">
        <v>-555686083</v>
      </c>
      <c r="K17" s="139"/>
      <c r="L17" s="138">
        <v>704494</v>
      </c>
      <c r="M17" s="139"/>
      <c r="N17" s="138">
        <v>1556780478</v>
      </c>
      <c r="O17" s="139"/>
      <c r="P17" s="138">
        <v>1472029681</v>
      </c>
      <c r="Q17" s="139"/>
      <c r="R17" s="138">
        <v>84750797</v>
      </c>
    </row>
    <row r="18" spans="1:51" ht="22.5" customHeight="1" x14ac:dyDescent="0.6">
      <c r="B18" s="137" t="s">
        <v>186</v>
      </c>
      <c r="C18" s="13"/>
      <c r="D18" s="138">
        <v>2525236</v>
      </c>
      <c r="E18" s="139"/>
      <c r="F18" s="138">
        <v>6878190216</v>
      </c>
      <c r="G18" s="139"/>
      <c r="H18" s="138">
        <v>5452437854</v>
      </c>
      <c r="I18" s="139"/>
      <c r="J18" s="138">
        <v>1425752362</v>
      </c>
      <c r="K18" s="139"/>
      <c r="L18" s="138">
        <v>2525236</v>
      </c>
      <c r="M18" s="139"/>
      <c r="N18" s="138">
        <v>6878190216</v>
      </c>
      <c r="O18" s="139"/>
      <c r="P18" s="138">
        <v>6816070323</v>
      </c>
      <c r="Q18" s="139"/>
      <c r="R18" s="138">
        <v>62119893</v>
      </c>
    </row>
    <row r="19" spans="1:51" ht="22.5" customHeight="1" x14ac:dyDescent="0.6">
      <c r="B19" s="137" t="s">
        <v>194</v>
      </c>
      <c r="C19" s="13"/>
      <c r="D19" s="138">
        <v>1000</v>
      </c>
      <c r="E19" s="139"/>
      <c r="F19" s="138">
        <v>8242786</v>
      </c>
      <c r="G19" s="139"/>
      <c r="H19" s="138">
        <v>10144968</v>
      </c>
      <c r="I19" s="139"/>
      <c r="J19" s="138">
        <v>-1902181</v>
      </c>
      <c r="K19" s="139"/>
      <c r="L19" s="138">
        <v>1000</v>
      </c>
      <c r="M19" s="139"/>
      <c r="N19" s="138">
        <v>8242786</v>
      </c>
      <c r="O19" s="139"/>
      <c r="P19" s="138">
        <v>12681210</v>
      </c>
      <c r="Q19" s="139"/>
      <c r="R19" s="138">
        <v>-4438423</v>
      </c>
    </row>
    <row r="20" spans="1:51" ht="22.5" customHeight="1" x14ac:dyDescent="0.6">
      <c r="B20" s="137" t="s">
        <v>229</v>
      </c>
      <c r="C20" s="13"/>
      <c r="D20" s="138">
        <v>200000</v>
      </c>
      <c r="E20" s="139"/>
      <c r="F20" s="138">
        <v>2941088280</v>
      </c>
      <c r="G20" s="139"/>
      <c r="H20" s="138">
        <v>2971896082</v>
      </c>
      <c r="I20" s="139"/>
      <c r="J20" s="138">
        <v>-30807802</v>
      </c>
      <c r="K20" s="139"/>
      <c r="L20" s="138">
        <v>200000</v>
      </c>
      <c r="M20" s="139"/>
      <c r="N20" s="138">
        <v>2941088280</v>
      </c>
      <c r="O20" s="139"/>
      <c r="P20" s="138">
        <v>2971896082</v>
      </c>
      <c r="Q20" s="139"/>
      <c r="R20" s="138">
        <v>-30807802</v>
      </c>
    </row>
    <row r="21" spans="1:51" ht="22.5" customHeight="1" x14ac:dyDescent="0.6">
      <c r="B21" s="137" t="s">
        <v>179</v>
      </c>
      <c r="C21" s="13"/>
      <c r="D21" s="138">
        <v>1600000</v>
      </c>
      <c r="E21" s="139"/>
      <c r="F21" s="138">
        <v>3440398544</v>
      </c>
      <c r="G21" s="139"/>
      <c r="H21" s="138">
        <v>3476436591</v>
      </c>
      <c r="I21" s="139"/>
      <c r="J21" s="138">
        <v>-36038047</v>
      </c>
      <c r="K21" s="139"/>
      <c r="L21" s="138">
        <v>1600000</v>
      </c>
      <c r="M21" s="139"/>
      <c r="N21" s="138">
        <v>3440398544</v>
      </c>
      <c r="O21" s="139"/>
      <c r="P21" s="138">
        <v>3476436591</v>
      </c>
      <c r="Q21" s="139"/>
      <c r="R21" s="138">
        <v>-36038047</v>
      </c>
    </row>
    <row r="22" spans="1:51" ht="22.5" customHeight="1" x14ac:dyDescent="0.6">
      <c r="B22" s="137" t="s">
        <v>228</v>
      </c>
      <c r="C22" s="13"/>
      <c r="D22" s="138">
        <v>100000</v>
      </c>
      <c r="E22" s="139"/>
      <c r="F22" s="138">
        <v>6156043080</v>
      </c>
      <c r="G22" s="139"/>
      <c r="H22" s="138">
        <v>6220527450</v>
      </c>
      <c r="I22" s="139"/>
      <c r="J22" s="138">
        <v>-64484370</v>
      </c>
      <c r="K22" s="139"/>
      <c r="L22" s="138">
        <v>100000</v>
      </c>
      <c r="M22" s="139"/>
      <c r="N22" s="138">
        <v>6156043080</v>
      </c>
      <c r="O22" s="139"/>
      <c r="P22" s="138">
        <v>6220527450</v>
      </c>
      <c r="Q22" s="139"/>
      <c r="R22" s="138">
        <v>-64484370</v>
      </c>
    </row>
    <row r="23" spans="1:51" ht="22.5" customHeight="1" x14ac:dyDescent="0.6">
      <c r="B23" s="137" t="s">
        <v>226</v>
      </c>
      <c r="C23" s="13"/>
      <c r="D23" s="138">
        <v>19623000</v>
      </c>
      <c r="E23" s="139"/>
      <c r="F23" s="138">
        <v>27454553036</v>
      </c>
      <c r="G23" s="139"/>
      <c r="H23" s="138">
        <v>27756128437</v>
      </c>
      <c r="I23" s="139"/>
      <c r="J23" s="138">
        <v>-301575400</v>
      </c>
      <c r="K23" s="139"/>
      <c r="L23" s="138">
        <v>19623000</v>
      </c>
      <c r="M23" s="139"/>
      <c r="N23" s="138">
        <v>27454553036</v>
      </c>
      <c r="O23" s="139"/>
      <c r="P23" s="138">
        <v>27756128437</v>
      </c>
      <c r="Q23" s="139"/>
      <c r="R23" s="138">
        <v>-301575400</v>
      </c>
    </row>
    <row r="24" spans="1:51" ht="22.5" customHeight="1" x14ac:dyDescent="0.6">
      <c r="B24" s="137" t="s">
        <v>222</v>
      </c>
      <c r="C24" s="13"/>
      <c r="D24" s="138">
        <v>66800000</v>
      </c>
      <c r="E24" s="139"/>
      <c r="F24" s="138">
        <v>38179374336</v>
      </c>
      <c r="G24" s="139"/>
      <c r="H24" s="138">
        <v>38780234821</v>
      </c>
      <c r="I24" s="139"/>
      <c r="J24" s="138">
        <v>-600860485</v>
      </c>
      <c r="K24" s="139"/>
      <c r="L24" s="138">
        <v>66800000</v>
      </c>
      <c r="M24" s="139"/>
      <c r="N24" s="138">
        <v>38179374336</v>
      </c>
      <c r="O24" s="139"/>
      <c r="P24" s="138">
        <v>38780234821</v>
      </c>
      <c r="Q24" s="139"/>
      <c r="R24" s="138">
        <v>-600860485</v>
      </c>
    </row>
    <row r="25" spans="1:51" ht="21.75" customHeight="1" x14ac:dyDescent="0.6">
      <c r="B25" s="137" t="s">
        <v>223</v>
      </c>
      <c r="C25" s="13"/>
      <c r="D25" s="138">
        <v>56200000</v>
      </c>
      <c r="E25" s="139"/>
      <c r="F25" s="138">
        <v>35801498508</v>
      </c>
      <c r="G25" s="139"/>
      <c r="H25" s="138">
        <v>37130523128</v>
      </c>
      <c r="I25" s="139"/>
      <c r="J25" s="138">
        <v>-1329024620</v>
      </c>
      <c r="K25" s="139"/>
      <c r="L25" s="138">
        <v>56200000</v>
      </c>
      <c r="M25" s="139"/>
      <c r="N25" s="138">
        <v>35801498508</v>
      </c>
      <c r="O25" s="139"/>
      <c r="P25" s="138">
        <v>37130523128</v>
      </c>
      <c r="Q25" s="139"/>
      <c r="R25" s="138">
        <v>-1329024620</v>
      </c>
    </row>
    <row r="26" spans="1:51" ht="21.75" customHeight="1" x14ac:dyDescent="0.6">
      <c r="B26" s="137" t="s">
        <v>221</v>
      </c>
      <c r="C26" s="13"/>
      <c r="D26" s="138">
        <v>18869000</v>
      </c>
      <c r="E26" s="139"/>
      <c r="F26" s="138">
        <v>38363719248</v>
      </c>
      <c r="G26" s="139"/>
      <c r="H26" s="138">
        <v>39854603179</v>
      </c>
      <c r="I26" s="139"/>
      <c r="J26" s="138">
        <v>-1490883930</v>
      </c>
      <c r="K26" s="139"/>
      <c r="L26" s="138">
        <v>18869000</v>
      </c>
      <c r="M26" s="139"/>
      <c r="N26" s="138">
        <v>38363719248</v>
      </c>
      <c r="O26" s="139"/>
      <c r="P26" s="138">
        <v>39854603179</v>
      </c>
      <c r="Q26" s="139"/>
      <c r="R26" s="138">
        <v>-1490883930</v>
      </c>
    </row>
    <row r="27" spans="1:51" ht="21.75" customHeight="1" x14ac:dyDescent="0.6">
      <c r="B27" s="137" t="s">
        <v>227</v>
      </c>
      <c r="C27" s="13"/>
      <c r="D27" s="138">
        <v>185000</v>
      </c>
      <c r="E27" s="139"/>
      <c r="F27" s="138">
        <v>12240444266</v>
      </c>
      <c r="G27" s="139"/>
      <c r="H27" s="138">
        <v>13999322938</v>
      </c>
      <c r="I27" s="139"/>
      <c r="J27" s="138">
        <v>-1758878672</v>
      </c>
      <c r="K27" s="139"/>
      <c r="L27" s="138">
        <v>185000</v>
      </c>
      <c r="M27" s="139"/>
      <c r="N27" s="138">
        <v>12240444266</v>
      </c>
      <c r="O27" s="139"/>
      <c r="P27" s="138">
        <v>13999322938</v>
      </c>
      <c r="Q27" s="139"/>
      <c r="R27" s="138">
        <v>-1758878672</v>
      </c>
    </row>
    <row r="28" spans="1:51" ht="21.75" customHeight="1" x14ac:dyDescent="0.6">
      <c r="B28" s="137" t="s">
        <v>224</v>
      </c>
      <c r="C28" s="13"/>
      <c r="D28" s="138">
        <v>16800000</v>
      </c>
      <c r="E28" s="139"/>
      <c r="F28" s="138">
        <v>32973529008</v>
      </c>
      <c r="G28" s="139"/>
      <c r="H28" s="138">
        <v>34834953407</v>
      </c>
      <c r="I28" s="139"/>
      <c r="J28" s="138">
        <v>-1861424399</v>
      </c>
      <c r="K28" s="139"/>
      <c r="L28" s="138">
        <v>16800000</v>
      </c>
      <c r="M28" s="139"/>
      <c r="N28" s="138">
        <v>32973529008</v>
      </c>
      <c r="O28" s="139"/>
      <c r="P28" s="138">
        <v>34834953407</v>
      </c>
      <c r="Q28" s="139"/>
      <c r="R28" s="138">
        <v>-1861424399</v>
      </c>
    </row>
    <row r="29" spans="1:51" ht="22.5" thickBot="1" x14ac:dyDescent="0.65">
      <c r="B29" s="140" t="s">
        <v>65</v>
      </c>
      <c r="C29" s="13"/>
      <c r="D29" s="141">
        <f>SUM(D10:D28)</f>
        <v>263624040</v>
      </c>
      <c r="E29" s="139"/>
      <c r="F29" s="141">
        <f>SUM(F10:F28)</f>
        <v>356485167290</v>
      </c>
      <c r="G29" s="139"/>
      <c r="H29" s="141">
        <f>SUM(H10:H28)</f>
        <v>341391088670</v>
      </c>
      <c r="I29" s="139"/>
      <c r="J29" s="141">
        <f>SUM(J10:J28)</f>
        <v>15094078623</v>
      </c>
      <c r="K29" s="139"/>
      <c r="L29" s="141">
        <f>SUM(L10:L28)</f>
        <v>263624040</v>
      </c>
      <c r="M29" s="139"/>
      <c r="N29" s="141">
        <f>SUM(N10:N28)</f>
        <v>356485167290</v>
      </c>
      <c r="O29" s="139"/>
      <c r="P29" s="141">
        <f>SUM(P10:P28)</f>
        <v>341199849522</v>
      </c>
      <c r="Q29" s="139"/>
      <c r="R29" s="141">
        <f>SUM(R10:R28)</f>
        <v>15285317770</v>
      </c>
      <c r="AI29" s="22"/>
      <c r="AK29" s="60"/>
      <c r="AL29" s="6"/>
      <c r="AM29" s="60"/>
      <c r="AN29" s="6"/>
      <c r="AO29" s="60"/>
      <c r="AP29" s="6"/>
      <c r="AQ29" s="60"/>
      <c r="AR29" s="6"/>
      <c r="AS29" s="60"/>
      <c r="AT29" s="6"/>
      <c r="AU29" s="60"/>
      <c r="AV29" s="6"/>
      <c r="AW29" s="60"/>
      <c r="AX29" s="6"/>
      <c r="AY29" s="60"/>
    </row>
    <row r="30" spans="1:51" ht="22.5" thickTop="1" x14ac:dyDescent="0.6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AI30" s="22"/>
      <c r="AK30" s="60"/>
      <c r="AL30" s="6"/>
      <c r="AM30" s="60"/>
      <c r="AN30" s="6"/>
      <c r="AO30" s="60"/>
      <c r="AP30" s="6"/>
      <c r="AQ30" s="60"/>
      <c r="AR30" s="6"/>
      <c r="AS30" s="60"/>
      <c r="AT30" s="6"/>
      <c r="AU30" s="60"/>
      <c r="AV30" s="6"/>
      <c r="AW30" s="60"/>
      <c r="AX30" s="6"/>
      <c r="AY30" s="60"/>
    </row>
    <row r="31" spans="1:51" ht="29.25" customHeight="1" x14ac:dyDescent="0.75">
      <c r="A31" s="249">
        <v>19</v>
      </c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AI31" s="22"/>
      <c r="AK31" s="60"/>
      <c r="AL31" s="6"/>
      <c r="AM31" s="60"/>
      <c r="AN31" s="6"/>
      <c r="AO31" s="60"/>
      <c r="AP31" s="6"/>
      <c r="AQ31" s="60"/>
      <c r="AR31" s="6"/>
      <c r="AS31" s="60"/>
      <c r="AT31" s="6"/>
      <c r="AU31" s="60"/>
      <c r="AV31" s="6"/>
      <c r="AW31" s="60"/>
      <c r="AX31" s="6"/>
      <c r="AY31" s="60"/>
    </row>
    <row r="32" spans="1:51" x14ac:dyDescent="0.55000000000000004">
      <c r="AI32" s="22"/>
      <c r="AK32" s="60"/>
      <c r="AL32" s="6"/>
      <c r="AM32" s="60"/>
      <c r="AN32" s="6"/>
      <c r="AO32" s="60"/>
      <c r="AP32" s="6"/>
      <c r="AQ32" s="60"/>
      <c r="AR32" s="6"/>
      <c r="AS32" s="60"/>
      <c r="AT32" s="6"/>
      <c r="AU32" s="60"/>
      <c r="AV32" s="6"/>
      <c r="AW32" s="60"/>
      <c r="AX32" s="6"/>
      <c r="AY32" s="60"/>
    </row>
    <row r="33" spans="35:52" x14ac:dyDescent="0.55000000000000004">
      <c r="AI33" s="22"/>
      <c r="AK33" s="60"/>
      <c r="AL33" s="6"/>
      <c r="AM33" s="60"/>
      <c r="AN33" s="6"/>
      <c r="AO33" s="60"/>
      <c r="AP33" s="6"/>
      <c r="AQ33" s="60"/>
      <c r="AR33" s="6"/>
      <c r="AS33" s="60"/>
      <c r="AT33" s="6"/>
      <c r="AU33" s="60"/>
      <c r="AV33" s="6"/>
      <c r="AW33" s="60"/>
      <c r="AX33" s="6"/>
      <c r="AY33" s="60"/>
    </row>
    <row r="34" spans="35:52" x14ac:dyDescent="0.55000000000000004">
      <c r="AJ34" s="22"/>
      <c r="AL34" s="60"/>
      <c r="AM34" s="6"/>
      <c r="AN34" s="60"/>
      <c r="AO34" s="6"/>
      <c r="AP34" s="60"/>
      <c r="AQ34" s="6"/>
      <c r="AR34" s="60"/>
      <c r="AS34" s="6"/>
      <c r="AT34" s="60"/>
      <c r="AU34" s="6"/>
      <c r="AV34" s="60"/>
      <c r="AW34" s="6"/>
      <c r="AX34" s="60"/>
      <c r="AY34" s="6"/>
      <c r="AZ34" s="60"/>
    </row>
    <row r="35" spans="35:52" x14ac:dyDescent="0.55000000000000004">
      <c r="AJ35" s="22"/>
      <c r="AL35" s="60"/>
      <c r="AM35" s="6"/>
      <c r="AN35" s="60"/>
      <c r="AO35" s="6"/>
      <c r="AP35" s="60"/>
      <c r="AQ35" s="6"/>
      <c r="AR35" s="60"/>
      <c r="AS35" s="6"/>
      <c r="AT35" s="60"/>
      <c r="AU35" s="6"/>
      <c r="AV35" s="60"/>
      <c r="AW35" s="6"/>
      <c r="AX35" s="60"/>
      <c r="AY35" s="6"/>
      <c r="AZ35" s="60"/>
    </row>
    <row r="36" spans="35:52" x14ac:dyDescent="0.55000000000000004">
      <c r="AJ36" s="22"/>
      <c r="AL36" s="60"/>
      <c r="AM36" s="6"/>
      <c r="AN36" s="60"/>
      <c r="AO36" s="6"/>
      <c r="AP36" s="60"/>
      <c r="AQ36" s="6"/>
      <c r="AR36" s="60"/>
      <c r="AS36" s="6"/>
      <c r="AT36" s="60"/>
      <c r="AU36" s="6"/>
      <c r="AV36" s="60"/>
      <c r="AW36" s="6"/>
      <c r="AX36" s="60"/>
      <c r="AY36" s="6"/>
      <c r="AZ36" s="60"/>
    </row>
    <row r="37" spans="35:52" x14ac:dyDescent="0.55000000000000004">
      <c r="AJ37" s="22"/>
      <c r="AL37" s="60"/>
      <c r="AM37" s="6"/>
      <c r="AN37" s="60"/>
      <c r="AO37" s="6"/>
      <c r="AP37" s="60"/>
      <c r="AQ37" s="6"/>
      <c r="AR37" s="60"/>
      <c r="AS37" s="6"/>
      <c r="AT37" s="60"/>
      <c r="AU37" s="6"/>
      <c r="AV37" s="60"/>
      <c r="AW37" s="6"/>
      <c r="AX37" s="60"/>
      <c r="AY37" s="6"/>
      <c r="AZ37" s="60"/>
    </row>
    <row r="38" spans="35:52" x14ac:dyDescent="0.55000000000000004">
      <c r="AJ38" s="22"/>
      <c r="AL38" s="60"/>
      <c r="AM38" s="6"/>
      <c r="AN38" s="60"/>
      <c r="AO38" s="6"/>
      <c r="AP38" s="60"/>
      <c r="AQ38" s="6"/>
      <c r="AR38" s="60"/>
      <c r="AS38" s="6"/>
      <c r="AT38" s="60"/>
      <c r="AU38" s="6"/>
      <c r="AV38" s="60"/>
      <c r="AW38" s="6"/>
      <c r="AX38" s="60"/>
      <c r="AY38" s="6"/>
      <c r="AZ38" s="60"/>
    </row>
    <row r="39" spans="35:52" x14ac:dyDescent="0.55000000000000004">
      <c r="AJ39" s="22"/>
      <c r="AL39" s="60"/>
      <c r="AM39" s="6"/>
      <c r="AN39" s="60"/>
      <c r="AO39" s="6"/>
      <c r="AP39" s="60"/>
      <c r="AQ39" s="6"/>
      <c r="AR39" s="60"/>
      <c r="AS39" s="6"/>
      <c r="AT39" s="60"/>
      <c r="AU39" s="6"/>
      <c r="AV39" s="60"/>
      <c r="AW39" s="6"/>
      <c r="AX39" s="60"/>
      <c r="AY39" s="6"/>
      <c r="AZ39" s="60"/>
    </row>
    <row r="40" spans="35:52" x14ac:dyDescent="0.55000000000000004">
      <c r="AJ40" s="22"/>
      <c r="AL40" s="60"/>
      <c r="AM40" s="6"/>
      <c r="AN40" s="60"/>
      <c r="AO40" s="6"/>
      <c r="AP40" s="60"/>
      <c r="AQ40" s="6"/>
      <c r="AR40" s="60"/>
      <c r="AS40" s="6"/>
      <c r="AT40" s="60"/>
      <c r="AU40" s="6"/>
      <c r="AV40" s="60"/>
      <c r="AW40" s="6"/>
      <c r="AX40" s="60"/>
      <c r="AY40" s="6"/>
      <c r="AZ40" s="60"/>
    </row>
    <row r="41" spans="35:52" x14ac:dyDescent="0.55000000000000004">
      <c r="AJ41" s="22"/>
      <c r="AL41" s="60"/>
      <c r="AM41" s="6"/>
      <c r="AN41" s="60"/>
      <c r="AO41" s="6"/>
      <c r="AP41" s="60"/>
      <c r="AQ41" s="6"/>
      <c r="AR41" s="60"/>
      <c r="AS41" s="6"/>
      <c r="AT41" s="60"/>
      <c r="AU41" s="6"/>
      <c r="AV41" s="60"/>
      <c r="AW41" s="6"/>
      <c r="AX41" s="60"/>
      <c r="AY41" s="6"/>
      <c r="AZ41" s="60"/>
    </row>
    <row r="42" spans="35:52" x14ac:dyDescent="0.55000000000000004">
      <c r="AJ42" s="22"/>
      <c r="AL42" s="60"/>
      <c r="AM42" s="6"/>
      <c r="AN42" s="60"/>
      <c r="AO42" s="6"/>
      <c r="AP42" s="60"/>
      <c r="AQ42" s="6"/>
      <c r="AR42" s="60"/>
      <c r="AS42" s="6"/>
      <c r="AT42" s="60"/>
      <c r="AU42" s="6"/>
      <c r="AV42" s="60"/>
      <c r="AW42" s="6"/>
      <c r="AX42" s="60"/>
      <c r="AY42" s="6"/>
      <c r="AZ42" s="60"/>
    </row>
    <row r="43" spans="35:52" x14ac:dyDescent="0.55000000000000004">
      <c r="AJ43" s="22"/>
      <c r="AL43" s="60"/>
      <c r="AM43" s="6"/>
      <c r="AN43" s="60"/>
      <c r="AO43" s="6"/>
      <c r="AP43" s="60"/>
      <c r="AQ43" s="6"/>
      <c r="AR43" s="60"/>
      <c r="AS43" s="6"/>
      <c r="AT43" s="60"/>
      <c r="AU43" s="6"/>
      <c r="AV43" s="60"/>
      <c r="AW43" s="6"/>
      <c r="AX43" s="60"/>
      <c r="AY43" s="6"/>
      <c r="AZ43" s="60"/>
    </row>
    <row r="44" spans="35:52" x14ac:dyDescent="0.55000000000000004">
      <c r="AJ44" s="22"/>
      <c r="AL44" s="60"/>
      <c r="AM44" s="6"/>
      <c r="AN44" s="60"/>
      <c r="AO44" s="6"/>
      <c r="AP44" s="60"/>
      <c r="AQ44" s="6"/>
      <c r="AR44" s="60"/>
      <c r="AS44" s="6"/>
      <c r="AT44" s="60"/>
      <c r="AU44" s="6"/>
      <c r="AV44" s="60"/>
      <c r="AW44" s="6"/>
      <c r="AX44" s="60"/>
      <c r="AY44" s="6"/>
      <c r="AZ44" s="60"/>
    </row>
  </sheetData>
  <sortState xmlns:xlrd2="http://schemas.microsoft.com/office/spreadsheetml/2017/richdata2" ref="B10:S28">
    <sortCondition descending="1" ref="R10:R28"/>
  </sortState>
  <mergeCells count="15">
    <mergeCell ref="A31:R31"/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  <rowBreaks count="1" manualBreakCount="1">
    <brk id="2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49"/>
  <sheetViews>
    <sheetView rightToLeft="1" view="pageBreakPreview" topLeftCell="B37" zoomScale="70" zoomScaleNormal="85" zoomScaleSheetLayoutView="70" workbookViewId="0">
      <selection activeCell="R51" sqref="R51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4.85546875" style="2" bestFit="1" customWidth="1"/>
    <col min="5" max="5" width="1" style="2" customWidth="1"/>
    <col min="6" max="6" width="19.85546875" style="2" bestFit="1" customWidth="1"/>
    <col min="7" max="7" width="1" style="2" customWidth="1"/>
    <col min="8" max="8" width="19.8554687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28515625" style="2" bestFit="1" customWidth="1"/>
    <col min="13" max="13" width="0.85546875" style="2" customWidth="1"/>
    <col min="14" max="14" width="39.28515625" style="2" bestFit="1" customWidth="1"/>
    <col min="15" max="15" width="0.85546875" style="2" customWidth="1"/>
    <col min="16" max="16" width="39.28515625" style="2" bestFit="1" customWidth="1"/>
    <col min="17" max="17" width="0.85546875" style="2" customWidth="1"/>
    <col min="18" max="18" width="39.28515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85" t="s">
        <v>165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</row>
    <row r="3" spans="2:28" ht="30" x14ac:dyDescent="0.55000000000000004">
      <c r="B3" s="185" t="s">
        <v>37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</row>
    <row r="4" spans="2:28" ht="30" x14ac:dyDescent="0.55000000000000004">
      <c r="B4" s="185" t="s">
        <v>218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</row>
    <row r="6" spans="2:28" ht="30" x14ac:dyDescent="0.55000000000000004">
      <c r="B6" s="12" t="s">
        <v>158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91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68" t="s">
        <v>1</v>
      </c>
      <c r="D9" s="166" t="s">
        <v>5</v>
      </c>
      <c r="E9" s="34"/>
      <c r="F9" s="166" t="s">
        <v>50</v>
      </c>
      <c r="G9" s="34"/>
      <c r="H9" s="166" t="s">
        <v>51</v>
      </c>
      <c r="I9" s="34"/>
      <c r="J9" s="166" t="s">
        <v>53</v>
      </c>
      <c r="L9" s="166" t="s">
        <v>5</v>
      </c>
      <c r="M9" s="34"/>
      <c r="N9" s="166" t="s">
        <v>50</v>
      </c>
      <c r="O9" s="34"/>
      <c r="P9" s="166" t="s">
        <v>51</v>
      </c>
      <c r="Q9" s="34"/>
      <c r="R9" s="166" t="s">
        <v>53</v>
      </c>
    </row>
    <row r="10" spans="2:28" ht="24" x14ac:dyDescent="0.6">
      <c r="B10" s="18" t="s">
        <v>204</v>
      </c>
      <c r="C10" s="18"/>
      <c r="D10" s="182">
        <v>1716000</v>
      </c>
      <c r="E10" s="182"/>
      <c r="F10" s="182">
        <v>38262591653</v>
      </c>
      <c r="G10" s="182"/>
      <c r="H10" s="182">
        <v>29277086820</v>
      </c>
      <c r="I10" s="182"/>
      <c r="J10" s="182">
        <v>8985504833</v>
      </c>
      <c r="K10" s="182"/>
      <c r="L10" s="182">
        <v>1716000</v>
      </c>
      <c r="M10" s="182"/>
      <c r="N10" s="182">
        <v>38262591653</v>
      </c>
      <c r="O10" s="182"/>
      <c r="P10" s="182">
        <v>29277086820</v>
      </c>
      <c r="Q10" s="182"/>
      <c r="R10" s="182">
        <v>8985504833</v>
      </c>
    </row>
    <row r="11" spans="2:28" ht="24" x14ac:dyDescent="0.6">
      <c r="B11" s="18" t="s">
        <v>193</v>
      </c>
      <c r="C11" s="18"/>
      <c r="D11" s="182">
        <v>7600000</v>
      </c>
      <c r="E11" s="182"/>
      <c r="F11" s="182">
        <v>34471063003</v>
      </c>
      <c r="G11" s="182"/>
      <c r="H11" s="182">
        <v>25806211469</v>
      </c>
      <c r="I11" s="182"/>
      <c r="J11" s="182">
        <v>8664851534</v>
      </c>
      <c r="K11" s="182"/>
      <c r="L11" s="182">
        <v>7600000</v>
      </c>
      <c r="M11" s="182"/>
      <c r="N11" s="182">
        <v>34471063003</v>
      </c>
      <c r="O11" s="182"/>
      <c r="P11" s="182">
        <v>25806211469</v>
      </c>
      <c r="Q11" s="182"/>
      <c r="R11" s="182">
        <v>8664851534</v>
      </c>
    </row>
    <row r="12" spans="2:28" ht="24" x14ac:dyDescent="0.6">
      <c r="B12" s="18" t="s">
        <v>203</v>
      </c>
      <c r="C12" s="18"/>
      <c r="D12" s="182">
        <v>26142292</v>
      </c>
      <c r="E12" s="182"/>
      <c r="F12" s="182">
        <v>35412293034</v>
      </c>
      <c r="G12" s="182"/>
      <c r="H12" s="182">
        <v>26751736972</v>
      </c>
      <c r="I12" s="182"/>
      <c r="J12" s="182">
        <v>8660556062</v>
      </c>
      <c r="K12" s="182"/>
      <c r="L12" s="182">
        <v>26142292</v>
      </c>
      <c r="M12" s="182"/>
      <c r="N12" s="182">
        <v>35412293034</v>
      </c>
      <c r="O12" s="182"/>
      <c r="P12" s="182">
        <v>26751736972</v>
      </c>
      <c r="Q12" s="182"/>
      <c r="R12" s="182">
        <v>8660556062</v>
      </c>
    </row>
    <row r="13" spans="2:28" ht="24" x14ac:dyDescent="0.6">
      <c r="B13" s="18" t="s">
        <v>235</v>
      </c>
      <c r="C13" s="18"/>
      <c r="D13" s="182">
        <v>2511000</v>
      </c>
      <c r="E13" s="182"/>
      <c r="F13" s="182">
        <v>36259961137</v>
      </c>
      <c r="G13" s="182"/>
      <c r="H13" s="182">
        <v>29307978842</v>
      </c>
      <c r="I13" s="182"/>
      <c r="J13" s="182">
        <v>6951982295</v>
      </c>
      <c r="K13" s="182"/>
      <c r="L13" s="182">
        <v>2511000</v>
      </c>
      <c r="M13" s="182"/>
      <c r="N13" s="182">
        <v>36259961137</v>
      </c>
      <c r="O13" s="182"/>
      <c r="P13" s="182">
        <v>29307978842</v>
      </c>
      <c r="Q13" s="182"/>
      <c r="R13" s="182">
        <v>6951982295</v>
      </c>
    </row>
    <row r="14" spans="2:28" ht="24" x14ac:dyDescent="0.6">
      <c r="B14" s="18" t="s">
        <v>232</v>
      </c>
      <c r="C14" s="18"/>
      <c r="D14" s="182">
        <v>1352000</v>
      </c>
      <c r="E14" s="182"/>
      <c r="F14" s="182">
        <v>33842021226</v>
      </c>
      <c r="G14" s="182"/>
      <c r="H14" s="182">
        <v>28979882816</v>
      </c>
      <c r="I14" s="182"/>
      <c r="J14" s="182">
        <v>4862138410</v>
      </c>
      <c r="K14" s="182"/>
      <c r="L14" s="182">
        <v>1352000</v>
      </c>
      <c r="M14" s="182"/>
      <c r="N14" s="182">
        <v>33842021226</v>
      </c>
      <c r="O14" s="182"/>
      <c r="P14" s="182">
        <v>28979882816</v>
      </c>
      <c r="Q14" s="182"/>
      <c r="R14" s="182">
        <v>4862138410</v>
      </c>
    </row>
    <row r="15" spans="2:28" ht="24" x14ac:dyDescent="0.6">
      <c r="B15" s="18" t="s">
        <v>233</v>
      </c>
      <c r="C15" s="18"/>
      <c r="D15" s="182">
        <v>9877000</v>
      </c>
      <c r="E15" s="182"/>
      <c r="F15" s="182">
        <v>17830058939</v>
      </c>
      <c r="G15" s="182"/>
      <c r="H15" s="182">
        <v>14578568484</v>
      </c>
      <c r="I15" s="182"/>
      <c r="J15" s="182">
        <v>3251490455</v>
      </c>
      <c r="K15" s="182"/>
      <c r="L15" s="182">
        <v>9877000</v>
      </c>
      <c r="M15" s="182"/>
      <c r="N15" s="182">
        <v>17830058939</v>
      </c>
      <c r="O15" s="182"/>
      <c r="P15" s="182">
        <v>14578568484</v>
      </c>
      <c r="Q15" s="182"/>
      <c r="R15" s="182">
        <v>3251490455</v>
      </c>
    </row>
    <row r="16" spans="2:28" ht="24" x14ac:dyDescent="0.6">
      <c r="B16" s="18" t="s">
        <v>190</v>
      </c>
      <c r="C16" s="18"/>
      <c r="D16" s="182">
        <v>2500000</v>
      </c>
      <c r="E16" s="182"/>
      <c r="F16" s="182">
        <v>10932131934</v>
      </c>
      <c r="G16" s="182"/>
      <c r="H16" s="182">
        <v>7829010300</v>
      </c>
      <c r="I16" s="182"/>
      <c r="J16" s="182">
        <v>3103121634</v>
      </c>
      <c r="K16" s="182"/>
      <c r="L16" s="182">
        <v>2500000</v>
      </c>
      <c r="M16" s="182"/>
      <c r="N16" s="182">
        <v>10932131934</v>
      </c>
      <c r="O16" s="182"/>
      <c r="P16" s="182">
        <v>7829010300</v>
      </c>
      <c r="Q16" s="182"/>
      <c r="R16" s="182">
        <v>3103121634</v>
      </c>
    </row>
    <row r="17" spans="2:18" ht="24" x14ac:dyDescent="0.6">
      <c r="B17" s="18" t="s">
        <v>183</v>
      </c>
      <c r="C17" s="18"/>
      <c r="D17" s="182">
        <v>6000000</v>
      </c>
      <c r="E17" s="182"/>
      <c r="F17" s="182">
        <v>9843803665</v>
      </c>
      <c r="G17" s="182"/>
      <c r="H17" s="182">
        <v>7293184500</v>
      </c>
      <c r="I17" s="182"/>
      <c r="J17" s="182">
        <v>2550619165</v>
      </c>
      <c r="K17" s="182"/>
      <c r="L17" s="182">
        <v>6000000</v>
      </c>
      <c r="M17" s="182"/>
      <c r="N17" s="182">
        <v>9843803665</v>
      </c>
      <c r="O17" s="182"/>
      <c r="P17" s="182">
        <v>7293184500</v>
      </c>
      <c r="Q17" s="182"/>
      <c r="R17" s="182">
        <v>2550619165</v>
      </c>
    </row>
    <row r="18" spans="2:18" ht="24" x14ac:dyDescent="0.6">
      <c r="B18" s="18" t="s">
        <v>173</v>
      </c>
      <c r="C18" s="18"/>
      <c r="D18" s="182">
        <v>1115000</v>
      </c>
      <c r="E18" s="182"/>
      <c r="F18" s="182">
        <v>16829215574</v>
      </c>
      <c r="G18" s="182"/>
      <c r="H18" s="182">
        <v>15024654659</v>
      </c>
      <c r="I18" s="182"/>
      <c r="J18" s="182">
        <v>1804560915</v>
      </c>
      <c r="K18" s="182"/>
      <c r="L18" s="182">
        <v>1115000</v>
      </c>
      <c r="M18" s="182"/>
      <c r="N18" s="182">
        <v>16829215574</v>
      </c>
      <c r="O18" s="182"/>
      <c r="P18" s="182">
        <v>15024654659</v>
      </c>
      <c r="Q18" s="182"/>
      <c r="R18" s="182">
        <v>1804560915</v>
      </c>
    </row>
    <row r="19" spans="2:18" ht="24" x14ac:dyDescent="0.6">
      <c r="B19" s="18" t="s">
        <v>174</v>
      </c>
      <c r="C19" s="18"/>
      <c r="D19" s="182">
        <v>4060180</v>
      </c>
      <c r="E19" s="182"/>
      <c r="F19" s="182">
        <v>8907665399</v>
      </c>
      <c r="G19" s="182"/>
      <c r="H19" s="182">
        <v>7380313451</v>
      </c>
      <c r="I19" s="182"/>
      <c r="J19" s="182">
        <v>1527351948</v>
      </c>
      <c r="K19" s="182"/>
      <c r="L19" s="182">
        <v>4060180</v>
      </c>
      <c r="M19" s="182"/>
      <c r="N19" s="182">
        <v>8907665399</v>
      </c>
      <c r="O19" s="182"/>
      <c r="P19" s="182">
        <v>7380313451</v>
      </c>
      <c r="Q19" s="182"/>
      <c r="R19" s="182">
        <v>1527351948</v>
      </c>
    </row>
    <row r="20" spans="2:18" ht="24" x14ac:dyDescent="0.6">
      <c r="B20" s="18" t="s">
        <v>202</v>
      </c>
      <c r="C20" s="18"/>
      <c r="D20" s="182">
        <v>80000</v>
      </c>
      <c r="E20" s="182"/>
      <c r="F20" s="182">
        <v>10031925895</v>
      </c>
      <c r="G20" s="182"/>
      <c r="H20" s="182">
        <v>8674423860</v>
      </c>
      <c r="I20" s="182"/>
      <c r="J20" s="182">
        <v>1357502035</v>
      </c>
      <c r="K20" s="182"/>
      <c r="L20" s="182">
        <v>80000</v>
      </c>
      <c r="M20" s="182"/>
      <c r="N20" s="182">
        <v>10031925895</v>
      </c>
      <c r="O20" s="182"/>
      <c r="P20" s="182">
        <v>8674423860</v>
      </c>
      <c r="Q20" s="182"/>
      <c r="R20" s="182">
        <v>1357502035</v>
      </c>
    </row>
    <row r="21" spans="2:18" ht="24" x14ac:dyDescent="0.6">
      <c r="B21" s="18" t="s">
        <v>189</v>
      </c>
      <c r="C21" s="18"/>
      <c r="D21" s="182">
        <v>5900112</v>
      </c>
      <c r="E21" s="182"/>
      <c r="F21" s="182">
        <v>12000874409</v>
      </c>
      <c r="G21" s="182"/>
      <c r="H21" s="182">
        <v>10677221930</v>
      </c>
      <c r="I21" s="182"/>
      <c r="J21" s="182">
        <v>1323652479</v>
      </c>
      <c r="K21" s="182"/>
      <c r="L21" s="182">
        <v>5900112</v>
      </c>
      <c r="M21" s="182"/>
      <c r="N21" s="182">
        <v>12000874409</v>
      </c>
      <c r="O21" s="182"/>
      <c r="P21" s="182">
        <v>10677221930</v>
      </c>
      <c r="Q21" s="182"/>
      <c r="R21" s="182">
        <v>1323652479</v>
      </c>
    </row>
    <row r="22" spans="2:18" ht="24" x14ac:dyDescent="0.6">
      <c r="B22" s="18" t="s">
        <v>171</v>
      </c>
      <c r="C22" s="18"/>
      <c r="D22" s="182">
        <v>800000</v>
      </c>
      <c r="E22" s="182"/>
      <c r="F22" s="182">
        <v>2629118604</v>
      </c>
      <c r="G22" s="182"/>
      <c r="H22" s="182">
        <v>1609858848</v>
      </c>
      <c r="I22" s="182"/>
      <c r="J22" s="182">
        <v>1019259756</v>
      </c>
      <c r="K22" s="182"/>
      <c r="L22" s="182">
        <v>800000</v>
      </c>
      <c r="M22" s="182"/>
      <c r="N22" s="182">
        <v>2629118604</v>
      </c>
      <c r="O22" s="182"/>
      <c r="P22" s="182">
        <v>1609858848</v>
      </c>
      <c r="Q22" s="182"/>
      <c r="R22" s="182">
        <v>1019259756</v>
      </c>
    </row>
    <row r="23" spans="2:18" ht="24" x14ac:dyDescent="0.6">
      <c r="B23" s="18" t="s">
        <v>178</v>
      </c>
      <c r="C23" s="18"/>
      <c r="D23" s="182">
        <v>875307</v>
      </c>
      <c r="E23" s="182"/>
      <c r="F23" s="182">
        <v>4810053750</v>
      </c>
      <c r="G23" s="182"/>
      <c r="H23" s="182">
        <v>3835362558</v>
      </c>
      <c r="I23" s="182"/>
      <c r="J23" s="182">
        <v>974691192</v>
      </c>
      <c r="K23" s="182"/>
      <c r="L23" s="182">
        <v>875307</v>
      </c>
      <c r="M23" s="182"/>
      <c r="N23" s="182">
        <v>4810053750</v>
      </c>
      <c r="O23" s="182"/>
      <c r="P23" s="182">
        <v>3835362558</v>
      </c>
      <c r="Q23" s="182"/>
      <c r="R23" s="182">
        <v>974691192</v>
      </c>
    </row>
    <row r="24" spans="2:18" ht="24" x14ac:dyDescent="0.6">
      <c r="B24" s="18" t="s">
        <v>231</v>
      </c>
      <c r="C24" s="18"/>
      <c r="D24" s="182">
        <v>1005000</v>
      </c>
      <c r="E24" s="182"/>
      <c r="F24" s="182">
        <v>13077977976</v>
      </c>
      <c r="G24" s="182"/>
      <c r="H24" s="182">
        <v>12164029727</v>
      </c>
      <c r="I24" s="182"/>
      <c r="J24" s="182">
        <v>913948249</v>
      </c>
      <c r="K24" s="182"/>
      <c r="L24" s="182">
        <v>1005000</v>
      </c>
      <c r="M24" s="182"/>
      <c r="N24" s="182">
        <v>13077977976</v>
      </c>
      <c r="O24" s="182"/>
      <c r="P24" s="182">
        <v>12164029727</v>
      </c>
      <c r="Q24" s="182"/>
      <c r="R24" s="182">
        <v>913948249</v>
      </c>
    </row>
    <row r="25" spans="2:18" ht="24" x14ac:dyDescent="0.6">
      <c r="B25" s="18" t="s">
        <v>181</v>
      </c>
      <c r="C25" s="18"/>
      <c r="D25" s="182">
        <v>4134259</v>
      </c>
      <c r="E25" s="182"/>
      <c r="F25" s="182">
        <v>4689878951</v>
      </c>
      <c r="G25" s="182"/>
      <c r="H25" s="182">
        <v>3782321686</v>
      </c>
      <c r="I25" s="182"/>
      <c r="J25" s="182">
        <v>907557265</v>
      </c>
      <c r="K25" s="182"/>
      <c r="L25" s="182">
        <v>4134259</v>
      </c>
      <c r="M25" s="182"/>
      <c r="N25" s="182">
        <v>4689878951</v>
      </c>
      <c r="O25" s="182"/>
      <c r="P25" s="182">
        <v>3782321686</v>
      </c>
      <c r="Q25" s="182"/>
      <c r="R25" s="182">
        <v>907557265</v>
      </c>
    </row>
    <row r="26" spans="2:18" ht="24" x14ac:dyDescent="0.6">
      <c r="B26" s="18" t="s">
        <v>175</v>
      </c>
      <c r="C26" s="18"/>
      <c r="D26" s="182">
        <v>13011660</v>
      </c>
      <c r="E26" s="182"/>
      <c r="F26" s="182">
        <v>26300103281</v>
      </c>
      <c r="G26" s="182"/>
      <c r="H26" s="182">
        <v>25414213298</v>
      </c>
      <c r="I26" s="182"/>
      <c r="J26" s="182">
        <v>885889983</v>
      </c>
      <c r="K26" s="182"/>
      <c r="L26" s="182">
        <v>13011660</v>
      </c>
      <c r="M26" s="182"/>
      <c r="N26" s="182">
        <v>26300103281</v>
      </c>
      <c r="O26" s="182"/>
      <c r="P26" s="182">
        <v>25414213298</v>
      </c>
      <c r="Q26" s="182"/>
      <c r="R26" s="182">
        <v>885889983</v>
      </c>
    </row>
    <row r="27" spans="2:18" ht="24" x14ac:dyDescent="0.6">
      <c r="B27" s="18" t="s">
        <v>196</v>
      </c>
      <c r="C27" s="18"/>
      <c r="D27" s="182">
        <v>91000</v>
      </c>
      <c r="E27" s="182"/>
      <c r="F27" s="182">
        <v>3133290985</v>
      </c>
      <c r="G27" s="182"/>
      <c r="H27" s="182">
        <v>2338681163</v>
      </c>
      <c r="I27" s="182"/>
      <c r="J27" s="182">
        <v>794609822</v>
      </c>
      <c r="K27" s="182"/>
      <c r="L27" s="182">
        <v>91000</v>
      </c>
      <c r="M27" s="182"/>
      <c r="N27" s="182">
        <v>3133290985</v>
      </c>
      <c r="O27" s="182"/>
      <c r="P27" s="182">
        <v>2338681163</v>
      </c>
      <c r="Q27" s="182"/>
      <c r="R27" s="182">
        <v>794609822</v>
      </c>
    </row>
    <row r="28" spans="2:18" ht="24" x14ac:dyDescent="0.6">
      <c r="B28" s="18" t="s">
        <v>195</v>
      </c>
      <c r="C28" s="18"/>
      <c r="D28" s="182">
        <v>2410250</v>
      </c>
      <c r="E28" s="182"/>
      <c r="F28" s="182">
        <v>4091913329</v>
      </c>
      <c r="G28" s="182"/>
      <c r="H28" s="182">
        <v>3381748937</v>
      </c>
      <c r="I28" s="182"/>
      <c r="J28" s="182">
        <v>710164392</v>
      </c>
      <c r="K28" s="182"/>
      <c r="L28" s="182">
        <v>2410250</v>
      </c>
      <c r="M28" s="182"/>
      <c r="N28" s="182">
        <v>4091913329</v>
      </c>
      <c r="O28" s="182"/>
      <c r="P28" s="182">
        <v>3381748937</v>
      </c>
      <c r="Q28" s="182"/>
      <c r="R28" s="182">
        <v>710164392</v>
      </c>
    </row>
    <row r="29" spans="2:18" ht="24" x14ac:dyDescent="0.6">
      <c r="B29" s="18" t="s">
        <v>234</v>
      </c>
      <c r="C29" s="18"/>
      <c r="D29" s="182">
        <v>35176</v>
      </c>
      <c r="E29" s="182"/>
      <c r="F29" s="182">
        <v>6502839911</v>
      </c>
      <c r="G29" s="182"/>
      <c r="H29" s="182">
        <v>5982800707</v>
      </c>
      <c r="I29" s="182"/>
      <c r="J29" s="182">
        <v>520039204</v>
      </c>
      <c r="K29" s="182"/>
      <c r="L29" s="182">
        <v>35176</v>
      </c>
      <c r="M29" s="182"/>
      <c r="N29" s="182">
        <v>6502839911</v>
      </c>
      <c r="O29" s="182"/>
      <c r="P29" s="182">
        <v>5982800707</v>
      </c>
      <c r="Q29" s="182"/>
      <c r="R29" s="182">
        <v>520039204</v>
      </c>
    </row>
    <row r="30" spans="2:18" ht="24" x14ac:dyDescent="0.6">
      <c r="B30" s="18" t="s">
        <v>187</v>
      </c>
      <c r="C30" s="18"/>
      <c r="D30" s="182">
        <v>2244130</v>
      </c>
      <c r="E30" s="182"/>
      <c r="F30" s="182">
        <v>9222577864</v>
      </c>
      <c r="G30" s="182"/>
      <c r="H30" s="182">
        <v>8786885225</v>
      </c>
      <c r="I30" s="182"/>
      <c r="J30" s="182">
        <v>435692639</v>
      </c>
      <c r="K30" s="182"/>
      <c r="L30" s="182">
        <v>2244130</v>
      </c>
      <c r="M30" s="182"/>
      <c r="N30" s="182">
        <v>9222577864</v>
      </c>
      <c r="O30" s="182"/>
      <c r="P30" s="182">
        <v>8786885225</v>
      </c>
      <c r="Q30" s="182"/>
      <c r="R30" s="182">
        <v>435692639</v>
      </c>
    </row>
    <row r="31" spans="2:18" ht="24" x14ac:dyDescent="0.6">
      <c r="B31" s="18" t="s">
        <v>177</v>
      </c>
      <c r="C31" s="18"/>
      <c r="D31" s="182">
        <v>3800000</v>
      </c>
      <c r="E31" s="182"/>
      <c r="F31" s="182">
        <v>6133323924</v>
      </c>
      <c r="G31" s="182"/>
      <c r="H31" s="182">
        <v>5882176560</v>
      </c>
      <c r="I31" s="182"/>
      <c r="J31" s="182">
        <v>251147364</v>
      </c>
      <c r="K31" s="182"/>
      <c r="L31" s="182">
        <v>3800000</v>
      </c>
      <c r="M31" s="182"/>
      <c r="N31" s="182">
        <v>6133323924</v>
      </c>
      <c r="O31" s="182"/>
      <c r="P31" s="182">
        <v>5882176560</v>
      </c>
      <c r="Q31" s="182"/>
      <c r="R31" s="182">
        <v>251147364</v>
      </c>
    </row>
    <row r="32" spans="2:18" ht="24" x14ac:dyDescent="0.6">
      <c r="B32" s="18" t="s">
        <v>206</v>
      </c>
      <c r="C32" s="18"/>
      <c r="D32" s="182">
        <v>19219</v>
      </c>
      <c r="E32" s="182"/>
      <c r="F32" s="182">
        <v>9021634826</v>
      </c>
      <c r="G32" s="182"/>
      <c r="H32" s="182">
        <v>8887885683</v>
      </c>
      <c r="I32" s="182"/>
      <c r="J32" s="182">
        <v>133749143</v>
      </c>
      <c r="K32" s="182"/>
      <c r="L32" s="182">
        <v>19219</v>
      </c>
      <c r="M32" s="182"/>
      <c r="N32" s="182">
        <v>9021634826</v>
      </c>
      <c r="O32" s="182"/>
      <c r="P32" s="182">
        <v>8887885683</v>
      </c>
      <c r="Q32" s="182"/>
      <c r="R32" s="182">
        <v>133749143</v>
      </c>
    </row>
    <row r="33" spans="2:18" ht="24" x14ac:dyDescent="0.6">
      <c r="B33" s="18" t="s">
        <v>205</v>
      </c>
      <c r="C33" s="18"/>
      <c r="D33" s="182">
        <v>222471</v>
      </c>
      <c r="E33" s="182"/>
      <c r="F33" s="182">
        <v>233996388</v>
      </c>
      <c r="G33" s="182"/>
      <c r="H33" s="182">
        <v>161736417</v>
      </c>
      <c r="I33" s="182"/>
      <c r="J33" s="182">
        <v>72259971</v>
      </c>
      <c r="K33" s="182"/>
      <c r="L33" s="182">
        <v>222471</v>
      </c>
      <c r="M33" s="182"/>
      <c r="N33" s="182">
        <v>233996388</v>
      </c>
      <c r="O33" s="182"/>
      <c r="P33" s="182">
        <v>161736417</v>
      </c>
      <c r="Q33" s="182"/>
      <c r="R33" s="182">
        <v>72259971</v>
      </c>
    </row>
    <row r="34" spans="2:18" ht="24" x14ac:dyDescent="0.6">
      <c r="B34" s="18" t="s">
        <v>210</v>
      </c>
      <c r="C34" s="18"/>
      <c r="D34" s="182">
        <v>11060</v>
      </c>
      <c r="E34" s="182"/>
      <c r="F34" s="182">
        <v>4892064747</v>
      </c>
      <c r="G34" s="182"/>
      <c r="H34" s="182">
        <v>4866172721</v>
      </c>
      <c r="I34" s="182"/>
      <c r="J34" s="182">
        <v>25892026</v>
      </c>
      <c r="K34" s="182"/>
      <c r="L34" s="182">
        <v>11060</v>
      </c>
      <c r="M34" s="182"/>
      <c r="N34" s="182">
        <v>4892064747</v>
      </c>
      <c r="O34" s="182"/>
      <c r="P34" s="182">
        <v>4866172721</v>
      </c>
      <c r="Q34" s="182"/>
      <c r="R34" s="182">
        <v>25892026</v>
      </c>
    </row>
    <row r="35" spans="2:18" ht="24" x14ac:dyDescent="0.6">
      <c r="B35" s="18" t="s">
        <v>213</v>
      </c>
      <c r="C35" s="18"/>
      <c r="D35" s="182">
        <v>2455</v>
      </c>
      <c r="E35" s="182"/>
      <c r="F35" s="182">
        <v>1620487884</v>
      </c>
      <c r="G35" s="182"/>
      <c r="H35" s="182">
        <v>1608528142</v>
      </c>
      <c r="I35" s="182"/>
      <c r="J35" s="182">
        <v>11959742</v>
      </c>
      <c r="K35" s="182"/>
      <c r="L35" s="182">
        <v>2455</v>
      </c>
      <c r="M35" s="182"/>
      <c r="N35" s="182">
        <v>1620487884</v>
      </c>
      <c r="O35" s="182"/>
      <c r="P35" s="182">
        <v>1608528142</v>
      </c>
      <c r="Q35" s="182"/>
      <c r="R35" s="182">
        <v>11959742</v>
      </c>
    </row>
    <row r="36" spans="2:18" ht="24" x14ac:dyDescent="0.6">
      <c r="B36" s="18" t="s">
        <v>192</v>
      </c>
      <c r="C36" s="18"/>
      <c r="D36" s="182">
        <v>0</v>
      </c>
      <c r="E36" s="182"/>
      <c r="F36" s="182">
        <v>0</v>
      </c>
      <c r="G36" s="182"/>
      <c r="H36" s="182">
        <v>0</v>
      </c>
      <c r="I36" s="182"/>
      <c r="J36" s="182">
        <v>0</v>
      </c>
      <c r="K36" s="182"/>
      <c r="L36" s="182">
        <v>5600000</v>
      </c>
      <c r="M36" s="182"/>
      <c r="N36" s="182">
        <v>10567852863</v>
      </c>
      <c r="O36" s="182"/>
      <c r="P36" s="182">
        <v>10668887040</v>
      </c>
      <c r="Q36" s="182"/>
      <c r="R36" s="182">
        <v>-101034177</v>
      </c>
    </row>
    <row r="37" spans="2:18" ht="24" x14ac:dyDescent="0.6">
      <c r="B37" s="18" t="s">
        <v>184</v>
      </c>
      <c r="C37" s="18"/>
      <c r="D37" s="182">
        <v>0</v>
      </c>
      <c r="E37" s="182"/>
      <c r="F37" s="182">
        <v>0</v>
      </c>
      <c r="G37" s="182"/>
      <c r="H37" s="182">
        <v>0</v>
      </c>
      <c r="I37" s="182"/>
      <c r="J37" s="182">
        <v>0</v>
      </c>
      <c r="K37" s="182"/>
      <c r="L37" s="182">
        <v>5185321</v>
      </c>
      <c r="M37" s="182"/>
      <c r="N37" s="182">
        <v>11767148192</v>
      </c>
      <c r="O37" s="182"/>
      <c r="P37" s="182">
        <v>11880355624</v>
      </c>
      <c r="Q37" s="182"/>
      <c r="R37" s="182">
        <v>-113207432</v>
      </c>
    </row>
    <row r="38" spans="2:18" ht="24" x14ac:dyDescent="0.6">
      <c r="B38" s="18" t="s">
        <v>169</v>
      </c>
      <c r="C38" s="18"/>
      <c r="D38" s="182">
        <v>0</v>
      </c>
      <c r="E38" s="182"/>
      <c r="F38" s="182">
        <v>0</v>
      </c>
      <c r="G38" s="182"/>
      <c r="H38" s="182">
        <v>0</v>
      </c>
      <c r="I38" s="182"/>
      <c r="J38" s="182">
        <v>0</v>
      </c>
      <c r="K38" s="182"/>
      <c r="L38" s="182">
        <v>292265</v>
      </c>
      <c r="M38" s="182"/>
      <c r="N38" s="182">
        <v>3511970155</v>
      </c>
      <c r="O38" s="182"/>
      <c r="P38" s="182">
        <v>3627972452</v>
      </c>
      <c r="Q38" s="182"/>
      <c r="R38" s="182">
        <v>-116002297</v>
      </c>
    </row>
    <row r="39" spans="2:18" ht="24" x14ac:dyDescent="0.6">
      <c r="B39" s="18" t="s">
        <v>179</v>
      </c>
      <c r="C39" s="18"/>
      <c r="D39" s="182">
        <v>0</v>
      </c>
      <c r="E39" s="182"/>
      <c r="F39" s="182">
        <v>0</v>
      </c>
      <c r="G39" s="182"/>
      <c r="H39" s="182">
        <v>0</v>
      </c>
      <c r="I39" s="182"/>
      <c r="J39" s="182">
        <v>0</v>
      </c>
      <c r="K39" s="182"/>
      <c r="L39" s="182">
        <v>3000000</v>
      </c>
      <c r="M39" s="182"/>
      <c r="N39" s="182">
        <v>4442988235</v>
      </c>
      <c r="O39" s="182"/>
      <c r="P39" s="182">
        <v>4578333780</v>
      </c>
      <c r="Q39" s="182"/>
      <c r="R39" s="182">
        <v>-135345545</v>
      </c>
    </row>
    <row r="40" spans="2:18" ht="24" x14ac:dyDescent="0.6">
      <c r="B40" s="18" t="s">
        <v>176</v>
      </c>
      <c r="C40" s="18"/>
      <c r="D40" s="182">
        <v>424504</v>
      </c>
      <c r="E40" s="182"/>
      <c r="F40" s="182">
        <v>406901026</v>
      </c>
      <c r="G40" s="182"/>
      <c r="H40" s="182">
        <v>657132192</v>
      </c>
      <c r="I40" s="182"/>
      <c r="J40" s="182">
        <v>-250231166</v>
      </c>
      <c r="K40" s="182"/>
      <c r="L40" s="182">
        <v>424504</v>
      </c>
      <c r="M40" s="182"/>
      <c r="N40" s="182">
        <v>406901026</v>
      </c>
      <c r="O40" s="182"/>
      <c r="P40" s="182">
        <v>657132192</v>
      </c>
      <c r="Q40" s="182"/>
      <c r="R40" s="182">
        <v>-250231166</v>
      </c>
    </row>
    <row r="41" spans="2:18" ht="24" x14ac:dyDescent="0.6">
      <c r="B41" s="18" t="s">
        <v>236</v>
      </c>
      <c r="C41" s="18"/>
      <c r="D41" s="182">
        <v>1300000</v>
      </c>
      <c r="E41" s="182"/>
      <c r="F41" s="182">
        <v>6974665903</v>
      </c>
      <c r="G41" s="182"/>
      <c r="H41" s="182">
        <v>7234220643</v>
      </c>
      <c r="I41" s="182"/>
      <c r="J41" s="182">
        <v>-259554740</v>
      </c>
      <c r="K41" s="182"/>
      <c r="L41" s="182">
        <v>1300000</v>
      </c>
      <c r="M41" s="182"/>
      <c r="N41" s="182">
        <v>6974665903</v>
      </c>
      <c r="O41" s="182"/>
      <c r="P41" s="182">
        <v>7234220643</v>
      </c>
      <c r="Q41" s="182"/>
      <c r="R41" s="182">
        <v>-259554740</v>
      </c>
    </row>
    <row r="42" spans="2:18" ht="24" x14ac:dyDescent="0.6">
      <c r="B42" s="18" t="s">
        <v>191</v>
      </c>
      <c r="C42" s="18"/>
      <c r="D42" s="182">
        <v>347</v>
      </c>
      <c r="E42" s="182"/>
      <c r="F42" s="182">
        <v>8277203922</v>
      </c>
      <c r="G42" s="182"/>
      <c r="H42" s="182">
        <v>8574547697</v>
      </c>
      <c r="I42" s="182"/>
      <c r="J42" s="182">
        <v>-297343775</v>
      </c>
      <c r="K42" s="182"/>
      <c r="L42" s="182">
        <v>347</v>
      </c>
      <c r="M42" s="182"/>
      <c r="N42" s="182">
        <v>8277203922</v>
      </c>
      <c r="O42" s="182"/>
      <c r="P42" s="182">
        <v>8574547697</v>
      </c>
      <c r="Q42" s="182"/>
      <c r="R42" s="182">
        <v>-297343775</v>
      </c>
    </row>
    <row r="43" spans="2:18" ht="24" x14ac:dyDescent="0.6">
      <c r="B43" s="18" t="s">
        <v>230</v>
      </c>
      <c r="C43" s="18"/>
      <c r="D43" s="182">
        <v>190000</v>
      </c>
      <c r="E43" s="182"/>
      <c r="F43" s="182">
        <v>39530889644</v>
      </c>
      <c r="G43" s="182"/>
      <c r="H43" s="182">
        <v>39862618770</v>
      </c>
      <c r="I43" s="182"/>
      <c r="J43" s="182">
        <v>-331729126</v>
      </c>
      <c r="K43" s="182"/>
      <c r="L43" s="182">
        <v>190000</v>
      </c>
      <c r="M43" s="182"/>
      <c r="N43" s="182">
        <v>39530889644</v>
      </c>
      <c r="O43" s="182"/>
      <c r="P43" s="182">
        <v>39862618770</v>
      </c>
      <c r="Q43" s="182"/>
      <c r="R43" s="182">
        <v>-331729126</v>
      </c>
    </row>
    <row r="44" spans="2:18" ht="24" x14ac:dyDescent="0.6">
      <c r="B44" s="18" t="s">
        <v>188</v>
      </c>
      <c r="C44" s="18"/>
      <c r="D44" s="182">
        <v>560000</v>
      </c>
      <c r="E44" s="182"/>
      <c r="F44" s="182">
        <v>5399034036</v>
      </c>
      <c r="G44" s="182"/>
      <c r="H44" s="182">
        <v>5979022117</v>
      </c>
      <c r="I44" s="182"/>
      <c r="J44" s="182">
        <v>-579988081</v>
      </c>
      <c r="K44" s="182"/>
      <c r="L44" s="182">
        <v>960000</v>
      </c>
      <c r="M44" s="182"/>
      <c r="N44" s="182">
        <v>9562598975</v>
      </c>
      <c r="O44" s="182"/>
      <c r="P44" s="182">
        <v>10249752192</v>
      </c>
      <c r="Q44" s="182"/>
      <c r="R44" s="182">
        <v>-687153217</v>
      </c>
    </row>
    <row r="45" spans="2:18" ht="24" x14ac:dyDescent="0.6">
      <c r="B45" s="18" t="s">
        <v>185</v>
      </c>
      <c r="C45" s="18"/>
      <c r="D45" s="182">
        <v>793000</v>
      </c>
      <c r="E45" s="182"/>
      <c r="F45" s="182">
        <v>2093074498</v>
      </c>
      <c r="G45" s="182"/>
      <c r="H45" s="182">
        <v>2311037528</v>
      </c>
      <c r="I45" s="182"/>
      <c r="J45" s="182">
        <v>-217963030</v>
      </c>
      <c r="K45" s="182"/>
      <c r="L45" s="182">
        <v>3193000</v>
      </c>
      <c r="M45" s="182"/>
      <c r="N45" s="182">
        <v>8613479185</v>
      </c>
      <c r="O45" s="182"/>
      <c r="P45" s="182">
        <v>9305350289</v>
      </c>
      <c r="Q45" s="182"/>
      <c r="R45" s="182">
        <v>-691871104</v>
      </c>
    </row>
    <row r="46" spans="2:18" ht="24.75" thickBot="1" x14ac:dyDescent="0.6">
      <c r="B46" s="23"/>
      <c r="C46" s="23"/>
      <c r="D46" s="183">
        <f>SUM(D10:D45)</f>
        <v>100783422</v>
      </c>
      <c r="E46" s="64"/>
      <c r="F46" s="183">
        <f>SUM(F10:F45)</f>
        <v>423664637317</v>
      </c>
      <c r="G46" s="184"/>
      <c r="H46" s="183">
        <f>SUM(H10:H45)</f>
        <v>364901254722</v>
      </c>
      <c r="I46" s="184"/>
      <c r="J46" s="183">
        <f>SUM(J10:J45)</f>
        <v>58763382595</v>
      </c>
      <c r="K46" s="184"/>
      <c r="L46" s="183">
        <f>SUM(L10:L45)</f>
        <v>117661008</v>
      </c>
      <c r="M46" s="184"/>
      <c r="N46" s="183">
        <f>SUM(N10:N45)</f>
        <v>464638566388</v>
      </c>
      <c r="O46" s="184"/>
      <c r="P46" s="183">
        <f>SUM(P10:P45)</f>
        <v>406921846454</v>
      </c>
      <c r="Q46" s="184"/>
      <c r="R46" s="183">
        <f>SUM(R10:R45)</f>
        <v>57716719934</v>
      </c>
    </row>
    <row r="47" spans="2:18" ht="21.75" thickTop="1" x14ac:dyDescent="0.55000000000000004"/>
    <row r="49" spans="2:18" ht="30" x14ac:dyDescent="0.75">
      <c r="B49" s="249">
        <v>20</v>
      </c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</row>
  </sheetData>
  <mergeCells count="4">
    <mergeCell ref="B3:R3"/>
    <mergeCell ref="B4:R4"/>
    <mergeCell ref="B2:R2"/>
    <mergeCell ref="B49:R49"/>
  </mergeCells>
  <printOptions horizontalCentered="1" verticalCentered="1"/>
  <pageMargins left="0.2" right="0.2" top="0.25" bottom="0.25" header="0.3" footer="0.3"/>
  <pageSetup paperSize="9" scale="46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3"/>
  <sheetViews>
    <sheetView rightToLeft="1" view="pageBreakPreview" zoomScaleNormal="100" zoomScaleSheetLayoutView="100" workbookViewId="0">
      <selection activeCell="O20" sqref="O20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205" t="s">
        <v>165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</row>
    <row r="2" spans="1:25" ht="25.5" x14ac:dyDescent="0.25">
      <c r="A2" s="205" t="s">
        <v>37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</row>
    <row r="3" spans="1:25" ht="25.5" x14ac:dyDescent="0.25">
      <c r="A3" s="205" t="s">
        <v>218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</row>
    <row r="4" spans="1:25" x14ac:dyDescent="0.25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</row>
    <row r="5" spans="1:25" ht="24" x14ac:dyDescent="0.25">
      <c r="A5" s="232" t="s">
        <v>159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</row>
    <row r="6" spans="1:25" x14ac:dyDescent="0.25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</row>
    <row r="7" spans="1:25" ht="21" x14ac:dyDescent="0.25">
      <c r="A7" s="93"/>
      <c r="B7" s="93"/>
      <c r="C7" s="93"/>
      <c r="D7" s="93"/>
      <c r="E7" s="207" t="s">
        <v>39</v>
      </c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93"/>
      <c r="Y7" s="95" t="s">
        <v>99</v>
      </c>
    </row>
    <row r="8" spans="1:25" ht="63" x14ac:dyDescent="0.25">
      <c r="A8" s="95" t="s">
        <v>134</v>
      </c>
      <c r="B8" s="93"/>
      <c r="C8" s="95" t="s">
        <v>135</v>
      </c>
      <c r="D8" s="93"/>
      <c r="E8" s="100" t="s">
        <v>14</v>
      </c>
      <c r="F8" s="94"/>
      <c r="G8" s="100" t="s">
        <v>5</v>
      </c>
      <c r="H8" s="94"/>
      <c r="I8" s="100" t="s">
        <v>13</v>
      </c>
      <c r="J8" s="94"/>
      <c r="K8" s="100" t="s">
        <v>136</v>
      </c>
      <c r="L8" s="94"/>
      <c r="M8" s="100" t="s">
        <v>137</v>
      </c>
      <c r="N8" s="94"/>
      <c r="O8" s="100" t="s">
        <v>138</v>
      </c>
      <c r="P8" s="94"/>
      <c r="Q8" s="100" t="s">
        <v>139</v>
      </c>
      <c r="R8" s="94"/>
      <c r="S8" s="100" t="s">
        <v>140</v>
      </c>
      <c r="T8" s="94"/>
      <c r="U8" s="100" t="s">
        <v>141</v>
      </c>
      <c r="V8" s="94"/>
      <c r="W8" s="100" t="s">
        <v>142</v>
      </c>
      <c r="X8" s="93"/>
      <c r="Y8" s="100" t="s">
        <v>142</v>
      </c>
    </row>
    <row r="9" spans="1:25" x14ac:dyDescent="0.25">
      <c r="A9" s="93"/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</row>
    <row r="10" spans="1:25" ht="21.75" thickBot="1" x14ac:dyDescent="0.55000000000000004">
      <c r="A10" s="117" t="s">
        <v>59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9">
        <f>SUM(K9:K9)</f>
        <v>0</v>
      </c>
      <c r="L10" s="119"/>
      <c r="M10" s="119">
        <f>SUM(M9:M9)</f>
        <v>0</v>
      </c>
      <c r="N10" s="119"/>
      <c r="O10" s="119">
        <f>SUM(O9:O9)</f>
        <v>0</v>
      </c>
      <c r="P10" s="119"/>
      <c r="Q10" s="119">
        <f>SUM(Q9:Q9)</f>
        <v>0</v>
      </c>
      <c r="R10" s="119"/>
      <c r="S10" s="119">
        <f>SUM(S9:S9)</f>
        <v>0</v>
      </c>
      <c r="T10" s="119"/>
      <c r="U10" s="119">
        <f>SUM(U9:U9)</f>
        <v>0</v>
      </c>
      <c r="V10" s="119"/>
      <c r="W10" s="119">
        <f>SUM(W9:W9)</f>
        <v>0</v>
      </c>
      <c r="X10" s="119"/>
      <c r="Y10" s="62">
        <f>SUM(Y9:Y9)</f>
        <v>0</v>
      </c>
    </row>
    <row r="11" spans="1:25" ht="15.75" thickTop="1" x14ac:dyDescent="0.25"/>
    <row r="12" spans="1:25" x14ac:dyDescent="0.25">
      <c r="Y12" s="135"/>
    </row>
    <row r="13" spans="1:25" ht="30" x14ac:dyDescent="0.75">
      <c r="A13" s="249">
        <v>21</v>
      </c>
      <c r="B13" s="249"/>
      <c r="C13" s="249"/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249"/>
    </row>
  </sheetData>
  <mergeCells count="6">
    <mergeCell ref="A13:Y13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view="pageBreakPreview" zoomScale="60" zoomScaleNormal="100" workbookViewId="0">
      <selection activeCell="A23" sqref="A23:Q23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205" t="s">
        <v>165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</row>
    <row r="2" spans="1:17" ht="25.5" x14ac:dyDescent="0.25">
      <c r="A2" s="205" t="s">
        <v>37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</row>
    <row r="3" spans="1:17" ht="25.5" x14ac:dyDescent="0.25">
      <c r="A3" s="205" t="s">
        <v>218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</row>
    <row r="4" spans="1:17" x14ac:dyDescent="0.25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7" ht="24" x14ac:dyDescent="0.25">
      <c r="A5" s="97" t="s">
        <v>160</v>
      </c>
      <c r="B5" s="206" t="s">
        <v>101</v>
      </c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</row>
    <row r="6" spans="1:17" x14ac:dyDescent="0.25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242" t="s">
        <v>102</v>
      </c>
      <c r="N6" s="93"/>
      <c r="O6" s="93"/>
      <c r="P6" s="93"/>
      <c r="Q6" s="242" t="s">
        <v>103</v>
      </c>
    </row>
    <row r="7" spans="1:17" ht="21" x14ac:dyDescent="0.25">
      <c r="A7" s="207" t="s">
        <v>104</v>
      </c>
      <c r="B7" s="207"/>
      <c r="C7" s="93"/>
      <c r="D7" s="95" t="s">
        <v>105</v>
      </c>
      <c r="E7" s="93"/>
      <c r="F7" s="95" t="s">
        <v>106</v>
      </c>
      <c r="G7" s="93"/>
      <c r="H7" s="95" t="s">
        <v>85</v>
      </c>
      <c r="I7" s="93"/>
      <c r="J7" s="207" t="s">
        <v>107</v>
      </c>
      <c r="K7" s="207"/>
      <c r="L7" s="93"/>
      <c r="M7" s="242"/>
      <c r="N7" s="93"/>
      <c r="O7" s="95" t="s">
        <v>108</v>
      </c>
      <c r="P7" s="93"/>
      <c r="Q7" s="242"/>
    </row>
    <row r="8" spans="1:17" ht="21" x14ac:dyDescent="0.25">
      <c r="A8" s="210" t="s">
        <v>109</v>
      </c>
      <c r="B8" s="250"/>
      <c r="C8" s="93"/>
      <c r="D8" s="210" t="s">
        <v>110</v>
      </c>
      <c r="E8" s="93"/>
      <c r="F8" s="96" t="s">
        <v>111</v>
      </c>
      <c r="G8" s="93"/>
      <c r="H8" s="94"/>
      <c r="I8" s="93"/>
      <c r="J8" s="94"/>
      <c r="K8" s="94"/>
      <c r="L8" s="93"/>
      <c r="M8" s="94"/>
      <c r="N8" s="93"/>
      <c r="O8" s="94"/>
      <c r="P8" s="93"/>
      <c r="Q8" s="94"/>
    </row>
    <row r="9" spans="1:17" ht="21" x14ac:dyDescent="0.25">
      <c r="A9" s="207"/>
      <c r="B9" s="207"/>
      <c r="C9" s="93"/>
      <c r="D9" s="207"/>
      <c r="E9" s="93"/>
      <c r="F9" s="96" t="s">
        <v>112</v>
      </c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</row>
    <row r="10" spans="1:17" ht="21" x14ac:dyDescent="0.25">
      <c r="A10" s="210" t="s">
        <v>109</v>
      </c>
      <c r="B10" s="250"/>
      <c r="C10" s="93"/>
      <c r="D10" s="210" t="s">
        <v>113</v>
      </c>
      <c r="E10" s="93"/>
      <c r="F10" s="96" t="s">
        <v>111</v>
      </c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</row>
    <row r="11" spans="1:17" ht="21" x14ac:dyDescent="0.25">
      <c r="A11" s="207"/>
      <c r="B11" s="207"/>
      <c r="C11" s="93"/>
      <c r="D11" s="207"/>
      <c r="E11" s="93"/>
      <c r="F11" s="96" t="s">
        <v>114</v>
      </c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</row>
    <row r="12" spans="1:17" ht="90" customHeight="1" x14ac:dyDescent="0.25">
      <c r="A12" s="251" t="s">
        <v>115</v>
      </c>
      <c r="B12" s="251"/>
      <c r="C12" s="93"/>
      <c r="D12" s="100" t="s">
        <v>116</v>
      </c>
      <c r="E12" s="93"/>
      <c r="F12" s="96" t="s">
        <v>117</v>
      </c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</row>
    <row r="13" spans="1:17" ht="21" x14ac:dyDescent="0.25">
      <c r="A13" s="251" t="s">
        <v>118</v>
      </c>
      <c r="B13" s="252"/>
      <c r="C13" s="93"/>
      <c r="D13" s="251" t="s">
        <v>118</v>
      </c>
      <c r="E13" s="93"/>
      <c r="F13" s="96" t="s">
        <v>119</v>
      </c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</row>
    <row r="14" spans="1:17" ht="21" x14ac:dyDescent="0.25">
      <c r="A14" s="253"/>
      <c r="B14" s="253"/>
      <c r="C14" s="93"/>
      <c r="D14" s="253"/>
      <c r="E14" s="93"/>
      <c r="F14" s="96" t="s">
        <v>120</v>
      </c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</row>
    <row r="15" spans="1:17" ht="21" x14ac:dyDescent="0.25">
      <c r="A15" s="253"/>
      <c r="B15" s="253"/>
      <c r="C15" s="93"/>
      <c r="D15" s="253"/>
      <c r="E15" s="93"/>
      <c r="F15" s="96" t="s">
        <v>121</v>
      </c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</row>
    <row r="16" spans="1:17" ht="21" x14ac:dyDescent="0.25">
      <c r="A16" s="242"/>
      <c r="B16" s="242"/>
      <c r="C16" s="93"/>
      <c r="D16" s="242"/>
      <c r="E16" s="93"/>
      <c r="F16" s="96" t="s">
        <v>122</v>
      </c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</row>
    <row r="17" spans="1:17" x14ac:dyDescent="0.25">
      <c r="A17" s="94"/>
      <c r="B17" s="94"/>
      <c r="C17" s="93"/>
      <c r="D17" s="94"/>
      <c r="E17" s="93"/>
      <c r="F17" s="94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</row>
    <row r="18" spans="1:17" ht="21" x14ac:dyDescent="0.25">
      <c r="A18" s="207" t="s">
        <v>123</v>
      </c>
      <c r="B18" s="207"/>
      <c r="C18" s="207"/>
      <c r="D18" s="207"/>
      <c r="E18" s="207"/>
      <c r="F18" s="207"/>
      <c r="G18" s="207"/>
      <c r="H18" s="207"/>
      <c r="I18" s="207"/>
      <c r="J18" s="207"/>
      <c r="K18" s="93"/>
      <c r="L18" s="93"/>
      <c r="M18" s="93"/>
      <c r="N18" s="93"/>
      <c r="O18" s="93"/>
      <c r="P18" s="93"/>
      <c r="Q18" s="93"/>
    </row>
    <row r="19" spans="1:17" x14ac:dyDescent="0.25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3"/>
      <c r="L19" s="93"/>
      <c r="M19" s="93"/>
      <c r="N19" s="93"/>
      <c r="O19" s="93"/>
      <c r="P19" s="93"/>
      <c r="Q19" s="93"/>
    </row>
    <row r="20" spans="1:17" x14ac:dyDescent="0.25">
      <c r="A20" s="93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</row>
    <row r="21" spans="1:17" x14ac:dyDescent="0.25">
      <c r="A21" s="93"/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</row>
    <row r="22" spans="1:17" x14ac:dyDescent="0.25">
      <c r="A22" s="93"/>
      <c r="B22" s="93"/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</row>
    <row r="23" spans="1:17" ht="30" x14ac:dyDescent="0.75">
      <c r="A23" s="230">
        <v>22</v>
      </c>
      <c r="B23" s="230"/>
      <c r="C23" s="230"/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</row>
    <row r="24" spans="1:17" x14ac:dyDescent="0.25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</row>
  </sheetData>
  <mergeCells count="17">
    <mergeCell ref="A23:Q23"/>
    <mergeCell ref="A18:J18"/>
    <mergeCell ref="A8:B9"/>
    <mergeCell ref="D8:D9"/>
    <mergeCell ref="A10:B11"/>
    <mergeCell ref="D10:D11"/>
    <mergeCell ref="A12:B12"/>
    <mergeCell ref="A13:B16"/>
    <mergeCell ref="D13:D16"/>
    <mergeCell ref="A1:Q1"/>
    <mergeCell ref="A2:Q2"/>
    <mergeCell ref="A3:Q3"/>
    <mergeCell ref="B5:Q5"/>
    <mergeCell ref="M6:M7"/>
    <mergeCell ref="Q6:Q7"/>
    <mergeCell ref="A7:B7"/>
    <mergeCell ref="J7:K7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66"/>
  <sheetViews>
    <sheetView rightToLeft="1" view="pageBreakPreview" topLeftCell="A28" zoomScale="50" zoomScaleNormal="55" zoomScaleSheetLayoutView="50" workbookViewId="0">
      <selection activeCell="O57" sqref="O57"/>
    </sheetView>
  </sheetViews>
  <sheetFormatPr defaultColWidth="9.140625" defaultRowHeight="33" x14ac:dyDescent="0.8"/>
  <cols>
    <col min="1" max="1" width="2.5703125" style="42" customWidth="1"/>
    <col min="2" max="2" width="1.28515625" style="42" customWidth="1"/>
    <col min="3" max="3" width="51" style="42" bestFit="1" customWidth="1"/>
    <col min="4" max="4" width="1" style="42" customWidth="1"/>
    <col min="5" max="5" width="27.5703125" style="150" bestFit="1" customWidth="1"/>
    <col min="6" max="6" width="1.7109375" style="150" customWidth="1"/>
    <col min="7" max="7" width="34.140625" style="150" bestFit="1" customWidth="1"/>
    <col min="8" max="8" width="1" style="150" customWidth="1"/>
    <col min="9" max="9" width="34.140625" style="150" bestFit="1" customWidth="1"/>
    <col min="10" max="10" width="1.42578125" style="150" customWidth="1"/>
    <col min="11" max="11" width="25.42578125" style="150" bestFit="1" customWidth="1"/>
    <col min="12" max="12" width="1.7109375" style="150" customWidth="1"/>
    <col min="13" max="13" width="31.28515625" style="150" bestFit="1" customWidth="1"/>
    <col min="14" max="14" width="1.42578125" style="150" customWidth="1"/>
    <col min="15" max="15" width="27.42578125" style="150" bestFit="1" customWidth="1"/>
    <col min="16" max="16" width="1.42578125" style="150" customWidth="1"/>
    <col min="17" max="17" width="33.140625" style="150" bestFit="1" customWidth="1"/>
    <col min="18" max="18" width="1.7109375" style="150" customWidth="1"/>
    <col min="19" max="19" width="27.5703125" style="150" bestFit="1" customWidth="1"/>
    <col min="20" max="20" width="1.28515625" style="150" customWidth="1"/>
    <col min="21" max="21" width="27.42578125" style="150" bestFit="1" customWidth="1"/>
    <col min="22" max="22" width="1.5703125" style="150" customWidth="1"/>
    <col min="23" max="23" width="34.140625" style="150" bestFit="1" customWidth="1"/>
    <col min="24" max="24" width="1" style="150" customWidth="1"/>
    <col min="25" max="25" width="34.140625" style="150" bestFit="1" customWidth="1"/>
    <col min="26" max="26" width="1.28515625" style="42" customWidth="1"/>
    <col min="27" max="27" width="47.28515625" style="54" bestFit="1" customWidth="1"/>
    <col min="28" max="28" width="1" style="42" customWidth="1"/>
    <col min="29" max="29" width="9.140625" style="42" customWidth="1"/>
    <col min="30" max="16384" width="9.140625" style="42"/>
  </cols>
  <sheetData>
    <row r="2" spans="3:27" ht="46.5" x14ac:dyDescent="0.8">
      <c r="C2" s="193" t="s">
        <v>165</v>
      </c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</row>
    <row r="3" spans="3:27" ht="46.5" x14ac:dyDescent="0.8">
      <c r="C3" s="193" t="s">
        <v>0</v>
      </c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</row>
    <row r="4" spans="3:27" ht="46.5" x14ac:dyDescent="0.8">
      <c r="C4" s="193" t="s">
        <v>218</v>
      </c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</row>
    <row r="5" spans="3:27" ht="147" customHeight="1" x14ac:dyDescent="0.8">
      <c r="C5" s="51"/>
      <c r="D5" s="52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52"/>
      <c r="AA5" s="52"/>
    </row>
    <row r="6" spans="3:27" ht="39" x14ac:dyDescent="0.8">
      <c r="C6" s="192" t="s">
        <v>168</v>
      </c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</row>
    <row r="8" spans="3:27" s="53" customFormat="1" ht="34.5" customHeight="1" x14ac:dyDescent="0.25">
      <c r="C8" s="204" t="s">
        <v>1</v>
      </c>
      <c r="E8" s="201" t="s">
        <v>201</v>
      </c>
      <c r="F8" s="201" t="s">
        <v>2</v>
      </c>
      <c r="G8" s="201" t="s">
        <v>2</v>
      </c>
      <c r="H8" s="201" t="s">
        <v>2</v>
      </c>
      <c r="I8" s="201" t="s">
        <v>2</v>
      </c>
      <c r="J8" s="194"/>
      <c r="K8" s="201" t="s">
        <v>3</v>
      </c>
      <c r="L8" s="201" t="s">
        <v>3</v>
      </c>
      <c r="M8" s="201" t="s">
        <v>3</v>
      </c>
      <c r="N8" s="201" t="s">
        <v>3</v>
      </c>
      <c r="O8" s="201" t="s">
        <v>3</v>
      </c>
      <c r="P8" s="201" t="s">
        <v>3</v>
      </c>
      <c r="Q8" s="201" t="s">
        <v>3</v>
      </c>
      <c r="R8" s="194"/>
      <c r="S8" s="200" t="s">
        <v>219</v>
      </c>
      <c r="T8" s="200" t="s">
        <v>4</v>
      </c>
      <c r="U8" s="200" t="s">
        <v>4</v>
      </c>
      <c r="V8" s="200" t="s">
        <v>4</v>
      </c>
      <c r="W8" s="200" t="s">
        <v>4</v>
      </c>
      <c r="X8" s="200" t="s">
        <v>4</v>
      </c>
      <c r="Y8" s="200" t="s">
        <v>4</v>
      </c>
      <c r="Z8" s="200" t="s">
        <v>4</v>
      </c>
      <c r="AA8" s="200" t="s">
        <v>4</v>
      </c>
    </row>
    <row r="9" spans="3:27" s="53" customFormat="1" ht="44.25" customHeight="1" x14ac:dyDescent="0.25">
      <c r="C9" s="204" t="s">
        <v>1</v>
      </c>
      <c r="D9" s="197"/>
      <c r="E9" s="202" t="s">
        <v>5</v>
      </c>
      <c r="F9" s="195"/>
      <c r="G9" s="202" t="s">
        <v>6</v>
      </c>
      <c r="H9" s="148"/>
      <c r="I9" s="202" t="s">
        <v>7</v>
      </c>
      <c r="J9" s="194"/>
      <c r="K9" s="202" t="s">
        <v>8</v>
      </c>
      <c r="L9" s="202" t="s">
        <v>8</v>
      </c>
      <c r="M9" s="202" t="s">
        <v>8</v>
      </c>
      <c r="N9" s="148"/>
      <c r="O9" s="202" t="s">
        <v>9</v>
      </c>
      <c r="P9" s="202" t="s">
        <v>9</v>
      </c>
      <c r="Q9" s="202" t="s">
        <v>9</v>
      </c>
      <c r="R9" s="194"/>
      <c r="S9" s="202" t="s">
        <v>5</v>
      </c>
      <c r="T9" s="195"/>
      <c r="U9" s="202" t="s">
        <v>10</v>
      </c>
      <c r="V9" s="195"/>
      <c r="W9" s="202" t="s">
        <v>6</v>
      </c>
      <c r="X9" s="195"/>
      <c r="Y9" s="202" t="s">
        <v>7</v>
      </c>
      <c r="Z9" s="197"/>
      <c r="AA9" s="198" t="s">
        <v>11</v>
      </c>
    </row>
    <row r="10" spans="3:27" s="53" customFormat="1" ht="54" customHeight="1" x14ac:dyDescent="0.25">
      <c r="C10" s="204" t="s">
        <v>1</v>
      </c>
      <c r="D10" s="197"/>
      <c r="E10" s="203" t="s">
        <v>5</v>
      </c>
      <c r="F10" s="196"/>
      <c r="G10" s="203" t="s">
        <v>6</v>
      </c>
      <c r="H10" s="149"/>
      <c r="I10" s="203" t="s">
        <v>7</v>
      </c>
      <c r="J10" s="194"/>
      <c r="K10" s="203" t="s">
        <v>5</v>
      </c>
      <c r="L10" s="149"/>
      <c r="M10" s="203" t="s">
        <v>6</v>
      </c>
      <c r="N10" s="149"/>
      <c r="O10" s="203" t="s">
        <v>5</v>
      </c>
      <c r="P10" s="149"/>
      <c r="Q10" s="203" t="s">
        <v>12</v>
      </c>
      <c r="R10" s="194"/>
      <c r="S10" s="203" t="s">
        <v>5</v>
      </c>
      <c r="T10" s="196"/>
      <c r="U10" s="203" t="s">
        <v>10</v>
      </c>
      <c r="V10" s="196"/>
      <c r="W10" s="203" t="s">
        <v>6</v>
      </c>
      <c r="X10" s="196"/>
      <c r="Y10" s="203" t="s">
        <v>7</v>
      </c>
      <c r="Z10" s="197"/>
      <c r="AA10" s="199" t="s">
        <v>11</v>
      </c>
    </row>
    <row r="11" spans="3:27" x14ac:dyDescent="0.8">
      <c r="C11" s="73" t="s">
        <v>220</v>
      </c>
      <c r="D11" s="73"/>
      <c r="E11" s="150">
        <v>0</v>
      </c>
      <c r="G11" s="150">
        <v>0</v>
      </c>
      <c r="I11" s="150">
        <v>0</v>
      </c>
      <c r="K11" s="150">
        <v>4660000</v>
      </c>
      <c r="M11" s="150">
        <v>33114198364</v>
      </c>
      <c r="O11" s="150">
        <v>0</v>
      </c>
      <c r="Q11" s="150">
        <v>0</v>
      </c>
      <c r="S11" s="150">
        <v>4660000</v>
      </c>
      <c r="U11" s="150">
        <v>9160</v>
      </c>
      <c r="W11" s="150">
        <v>33114198364</v>
      </c>
      <c r="Y11" s="150">
        <v>42355640312</v>
      </c>
      <c r="Z11" s="88"/>
      <c r="AA11" s="73">
        <f>Y11/'سرمایه گذاری ها'!$O$17</f>
        <v>0.11840495338272482</v>
      </c>
    </row>
    <row r="12" spans="3:27" x14ac:dyDescent="0.8">
      <c r="C12" s="73" t="s">
        <v>221</v>
      </c>
      <c r="D12" s="73"/>
      <c r="E12" s="150">
        <v>0</v>
      </c>
      <c r="G12" s="150">
        <v>0</v>
      </c>
      <c r="I12" s="150">
        <v>0</v>
      </c>
      <c r="K12" s="150">
        <v>18869000</v>
      </c>
      <c r="M12" s="150">
        <v>39854603179</v>
      </c>
      <c r="O12" s="150">
        <v>0</v>
      </c>
      <c r="Q12" s="150">
        <v>0</v>
      </c>
      <c r="S12" s="150">
        <v>18869000</v>
      </c>
      <c r="U12" s="150">
        <v>2049</v>
      </c>
      <c r="W12" s="150">
        <v>39854603179</v>
      </c>
      <c r="Y12" s="150">
        <v>38363719248.870003</v>
      </c>
      <c r="Z12" s="88"/>
      <c r="AA12" s="73">
        <f>Y12/'سرمایه گذاری ها'!$O$17</f>
        <v>0.10724556058625913</v>
      </c>
    </row>
    <row r="13" spans="3:27" x14ac:dyDescent="0.8">
      <c r="C13" s="73" t="s">
        <v>222</v>
      </c>
      <c r="D13" s="73"/>
      <c r="E13" s="150">
        <v>0</v>
      </c>
      <c r="G13" s="150">
        <v>0</v>
      </c>
      <c r="I13" s="150">
        <v>0</v>
      </c>
      <c r="K13" s="150">
        <v>66800000</v>
      </c>
      <c r="M13" s="150">
        <v>38780234821</v>
      </c>
      <c r="O13" s="150">
        <v>0</v>
      </c>
      <c r="Q13" s="150">
        <v>0</v>
      </c>
      <c r="S13" s="150">
        <v>66800000</v>
      </c>
      <c r="U13" s="150">
        <v>576</v>
      </c>
      <c r="W13" s="150">
        <v>38780234821</v>
      </c>
      <c r="Y13" s="150">
        <v>38179374336</v>
      </c>
      <c r="Z13" s="88"/>
      <c r="AA13" s="73">
        <f>Y13/'سرمایه گذاری ها'!$O$17</f>
        <v>0.10673022542300978</v>
      </c>
    </row>
    <row r="14" spans="3:27" x14ac:dyDescent="0.8">
      <c r="C14" s="73" t="s">
        <v>223</v>
      </c>
      <c r="D14" s="73"/>
      <c r="E14" s="150">
        <v>0</v>
      </c>
      <c r="G14" s="150">
        <v>0</v>
      </c>
      <c r="I14" s="150">
        <v>0</v>
      </c>
      <c r="K14" s="150">
        <v>56200000</v>
      </c>
      <c r="M14" s="150">
        <v>37130523128</v>
      </c>
      <c r="O14" s="150">
        <v>0</v>
      </c>
      <c r="Q14" s="150">
        <v>0</v>
      </c>
      <c r="S14" s="150">
        <v>56200000</v>
      </c>
      <c r="U14" s="150">
        <v>642</v>
      </c>
      <c r="W14" s="150">
        <v>37130523128</v>
      </c>
      <c r="Y14" s="150">
        <v>35801498508</v>
      </c>
      <c r="Z14" s="88"/>
      <c r="AA14" s="73">
        <f>Y14/'سرمایه گذاری ها'!$O$17</f>
        <v>0.10008288696961187</v>
      </c>
    </row>
    <row r="15" spans="3:27" x14ac:dyDescent="0.8">
      <c r="C15" s="73" t="s">
        <v>224</v>
      </c>
      <c r="D15" s="73"/>
      <c r="E15" s="150">
        <v>0</v>
      </c>
      <c r="G15" s="150">
        <v>0</v>
      </c>
      <c r="I15" s="150">
        <v>0</v>
      </c>
      <c r="K15" s="150">
        <v>16800000</v>
      </c>
      <c r="M15" s="150">
        <v>34834953407</v>
      </c>
      <c r="O15" s="150">
        <v>0</v>
      </c>
      <c r="Q15" s="150">
        <v>0</v>
      </c>
      <c r="S15" s="150">
        <v>16800000</v>
      </c>
      <c r="U15" s="150">
        <v>1978</v>
      </c>
      <c r="W15" s="150">
        <v>34834953407</v>
      </c>
      <c r="Y15" s="150">
        <v>32973529008</v>
      </c>
      <c r="Z15" s="88"/>
      <c r="AA15" s="73">
        <f>Y15/'سرمایه گذاری ها'!$O$17</f>
        <v>9.2177314197043003E-2</v>
      </c>
    </row>
    <row r="16" spans="3:27" x14ac:dyDescent="0.8">
      <c r="C16" s="73" t="s">
        <v>182</v>
      </c>
      <c r="D16" s="73"/>
      <c r="E16" s="150">
        <v>42932531</v>
      </c>
      <c r="G16" s="150">
        <v>20842181263</v>
      </c>
      <c r="I16" s="150">
        <v>18275684227.673698</v>
      </c>
      <c r="K16" s="150">
        <v>19967000</v>
      </c>
      <c r="M16" s="150">
        <v>10355039133</v>
      </c>
      <c r="O16" s="150">
        <v>0</v>
      </c>
      <c r="Q16" s="150">
        <v>0</v>
      </c>
      <c r="S16" s="150">
        <v>62899531</v>
      </c>
      <c r="U16" s="150">
        <v>518</v>
      </c>
      <c r="W16" s="150">
        <v>31197220396</v>
      </c>
      <c r="Y16" s="150">
        <v>32330098529.9417</v>
      </c>
      <c r="Z16" s="88"/>
      <c r="AA16" s="73">
        <f>Y16/'سرمایه گذاری ها'!$O$17</f>
        <v>9.037860792797657E-2</v>
      </c>
    </row>
    <row r="17" spans="3:27" x14ac:dyDescent="0.8">
      <c r="C17" s="73" t="s">
        <v>166</v>
      </c>
      <c r="D17" s="73"/>
      <c r="E17" s="150">
        <v>1747732</v>
      </c>
      <c r="G17" s="150">
        <v>3579444112</v>
      </c>
      <c r="I17" s="150">
        <v>3721640479.8994398</v>
      </c>
      <c r="K17" s="150">
        <v>6300000</v>
      </c>
      <c r="M17" s="150">
        <v>20541131678</v>
      </c>
      <c r="O17" s="150">
        <v>0</v>
      </c>
      <c r="Q17" s="150">
        <v>0</v>
      </c>
      <c r="S17" s="150">
        <v>8047732</v>
      </c>
      <c r="U17" s="150">
        <v>3597</v>
      </c>
      <c r="W17" s="150">
        <v>24120575790</v>
      </c>
      <c r="Y17" s="150">
        <v>28723926344.809101</v>
      </c>
      <c r="Z17" s="88"/>
      <c r="AA17" s="73">
        <f>Y17/'سرمایه گذاری ها'!$O$17</f>
        <v>8.0297573942291978E-2</v>
      </c>
    </row>
    <row r="18" spans="3:27" x14ac:dyDescent="0.8">
      <c r="C18" s="73" t="s">
        <v>225</v>
      </c>
      <c r="D18" s="73"/>
      <c r="E18" s="150">
        <v>0</v>
      </c>
      <c r="G18" s="150">
        <v>0</v>
      </c>
      <c r="I18" s="150">
        <v>0</v>
      </c>
      <c r="K18" s="150">
        <v>2450000</v>
      </c>
      <c r="M18" s="150">
        <v>27075551739</v>
      </c>
      <c r="O18" s="150">
        <v>0</v>
      </c>
      <c r="Q18" s="150">
        <v>0</v>
      </c>
      <c r="S18" s="150">
        <v>2450000</v>
      </c>
      <c r="U18" s="150">
        <v>11590</v>
      </c>
      <c r="W18" s="150">
        <v>27075551739</v>
      </c>
      <c r="Y18" s="150">
        <v>28176002785</v>
      </c>
      <c r="Z18" s="88"/>
      <c r="AA18" s="73">
        <f>Y18/'سرمایه گذاری ها'!$O$17</f>
        <v>7.8765856724027833E-2</v>
      </c>
    </row>
    <row r="19" spans="3:27" x14ac:dyDescent="0.8">
      <c r="C19" s="73" t="s">
        <v>226</v>
      </c>
      <c r="D19" s="73"/>
      <c r="E19" s="150">
        <v>0</v>
      </c>
      <c r="G19" s="150">
        <v>0</v>
      </c>
      <c r="I19" s="150">
        <v>0</v>
      </c>
      <c r="K19" s="150">
        <v>19623000</v>
      </c>
      <c r="M19" s="150">
        <v>27756128437</v>
      </c>
      <c r="O19" s="150">
        <v>0</v>
      </c>
      <c r="Q19" s="150">
        <v>0</v>
      </c>
      <c r="S19" s="150">
        <v>19623000</v>
      </c>
      <c r="U19" s="150">
        <v>1410</v>
      </c>
      <c r="W19" s="150">
        <v>27756128437</v>
      </c>
      <c r="Y19" s="150">
        <v>27454553036.099998</v>
      </c>
      <c r="Z19" s="88"/>
      <c r="AA19" s="73">
        <f>Y19/'سرمایه گذاری ها'!$O$17</f>
        <v>7.6749048023764088E-2</v>
      </c>
    </row>
    <row r="20" spans="3:27" x14ac:dyDescent="0.8">
      <c r="C20" s="73" t="s">
        <v>227</v>
      </c>
      <c r="D20" s="73"/>
      <c r="E20" s="150">
        <v>0</v>
      </c>
      <c r="G20" s="150">
        <v>0</v>
      </c>
      <c r="I20" s="150">
        <v>0</v>
      </c>
      <c r="K20" s="150">
        <v>185000</v>
      </c>
      <c r="M20" s="150">
        <v>13999322938</v>
      </c>
      <c r="O20" s="150">
        <v>0</v>
      </c>
      <c r="Q20" s="150">
        <v>0</v>
      </c>
      <c r="S20" s="150">
        <v>185000</v>
      </c>
      <c r="U20" s="150">
        <v>66680</v>
      </c>
      <c r="W20" s="150">
        <v>13999322938</v>
      </c>
      <c r="Y20" s="150">
        <v>12240444266</v>
      </c>
      <c r="Z20" s="88"/>
      <c r="AA20" s="73">
        <f>Y20/'سرمایه گذاری ها'!$O$17</f>
        <v>3.4218092844861422E-2</v>
      </c>
    </row>
    <row r="21" spans="3:27" x14ac:dyDescent="0.8">
      <c r="C21" s="73" t="s">
        <v>202</v>
      </c>
      <c r="D21" s="73"/>
      <c r="E21" s="150">
        <v>150700</v>
      </c>
      <c r="G21" s="150">
        <v>16340445948</v>
      </c>
      <c r="I21" s="150">
        <v>15940440487.4</v>
      </c>
      <c r="K21" s="150">
        <v>0</v>
      </c>
      <c r="M21" s="150">
        <v>0</v>
      </c>
      <c r="O21" s="150">
        <v>-80000</v>
      </c>
      <c r="Q21" s="150">
        <v>10031925895</v>
      </c>
      <c r="S21" s="150">
        <v>70700</v>
      </c>
      <c r="U21" s="150">
        <v>131900</v>
      </c>
      <c r="W21" s="150">
        <v>7666022088</v>
      </c>
      <c r="Y21" s="150">
        <v>9253245199.1000004</v>
      </c>
      <c r="Z21" s="88"/>
      <c r="AA21" s="73">
        <f>Y21/'سرمایه گذاری ها'!$O$17</f>
        <v>2.5867394716919179E-2</v>
      </c>
    </row>
    <row r="22" spans="3:27" x14ac:dyDescent="0.8">
      <c r="C22" s="73" t="s">
        <v>178</v>
      </c>
      <c r="D22" s="73"/>
      <c r="E22" s="150">
        <v>1329194</v>
      </c>
      <c r="G22" s="150">
        <v>5873167890</v>
      </c>
      <c r="I22" s="150">
        <v>5187309726.3845396</v>
      </c>
      <c r="K22" s="150">
        <v>1175000</v>
      </c>
      <c r="M22" s="150">
        <v>6010937815</v>
      </c>
      <c r="O22" s="150">
        <v>-875307</v>
      </c>
      <c r="Q22" s="150">
        <v>4810053750</v>
      </c>
      <c r="S22" s="150">
        <v>1628887</v>
      </c>
      <c r="U22" s="150">
        <v>5240</v>
      </c>
      <c r="W22" s="150">
        <v>7730177972</v>
      </c>
      <c r="Y22" s="150">
        <v>8469389486.2875996</v>
      </c>
      <c r="Z22" s="88"/>
      <c r="AA22" s="73">
        <f>Y22/'سرمایه گذاری ها'!$O$17</f>
        <v>2.3676130496837498E-2</v>
      </c>
    </row>
    <row r="23" spans="3:27" x14ac:dyDescent="0.8">
      <c r="C23" s="73" t="s">
        <v>186</v>
      </c>
      <c r="D23" s="73"/>
      <c r="E23" s="150">
        <v>2525236</v>
      </c>
      <c r="G23" s="150">
        <v>6450227111</v>
      </c>
      <c r="I23" s="150">
        <v>5452437854.3667202</v>
      </c>
      <c r="K23" s="150">
        <v>0</v>
      </c>
      <c r="M23" s="150">
        <v>0</v>
      </c>
      <c r="O23" s="150">
        <v>0</v>
      </c>
      <c r="Q23" s="150">
        <v>0</v>
      </c>
      <c r="S23" s="150">
        <v>2525236</v>
      </c>
      <c r="U23" s="150">
        <v>2745</v>
      </c>
      <c r="W23" s="150">
        <v>6450227111</v>
      </c>
      <c r="Y23" s="150">
        <v>6878190216.1014004</v>
      </c>
      <c r="Z23" s="88"/>
      <c r="AA23" s="73">
        <f>Y23/'سرمایه گذاری ها'!$O$17</f>
        <v>1.9227941919798222E-2</v>
      </c>
    </row>
    <row r="24" spans="3:27" x14ac:dyDescent="0.8">
      <c r="C24" s="73" t="s">
        <v>228</v>
      </c>
      <c r="D24" s="73"/>
      <c r="E24" s="150">
        <v>0</v>
      </c>
      <c r="G24" s="150">
        <v>0</v>
      </c>
      <c r="I24" s="150">
        <v>0</v>
      </c>
      <c r="K24" s="150">
        <v>100000</v>
      </c>
      <c r="M24" s="150">
        <v>6220527450</v>
      </c>
      <c r="O24" s="150">
        <v>0</v>
      </c>
      <c r="Q24" s="150">
        <v>0</v>
      </c>
      <c r="S24" s="150">
        <v>100000</v>
      </c>
      <c r="U24" s="150">
        <v>62040</v>
      </c>
      <c r="W24" s="150">
        <v>6220527450</v>
      </c>
      <c r="Y24" s="150">
        <v>6156043080</v>
      </c>
      <c r="Z24" s="88"/>
      <c r="AA24" s="73">
        <f>Y24/'سرمایه گذاری ها'!$O$17</f>
        <v>1.7209183677549918E-2</v>
      </c>
    </row>
    <row r="25" spans="3:27" x14ac:dyDescent="0.8">
      <c r="C25" s="73" t="s">
        <v>179</v>
      </c>
      <c r="D25" s="73"/>
      <c r="E25" s="150">
        <v>0</v>
      </c>
      <c r="G25" s="150">
        <v>0</v>
      </c>
      <c r="I25" s="150">
        <v>0</v>
      </c>
      <c r="K25" s="150">
        <v>1600000</v>
      </c>
      <c r="M25" s="150">
        <v>3476436591</v>
      </c>
      <c r="O25" s="150">
        <v>0</v>
      </c>
      <c r="Q25" s="150">
        <v>0</v>
      </c>
      <c r="S25" s="150">
        <v>1600000</v>
      </c>
      <c r="U25" s="150">
        <v>2167</v>
      </c>
      <c r="W25" s="150">
        <v>3476436591</v>
      </c>
      <c r="Y25" s="150">
        <v>3440398544</v>
      </c>
      <c r="Z25" s="88"/>
      <c r="AA25" s="73">
        <f>Y25/'سرمایه گذاری ها'!$O$17</f>
        <v>9.6176147077371172E-3</v>
      </c>
    </row>
    <row r="26" spans="3:27" x14ac:dyDescent="0.8">
      <c r="C26" s="73" t="s">
        <v>229</v>
      </c>
      <c r="D26" s="73"/>
      <c r="E26" s="150">
        <v>0</v>
      </c>
      <c r="G26" s="150">
        <v>0</v>
      </c>
      <c r="I26" s="150">
        <v>0</v>
      </c>
      <c r="K26" s="150">
        <v>200000</v>
      </c>
      <c r="M26" s="150">
        <v>2971896082</v>
      </c>
      <c r="O26" s="150">
        <v>0</v>
      </c>
      <c r="Q26" s="150">
        <v>0</v>
      </c>
      <c r="S26" s="150">
        <v>200000</v>
      </c>
      <c r="U26" s="150">
        <v>14820</v>
      </c>
      <c r="W26" s="150">
        <v>2971896082</v>
      </c>
      <c r="Y26" s="150">
        <v>2941088280</v>
      </c>
      <c r="Z26" s="88"/>
      <c r="AA26" s="73">
        <f>Y26/'سرمایه گذاری ها'!$O$17</f>
        <v>8.2217956834716235E-3</v>
      </c>
    </row>
    <row r="27" spans="3:27" x14ac:dyDescent="0.8">
      <c r="C27" s="73" t="s">
        <v>175</v>
      </c>
      <c r="D27" s="73"/>
      <c r="E27" s="150">
        <v>4004494</v>
      </c>
      <c r="G27" s="150">
        <v>6920286243</v>
      </c>
      <c r="I27" s="150">
        <v>7188132523.8364201</v>
      </c>
      <c r="K27" s="150">
        <v>9711660</v>
      </c>
      <c r="M27" s="150">
        <v>20338547337</v>
      </c>
      <c r="O27" s="150">
        <v>-13011660</v>
      </c>
      <c r="Q27" s="150">
        <v>26300103281</v>
      </c>
      <c r="S27" s="150">
        <v>704494</v>
      </c>
      <c r="U27" s="150">
        <v>2227</v>
      </c>
      <c r="W27" s="150">
        <v>1477381765</v>
      </c>
      <c r="Y27" s="150">
        <v>1556780478.09326</v>
      </c>
      <c r="Z27" s="88"/>
      <c r="AA27" s="73">
        <f>Y27/'سرمایه گذاری ها'!$O$17</f>
        <v>4.3519710380472004E-3</v>
      </c>
    </row>
    <row r="28" spans="3:27" x14ac:dyDescent="0.8">
      <c r="C28" s="73" t="s">
        <v>193</v>
      </c>
      <c r="D28" s="73"/>
      <c r="E28" s="150">
        <v>1800000</v>
      </c>
      <c r="G28" s="150">
        <v>4986649102</v>
      </c>
      <c r="I28" s="150">
        <v>4895661726</v>
      </c>
      <c r="K28" s="150">
        <v>6059460</v>
      </c>
      <c r="M28" s="150">
        <v>21989815766</v>
      </c>
      <c r="O28" s="150">
        <v>-7600000</v>
      </c>
      <c r="Q28" s="150">
        <v>34471063003</v>
      </c>
      <c r="S28" s="150">
        <v>259460</v>
      </c>
      <c r="U28" s="150">
        <v>4595</v>
      </c>
      <c r="W28" s="150">
        <v>890559095</v>
      </c>
      <c r="Y28" s="150">
        <v>1183002849.4489999</v>
      </c>
      <c r="Z28" s="88"/>
      <c r="AA28" s="73">
        <f>Y28/'سرمایه گذاری ها'!$O$17</f>
        <v>3.3070777872517376E-3</v>
      </c>
    </row>
    <row r="29" spans="3:27" x14ac:dyDescent="0.8">
      <c r="C29" s="73" t="s">
        <v>194</v>
      </c>
      <c r="D29" s="73"/>
      <c r="E29" s="150">
        <v>1000</v>
      </c>
      <c r="G29" s="150">
        <v>15376805</v>
      </c>
      <c r="I29" s="150">
        <v>10144968.48</v>
      </c>
      <c r="K29" s="150">
        <v>0</v>
      </c>
      <c r="M29" s="150">
        <v>0</v>
      </c>
      <c r="O29" s="150">
        <v>0</v>
      </c>
      <c r="Q29" s="150">
        <v>0</v>
      </c>
      <c r="S29" s="150">
        <v>1000</v>
      </c>
      <c r="U29" s="150">
        <v>8307</v>
      </c>
      <c r="W29" s="150">
        <v>15376805</v>
      </c>
      <c r="Y29" s="150">
        <v>8242786.8899999997</v>
      </c>
      <c r="Z29" s="88"/>
      <c r="AA29" s="73">
        <f>Y29/'سرمایه گذاری ها'!$O$17</f>
        <v>2.3042664218150734E-5</v>
      </c>
    </row>
    <row r="30" spans="3:27" x14ac:dyDescent="0.8">
      <c r="C30" s="73" t="s">
        <v>203</v>
      </c>
      <c r="D30" s="73"/>
      <c r="E30" s="150">
        <v>8600000</v>
      </c>
      <c r="G30" s="150">
        <v>7821519415</v>
      </c>
      <c r="I30" s="150">
        <v>8030044202</v>
      </c>
      <c r="K30" s="150">
        <v>17542292</v>
      </c>
      <c r="M30" s="150">
        <v>18930217557</v>
      </c>
      <c r="O30" s="150">
        <v>-26142292</v>
      </c>
      <c r="Q30" s="150">
        <v>35412293034</v>
      </c>
      <c r="S30" s="150">
        <v>0</v>
      </c>
      <c r="U30" s="150">
        <v>0</v>
      </c>
      <c r="W30" s="150">
        <v>0</v>
      </c>
      <c r="Y30" s="150">
        <v>0</v>
      </c>
      <c r="Z30" s="88"/>
      <c r="AA30" s="73">
        <f>Y30/'سرمایه گذاری ها'!$O$17</f>
        <v>0</v>
      </c>
    </row>
    <row r="31" spans="3:27" x14ac:dyDescent="0.8">
      <c r="C31" s="73" t="s">
        <v>177</v>
      </c>
      <c r="D31" s="73"/>
      <c r="E31" s="150">
        <v>3800000</v>
      </c>
      <c r="G31" s="150">
        <v>7307131648</v>
      </c>
      <c r="I31" s="150">
        <v>5644627122</v>
      </c>
      <c r="K31" s="150">
        <v>0</v>
      </c>
      <c r="M31" s="150">
        <v>0</v>
      </c>
      <c r="O31" s="150">
        <v>-3800000</v>
      </c>
      <c r="Q31" s="150">
        <v>6133323924</v>
      </c>
      <c r="S31" s="150">
        <v>0</v>
      </c>
      <c r="U31" s="150">
        <v>0</v>
      </c>
      <c r="W31" s="150">
        <v>0</v>
      </c>
      <c r="Y31" s="150">
        <v>0</v>
      </c>
      <c r="Z31" s="88"/>
      <c r="AA31" s="73">
        <f>Y31/'سرمایه گذاری ها'!$O$17</f>
        <v>0</v>
      </c>
    </row>
    <row r="32" spans="3:27" x14ac:dyDescent="0.8">
      <c r="C32" s="73" t="s">
        <v>196</v>
      </c>
      <c r="D32" s="73"/>
      <c r="E32" s="150">
        <v>91000</v>
      </c>
      <c r="G32" s="150">
        <v>2139988986</v>
      </c>
      <c r="I32" s="150">
        <v>2337778197.3000002</v>
      </c>
      <c r="K32" s="150">
        <v>0</v>
      </c>
      <c r="M32" s="150">
        <v>0</v>
      </c>
      <c r="O32" s="150">
        <v>-91000</v>
      </c>
      <c r="Q32" s="150">
        <v>3133290985</v>
      </c>
      <c r="S32" s="150">
        <v>0</v>
      </c>
      <c r="U32" s="150">
        <v>0</v>
      </c>
      <c r="W32" s="150">
        <v>0</v>
      </c>
      <c r="Y32" s="150">
        <v>0</v>
      </c>
      <c r="Z32" s="88"/>
      <c r="AA32" s="73">
        <f>Y32/'سرمایه گذاری ها'!$O$17</f>
        <v>0</v>
      </c>
    </row>
    <row r="33" spans="3:27" x14ac:dyDescent="0.8">
      <c r="C33" s="73" t="s">
        <v>189</v>
      </c>
      <c r="D33" s="73"/>
      <c r="E33" s="150">
        <v>3962112</v>
      </c>
      <c r="G33" s="150">
        <v>9316585347</v>
      </c>
      <c r="I33" s="150">
        <v>6557716770.2323198</v>
      </c>
      <c r="K33" s="150">
        <v>1938000</v>
      </c>
      <c r="M33" s="150">
        <v>4119505160</v>
      </c>
      <c r="O33" s="150">
        <v>-5900112</v>
      </c>
      <c r="Q33" s="150">
        <v>12000874409</v>
      </c>
      <c r="S33" s="150">
        <v>0</v>
      </c>
      <c r="U33" s="150">
        <v>0</v>
      </c>
      <c r="W33" s="150">
        <v>0</v>
      </c>
      <c r="Y33" s="150">
        <v>0</v>
      </c>
      <c r="Z33" s="88"/>
      <c r="AA33" s="73">
        <f>Y33/'سرمایه گذاری ها'!$O$17</f>
        <v>0</v>
      </c>
    </row>
    <row r="34" spans="3:27" x14ac:dyDescent="0.8">
      <c r="C34" s="73" t="s">
        <v>205</v>
      </c>
      <c r="D34" s="73"/>
      <c r="E34" s="150">
        <v>222471</v>
      </c>
      <c r="G34" s="150">
        <v>161736417</v>
      </c>
      <c r="I34" s="150">
        <v>178587801.02853</v>
      </c>
      <c r="K34" s="150">
        <v>0</v>
      </c>
      <c r="M34" s="150">
        <v>0</v>
      </c>
      <c r="O34" s="150">
        <v>-222471</v>
      </c>
      <c r="Q34" s="150">
        <v>233996388</v>
      </c>
      <c r="S34" s="150">
        <v>0</v>
      </c>
      <c r="U34" s="150">
        <v>0</v>
      </c>
      <c r="W34" s="150">
        <v>0</v>
      </c>
      <c r="Y34" s="150">
        <v>0</v>
      </c>
      <c r="Z34" s="88"/>
      <c r="AA34" s="73">
        <f>Y34/'سرمایه گذاری ها'!$O$17</f>
        <v>0</v>
      </c>
    </row>
    <row r="35" spans="3:27" x14ac:dyDescent="0.8">
      <c r="C35" s="73" t="s">
        <v>176</v>
      </c>
      <c r="D35" s="73"/>
      <c r="E35" s="150">
        <v>424504</v>
      </c>
      <c r="G35" s="150">
        <v>657132192</v>
      </c>
      <c r="I35" s="150">
        <v>307071263.79431999</v>
      </c>
      <c r="K35" s="150">
        <v>0</v>
      </c>
      <c r="M35" s="150">
        <v>0</v>
      </c>
      <c r="O35" s="150">
        <v>-424504</v>
      </c>
      <c r="Q35" s="150">
        <v>406901026</v>
      </c>
      <c r="S35" s="150">
        <v>0</v>
      </c>
      <c r="U35" s="150">
        <v>0</v>
      </c>
      <c r="W35" s="150">
        <v>0</v>
      </c>
      <c r="Y35" s="150">
        <v>0</v>
      </c>
      <c r="Z35" s="88"/>
      <c r="AA35" s="73">
        <f>Y35/'سرمایه گذاری ها'!$O$17</f>
        <v>0</v>
      </c>
    </row>
    <row r="36" spans="3:27" x14ac:dyDescent="0.8">
      <c r="C36" s="73" t="s">
        <v>181</v>
      </c>
      <c r="D36" s="73"/>
      <c r="E36" s="150">
        <v>4134259</v>
      </c>
      <c r="G36" s="150">
        <v>5072337514</v>
      </c>
      <c r="I36" s="150">
        <v>3782321686.0514598</v>
      </c>
      <c r="K36" s="150">
        <v>0</v>
      </c>
      <c r="M36" s="150">
        <v>0</v>
      </c>
      <c r="O36" s="150">
        <v>-4134259</v>
      </c>
      <c r="Q36" s="150">
        <v>4689878951</v>
      </c>
      <c r="S36" s="150">
        <v>0</v>
      </c>
      <c r="U36" s="150">
        <v>0</v>
      </c>
      <c r="W36" s="150">
        <v>0</v>
      </c>
      <c r="Y36" s="150">
        <v>0</v>
      </c>
      <c r="Z36" s="88"/>
      <c r="AA36" s="73">
        <f>Y36/'سرمایه گذاری ها'!$O$17</f>
        <v>0</v>
      </c>
    </row>
    <row r="37" spans="3:27" x14ac:dyDescent="0.8">
      <c r="C37" s="73" t="s">
        <v>173</v>
      </c>
      <c r="D37" s="73"/>
      <c r="E37" s="150">
        <v>1115000</v>
      </c>
      <c r="G37" s="150">
        <v>13684351054</v>
      </c>
      <c r="I37" s="150">
        <v>12019723727.200001</v>
      </c>
      <c r="K37" s="150">
        <v>0</v>
      </c>
      <c r="M37" s="150">
        <v>0</v>
      </c>
      <c r="O37" s="150">
        <v>-1115000</v>
      </c>
      <c r="Q37" s="150">
        <v>16829215574</v>
      </c>
      <c r="S37" s="150">
        <v>0</v>
      </c>
      <c r="U37" s="150">
        <v>0</v>
      </c>
      <c r="W37" s="150">
        <v>0</v>
      </c>
      <c r="Y37" s="150">
        <v>0</v>
      </c>
      <c r="Z37" s="88"/>
      <c r="AA37" s="73">
        <f>Y37/'سرمایه گذاری ها'!$O$17</f>
        <v>0</v>
      </c>
    </row>
    <row r="38" spans="3:27" x14ac:dyDescent="0.8">
      <c r="C38" s="73" t="s">
        <v>171</v>
      </c>
      <c r="D38" s="73"/>
      <c r="E38" s="150">
        <v>800000</v>
      </c>
      <c r="G38" s="150">
        <v>1169063496</v>
      </c>
      <c r="I38" s="150">
        <v>1701941504</v>
      </c>
      <c r="K38" s="150">
        <v>0</v>
      </c>
      <c r="M38" s="150">
        <v>0</v>
      </c>
      <c r="O38" s="150">
        <v>-800000</v>
      </c>
      <c r="Q38" s="150">
        <v>2629118604</v>
      </c>
      <c r="S38" s="150">
        <v>0</v>
      </c>
      <c r="U38" s="150">
        <v>0</v>
      </c>
      <c r="W38" s="150">
        <v>0</v>
      </c>
      <c r="Y38" s="150">
        <v>0</v>
      </c>
      <c r="Z38" s="88"/>
      <c r="AA38" s="73">
        <f>Y38/'سرمایه گذاری ها'!$O$17</f>
        <v>0</v>
      </c>
    </row>
    <row r="39" spans="3:27" x14ac:dyDescent="0.8">
      <c r="C39" s="73" t="s">
        <v>191</v>
      </c>
      <c r="D39" s="73"/>
      <c r="E39" s="150">
        <v>347</v>
      </c>
      <c r="G39" s="150">
        <v>7304488800</v>
      </c>
      <c r="I39" s="150">
        <v>8837665924.3600006</v>
      </c>
      <c r="K39" s="150">
        <v>0</v>
      </c>
      <c r="M39" s="150">
        <v>0</v>
      </c>
      <c r="O39" s="150">
        <v>-347</v>
      </c>
      <c r="Q39" s="150">
        <v>8277203922</v>
      </c>
      <c r="S39" s="150">
        <v>0</v>
      </c>
      <c r="U39" s="150">
        <v>0</v>
      </c>
      <c r="W39" s="150">
        <v>0</v>
      </c>
      <c r="Y39" s="150">
        <v>0</v>
      </c>
      <c r="Z39" s="88"/>
      <c r="AA39" s="73">
        <f>Y39/'سرمایه گذاری ها'!$O$17</f>
        <v>0</v>
      </c>
    </row>
    <row r="40" spans="3:27" x14ac:dyDescent="0.8">
      <c r="C40" s="73" t="s">
        <v>190</v>
      </c>
      <c r="D40" s="73"/>
      <c r="E40" s="150">
        <v>2500000</v>
      </c>
      <c r="G40" s="150">
        <v>9249791314</v>
      </c>
      <c r="I40" s="150">
        <v>8250725050</v>
      </c>
      <c r="K40" s="150">
        <v>0</v>
      </c>
      <c r="M40" s="150">
        <v>0</v>
      </c>
      <c r="O40" s="150">
        <v>-2500000</v>
      </c>
      <c r="Q40" s="150">
        <v>10932131934</v>
      </c>
      <c r="S40" s="150">
        <v>0</v>
      </c>
      <c r="U40" s="150">
        <v>0</v>
      </c>
      <c r="W40" s="150">
        <v>0</v>
      </c>
      <c r="Y40" s="150">
        <v>0</v>
      </c>
      <c r="Z40" s="88"/>
      <c r="AA40" s="73">
        <f>Y40/'سرمایه گذاری ها'!$O$17</f>
        <v>0</v>
      </c>
    </row>
    <row r="41" spans="3:27" x14ac:dyDescent="0.8">
      <c r="C41" s="73" t="s">
        <v>185</v>
      </c>
      <c r="D41" s="73"/>
      <c r="E41" s="150">
        <v>793000</v>
      </c>
      <c r="G41" s="150">
        <v>1812099079</v>
      </c>
      <c r="I41" s="150">
        <v>2154450361.1799998</v>
      </c>
      <c r="K41" s="150">
        <v>0</v>
      </c>
      <c r="M41" s="150">
        <v>0</v>
      </c>
      <c r="O41" s="150">
        <v>-793000</v>
      </c>
      <c r="Q41" s="150">
        <v>2093074498</v>
      </c>
      <c r="S41" s="150">
        <v>0</v>
      </c>
      <c r="U41" s="150">
        <v>0</v>
      </c>
      <c r="W41" s="150">
        <v>0</v>
      </c>
      <c r="Y41" s="150">
        <v>0</v>
      </c>
      <c r="Z41" s="88"/>
      <c r="AA41" s="73">
        <f>Y41/'سرمایه گذاری ها'!$O$17</f>
        <v>0</v>
      </c>
    </row>
    <row r="42" spans="3:27" x14ac:dyDescent="0.8">
      <c r="C42" s="73" t="s">
        <v>188</v>
      </c>
      <c r="D42" s="73"/>
      <c r="E42" s="150">
        <v>560000</v>
      </c>
      <c r="G42" s="150">
        <v>3783432240</v>
      </c>
      <c r="I42" s="150">
        <v>5112175040</v>
      </c>
      <c r="K42" s="150">
        <v>0</v>
      </c>
      <c r="M42" s="150">
        <v>0</v>
      </c>
      <c r="O42" s="150">
        <v>-560000</v>
      </c>
      <c r="Q42" s="150">
        <v>5399034036</v>
      </c>
      <c r="S42" s="150">
        <v>0</v>
      </c>
      <c r="U42" s="150">
        <v>0</v>
      </c>
      <c r="W42" s="150">
        <v>0</v>
      </c>
      <c r="Y42" s="150">
        <v>0</v>
      </c>
      <c r="Z42" s="88"/>
      <c r="AA42" s="73">
        <f>Y42/'سرمایه گذاری ها'!$O$17</f>
        <v>0</v>
      </c>
    </row>
    <row r="43" spans="3:27" x14ac:dyDescent="0.8">
      <c r="C43" s="73" t="s">
        <v>187</v>
      </c>
      <c r="D43" s="73"/>
      <c r="E43" s="150">
        <v>2244130</v>
      </c>
      <c r="G43" s="150">
        <v>8753155597</v>
      </c>
      <c r="I43" s="150">
        <v>8786885225.1445999</v>
      </c>
      <c r="K43" s="150">
        <v>0</v>
      </c>
      <c r="M43" s="150">
        <v>0</v>
      </c>
      <c r="O43" s="150">
        <v>-2244130</v>
      </c>
      <c r="Q43" s="150">
        <v>9222577864</v>
      </c>
      <c r="S43" s="150">
        <v>0</v>
      </c>
      <c r="U43" s="150">
        <v>0</v>
      </c>
      <c r="W43" s="150">
        <v>0</v>
      </c>
      <c r="Y43" s="150">
        <v>0</v>
      </c>
      <c r="Z43" s="88"/>
      <c r="AA43" s="73">
        <f>Y43/'سرمایه گذاری ها'!$O$17</f>
        <v>0</v>
      </c>
    </row>
    <row r="44" spans="3:27" x14ac:dyDescent="0.8">
      <c r="C44" s="73" t="s">
        <v>174</v>
      </c>
      <c r="D44" s="73"/>
      <c r="E44" s="150">
        <v>4060180</v>
      </c>
      <c r="G44" s="150">
        <v>10348196345</v>
      </c>
      <c r="I44" s="150">
        <v>6965786224.0693998</v>
      </c>
      <c r="K44" s="150">
        <v>0</v>
      </c>
      <c r="M44" s="150">
        <v>0</v>
      </c>
      <c r="O44" s="150">
        <v>-4060180</v>
      </c>
      <c r="Q44" s="150">
        <v>8907665399</v>
      </c>
      <c r="S44" s="150">
        <v>0</v>
      </c>
      <c r="U44" s="150">
        <v>0</v>
      </c>
      <c r="W44" s="150">
        <v>0</v>
      </c>
      <c r="Y44" s="150">
        <v>0</v>
      </c>
      <c r="Z44" s="88"/>
      <c r="AA44" s="73">
        <f>Y44/'سرمایه گذاری ها'!$O$17</f>
        <v>0</v>
      </c>
    </row>
    <row r="45" spans="3:27" x14ac:dyDescent="0.8">
      <c r="C45" s="73" t="s">
        <v>204</v>
      </c>
      <c r="D45" s="73"/>
      <c r="E45" s="150">
        <v>100000</v>
      </c>
      <c r="G45" s="150">
        <v>1426790843</v>
      </c>
      <c r="I45" s="150">
        <v>1412000210</v>
      </c>
      <c r="K45" s="150">
        <v>1616000</v>
      </c>
      <c r="M45" s="150">
        <v>27850295977</v>
      </c>
      <c r="O45" s="150">
        <v>-1716000</v>
      </c>
      <c r="Q45" s="150">
        <v>38262591653</v>
      </c>
      <c r="S45" s="150">
        <v>0</v>
      </c>
      <c r="U45" s="150">
        <v>0</v>
      </c>
      <c r="W45" s="150">
        <v>0</v>
      </c>
      <c r="Y45" s="150">
        <v>0</v>
      </c>
      <c r="Z45" s="88"/>
      <c r="AA45" s="73">
        <f>Y45/'سرمایه گذاری ها'!$O$17</f>
        <v>0</v>
      </c>
    </row>
    <row r="46" spans="3:27" x14ac:dyDescent="0.8">
      <c r="C46" s="73" t="s">
        <v>195</v>
      </c>
      <c r="D46" s="73"/>
      <c r="E46" s="150">
        <v>2410250</v>
      </c>
      <c r="G46" s="150">
        <v>4950765216</v>
      </c>
      <c r="I46" s="150">
        <v>3381748937.2449999</v>
      </c>
      <c r="K46" s="150">
        <v>0</v>
      </c>
      <c r="M46" s="150">
        <v>0</v>
      </c>
      <c r="O46" s="150">
        <v>-2410250</v>
      </c>
      <c r="Q46" s="150">
        <v>4091913329</v>
      </c>
      <c r="S46" s="150">
        <v>0</v>
      </c>
      <c r="U46" s="150">
        <v>0</v>
      </c>
      <c r="W46" s="150">
        <v>0</v>
      </c>
      <c r="Y46" s="150">
        <v>0</v>
      </c>
      <c r="Z46" s="88"/>
      <c r="AA46" s="73">
        <f>Y46/'سرمایه گذاری ها'!$O$17</f>
        <v>0</v>
      </c>
    </row>
    <row r="47" spans="3:27" x14ac:dyDescent="0.8">
      <c r="C47" s="73" t="s">
        <v>183</v>
      </c>
      <c r="D47" s="73"/>
      <c r="E47" s="150">
        <v>6000000</v>
      </c>
      <c r="G47" s="150">
        <v>10303338848</v>
      </c>
      <c r="I47" s="150">
        <v>7608726360</v>
      </c>
      <c r="K47" s="150">
        <v>0</v>
      </c>
      <c r="M47" s="150">
        <v>0</v>
      </c>
      <c r="O47" s="150">
        <v>-6000000</v>
      </c>
      <c r="Q47" s="150">
        <v>9843803665</v>
      </c>
      <c r="S47" s="150">
        <v>0</v>
      </c>
      <c r="U47" s="150">
        <v>0</v>
      </c>
      <c r="W47" s="150">
        <v>0</v>
      </c>
      <c r="Y47" s="150">
        <v>0</v>
      </c>
      <c r="Z47" s="88"/>
      <c r="AA47" s="73">
        <f>Y47/'سرمایه گذاری ها'!$O$17</f>
        <v>0</v>
      </c>
    </row>
    <row r="48" spans="3:27" x14ac:dyDescent="0.8">
      <c r="C48" s="73" t="s">
        <v>230</v>
      </c>
      <c r="D48" s="73"/>
      <c r="E48" s="150">
        <v>0</v>
      </c>
      <c r="G48" s="150">
        <v>0</v>
      </c>
      <c r="I48" s="150">
        <v>0</v>
      </c>
      <c r="K48" s="150">
        <v>190000</v>
      </c>
      <c r="M48" s="150">
        <v>39862618770</v>
      </c>
      <c r="O48" s="150">
        <v>-190000</v>
      </c>
      <c r="Q48" s="150">
        <v>39530889644</v>
      </c>
      <c r="S48" s="150">
        <v>0</v>
      </c>
      <c r="U48" s="150">
        <v>0</v>
      </c>
      <c r="W48" s="150">
        <v>0</v>
      </c>
      <c r="Y48" s="150">
        <v>0</v>
      </c>
      <c r="Z48" s="88"/>
      <c r="AA48" s="73">
        <f>Y48/'سرمایه گذاری ها'!$O$17</f>
        <v>0</v>
      </c>
    </row>
    <row r="49" spans="3:27" x14ac:dyDescent="0.8">
      <c r="C49" s="73" t="s">
        <v>231</v>
      </c>
      <c r="D49" s="73"/>
      <c r="E49" s="150">
        <v>0</v>
      </c>
      <c r="G49" s="150">
        <v>0</v>
      </c>
      <c r="I49" s="150">
        <v>0</v>
      </c>
      <c r="K49" s="150">
        <v>1005000</v>
      </c>
      <c r="M49" s="150">
        <v>12164029727</v>
      </c>
      <c r="O49" s="150">
        <v>-1005000</v>
      </c>
      <c r="Q49" s="150">
        <v>13077977976</v>
      </c>
      <c r="S49" s="150">
        <v>0</v>
      </c>
      <c r="U49" s="150">
        <v>0</v>
      </c>
      <c r="W49" s="150">
        <v>0</v>
      </c>
      <c r="Y49" s="150">
        <v>0</v>
      </c>
      <c r="Z49" s="88"/>
      <c r="AA49" s="73">
        <f>Y49/'سرمایه گذاری ها'!$O$17</f>
        <v>0</v>
      </c>
    </row>
    <row r="50" spans="3:27" x14ac:dyDescent="0.8">
      <c r="C50" s="73" t="s">
        <v>232</v>
      </c>
      <c r="D50" s="73"/>
      <c r="E50" s="150">
        <v>0</v>
      </c>
      <c r="G50" s="150">
        <v>0</v>
      </c>
      <c r="I50" s="150">
        <v>0</v>
      </c>
      <c r="K50" s="150">
        <v>1352000</v>
      </c>
      <c r="M50" s="150">
        <v>28979882816</v>
      </c>
      <c r="O50" s="150">
        <v>-1352000</v>
      </c>
      <c r="Q50" s="150">
        <v>33842021226</v>
      </c>
      <c r="S50" s="150">
        <v>0</v>
      </c>
      <c r="U50" s="150">
        <v>0</v>
      </c>
      <c r="W50" s="150">
        <v>0</v>
      </c>
      <c r="Y50" s="150">
        <v>0</v>
      </c>
      <c r="Z50" s="88"/>
      <c r="AA50" s="73">
        <f>Y50/'سرمایه گذاری ها'!$O$17</f>
        <v>0</v>
      </c>
    </row>
    <row r="51" spans="3:27" x14ac:dyDescent="0.8">
      <c r="C51" s="73" t="s">
        <v>233</v>
      </c>
      <c r="D51" s="73"/>
      <c r="E51" s="150">
        <v>0</v>
      </c>
      <c r="G51" s="150">
        <v>0</v>
      </c>
      <c r="I51" s="150">
        <v>0</v>
      </c>
      <c r="K51" s="150">
        <v>9877000</v>
      </c>
      <c r="M51" s="150">
        <v>14578568484</v>
      </c>
      <c r="O51" s="150">
        <v>-9877000</v>
      </c>
      <c r="Q51" s="150">
        <v>17830058939</v>
      </c>
      <c r="S51" s="150">
        <v>0</v>
      </c>
      <c r="U51" s="150">
        <v>0</v>
      </c>
      <c r="W51" s="150">
        <v>0</v>
      </c>
      <c r="Y51" s="150">
        <v>0</v>
      </c>
      <c r="Z51" s="88"/>
      <c r="AA51" s="73">
        <f>Y51/'سرمایه گذاری ها'!$O$17</f>
        <v>0</v>
      </c>
    </row>
    <row r="52" spans="3:27" x14ac:dyDescent="0.8">
      <c r="C52" s="73" t="s">
        <v>234</v>
      </c>
      <c r="D52" s="73"/>
      <c r="E52" s="150">
        <v>0</v>
      </c>
      <c r="G52" s="150">
        <v>0</v>
      </c>
      <c r="I52" s="150">
        <v>0</v>
      </c>
      <c r="K52" s="150">
        <v>35176</v>
      </c>
      <c r="M52" s="150">
        <v>5982800707</v>
      </c>
      <c r="O52" s="150">
        <v>-35176</v>
      </c>
      <c r="Q52" s="150">
        <v>6502839911</v>
      </c>
      <c r="S52" s="150">
        <v>0</v>
      </c>
      <c r="U52" s="150">
        <v>0</v>
      </c>
      <c r="W52" s="150">
        <v>0</v>
      </c>
      <c r="Y52" s="150">
        <v>0</v>
      </c>
      <c r="Z52" s="88"/>
      <c r="AA52" s="73">
        <f>Y52/'سرمایه گذاری ها'!$O$17</f>
        <v>0</v>
      </c>
    </row>
    <row r="53" spans="3:27" x14ac:dyDescent="0.8">
      <c r="C53" s="73" t="s">
        <v>235</v>
      </c>
      <c r="D53" s="73"/>
      <c r="E53" s="150">
        <v>0</v>
      </c>
      <c r="G53" s="150">
        <v>0</v>
      </c>
      <c r="I53" s="150">
        <v>0</v>
      </c>
      <c r="K53" s="150">
        <v>2511000</v>
      </c>
      <c r="M53" s="150">
        <v>29307978842</v>
      </c>
      <c r="O53" s="150">
        <v>-2511000</v>
      </c>
      <c r="Q53" s="150">
        <v>36259961137</v>
      </c>
      <c r="S53" s="150">
        <v>0</v>
      </c>
      <c r="U53" s="150">
        <v>0</v>
      </c>
      <c r="W53" s="150">
        <v>0</v>
      </c>
      <c r="Y53" s="150">
        <v>0</v>
      </c>
      <c r="Z53" s="88"/>
      <c r="AA53" s="73">
        <f>Y53/'سرمایه گذاری ها'!$O$17</f>
        <v>0</v>
      </c>
    </row>
    <row r="54" spans="3:27" x14ac:dyDescent="0.8">
      <c r="C54" s="73" t="s">
        <v>236</v>
      </c>
      <c r="D54" s="73"/>
      <c r="E54" s="150">
        <v>0</v>
      </c>
      <c r="G54" s="150">
        <v>0</v>
      </c>
      <c r="I54" s="150">
        <v>0</v>
      </c>
      <c r="K54" s="150">
        <v>1300000</v>
      </c>
      <c r="M54" s="150">
        <v>7234220643</v>
      </c>
      <c r="O54" s="150">
        <v>-1300000</v>
      </c>
      <c r="Q54" s="150">
        <v>6974665903</v>
      </c>
      <c r="S54" s="150">
        <v>0</v>
      </c>
      <c r="U54" s="150">
        <v>0</v>
      </c>
      <c r="W54" s="150">
        <v>0</v>
      </c>
      <c r="Y54" s="150">
        <v>0</v>
      </c>
      <c r="Z54" s="88"/>
      <c r="AA54" s="73">
        <f>Y54/'سرمایه گذاری ها'!$O$17</f>
        <v>0</v>
      </c>
    </row>
    <row r="55" spans="3:27" ht="33.75" thickBot="1" x14ac:dyDescent="0.85">
      <c r="C55" s="42" t="s">
        <v>65</v>
      </c>
      <c r="E55" s="151"/>
      <c r="G55" s="151">
        <f>SUM(G11:G54)</f>
        <v>170269682825</v>
      </c>
      <c r="H55" s="151"/>
      <c r="I55" s="151">
        <f>SUM(I11:I54)</f>
        <v>153741427599.64642</v>
      </c>
      <c r="J55" s="151"/>
      <c r="K55" s="151">
        <f>SUM(K11:K54)</f>
        <v>268066588</v>
      </c>
      <c r="L55" s="151"/>
      <c r="M55" s="151">
        <f>SUM(M11:M54)</f>
        <v>533459966548</v>
      </c>
      <c r="N55" s="151"/>
      <c r="O55" s="151">
        <f>SUM(O11:O54)</f>
        <v>-100750688</v>
      </c>
      <c r="P55" s="151"/>
      <c r="Q55" s="151">
        <f>SUM(Q11:Q54)</f>
        <v>408130449860</v>
      </c>
      <c r="R55" s="151"/>
      <c r="S55" s="151">
        <f>SUM(S11:S54)</f>
        <v>263624040</v>
      </c>
      <c r="T55" s="151"/>
      <c r="U55" s="151"/>
      <c r="V55" s="151"/>
      <c r="W55" s="151">
        <f>SUM(W11:W54)</f>
        <v>344761917158</v>
      </c>
      <c r="X55" s="151"/>
      <c r="Y55" s="151">
        <f>SUM(Y11:Y54)</f>
        <v>356485167294.64203</v>
      </c>
      <c r="Z55" s="87"/>
      <c r="AA55" s="114">
        <f>SUM(AA11:AA54)</f>
        <v>0.99655227271340119</v>
      </c>
    </row>
    <row r="56" spans="3:27" ht="63.75" customHeight="1" thickTop="1" x14ac:dyDescent="0.8">
      <c r="L56" s="152"/>
      <c r="V56" s="152"/>
    </row>
    <row r="57" spans="3:27" ht="30.75" customHeight="1" x14ac:dyDescent="0.8">
      <c r="L57" s="152"/>
      <c r="O57" s="153">
        <v>2</v>
      </c>
      <c r="V57" s="152"/>
    </row>
    <row r="58" spans="3:27" x14ac:dyDescent="0.8">
      <c r="L58" s="152"/>
      <c r="V58" s="152"/>
    </row>
    <row r="59" spans="3:27" x14ac:dyDescent="0.8">
      <c r="L59" s="152"/>
      <c r="V59" s="152"/>
    </row>
    <row r="60" spans="3:27" x14ac:dyDescent="0.8">
      <c r="L60" s="152"/>
      <c r="V60" s="152"/>
    </row>
    <row r="61" spans="3:27" x14ac:dyDescent="0.8">
      <c r="L61" s="152"/>
      <c r="V61" s="152"/>
    </row>
    <row r="62" spans="3:27" x14ac:dyDescent="0.8">
      <c r="L62" s="152"/>
      <c r="V62" s="152"/>
    </row>
    <row r="63" spans="3:27" x14ac:dyDescent="0.8">
      <c r="L63" s="152"/>
      <c r="V63" s="152"/>
    </row>
    <row r="64" spans="3:27" x14ac:dyDescent="0.8">
      <c r="L64" s="152"/>
      <c r="V64" s="152"/>
    </row>
    <row r="65" spans="12:22" x14ac:dyDescent="0.8">
      <c r="L65" s="152"/>
      <c r="V65" s="152"/>
    </row>
    <row r="66" spans="12:22" x14ac:dyDescent="0.8">
      <c r="L66" s="152"/>
      <c r="V66" s="152"/>
    </row>
  </sheetData>
  <sortState xmlns:xlrd2="http://schemas.microsoft.com/office/spreadsheetml/2017/richdata2" ref="C11:Y54">
    <sortCondition descending="1" ref="Y11:Y54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27" orientation="landscape" r:id="rId1"/>
  <rowBreaks count="3" manualBreakCount="3">
    <brk id="20" max="16383" man="1"/>
    <brk id="27" max="16383" man="1"/>
    <brk id="3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39"/>
  <sheetViews>
    <sheetView rightToLeft="1" view="pageBreakPreview" zoomScale="80" zoomScaleNormal="64" zoomScaleSheetLayoutView="80" workbookViewId="0">
      <selection activeCell="G39" sqref="G39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205" t="s">
        <v>165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</row>
    <row r="2" spans="1:26" ht="25.5" x14ac:dyDescent="0.25">
      <c r="A2" s="205" t="s">
        <v>78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</row>
    <row r="3" spans="1:26" ht="25.5" x14ac:dyDescent="0.25">
      <c r="A3" s="205" t="s">
        <v>218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</row>
    <row r="4" spans="1:26" x14ac:dyDescent="0.25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</row>
    <row r="5" spans="1:26" s="208" customFormat="1" ht="24" x14ac:dyDescent="0.6">
      <c r="A5" s="208" t="s">
        <v>167</v>
      </c>
    </row>
    <row r="6" spans="1:26" x14ac:dyDescent="0.25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</row>
    <row r="7" spans="1:26" ht="24" x14ac:dyDescent="0.25">
      <c r="A7" s="206" t="s">
        <v>79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</row>
    <row r="8" spans="1:26" ht="21" x14ac:dyDescent="0.25">
      <c r="A8" s="93"/>
      <c r="B8" s="93"/>
      <c r="C8" s="93"/>
      <c r="D8" s="93"/>
      <c r="E8" s="93"/>
      <c r="F8" s="93"/>
      <c r="G8" s="93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93"/>
      <c r="Y8" s="93"/>
      <c r="Z8" s="93"/>
    </row>
    <row r="9" spans="1:26" x14ac:dyDescent="0.25">
      <c r="A9" s="93"/>
      <c r="B9" s="93"/>
      <c r="C9" s="93"/>
      <c r="D9" s="93"/>
      <c r="E9" s="93"/>
      <c r="F9" s="93"/>
      <c r="G9" s="93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3"/>
      <c r="Y9" s="93"/>
      <c r="Z9" s="93"/>
    </row>
    <row r="10" spans="1:26" ht="21" x14ac:dyDescent="0.25">
      <c r="A10" s="207" t="s">
        <v>80</v>
      </c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95"/>
      <c r="T10" s="207"/>
      <c r="U10" s="207"/>
      <c r="V10" s="207"/>
      <c r="W10" s="207"/>
      <c r="X10" s="93"/>
      <c r="Y10" s="93"/>
      <c r="Z10" s="93"/>
    </row>
    <row r="11" spans="1:26" ht="24" x14ac:dyDescent="0.25">
      <c r="A11" s="206" t="s">
        <v>81</v>
      </c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6"/>
      <c r="Y11" s="206"/>
      <c r="Z11" s="206"/>
    </row>
    <row r="12" spans="1:26" ht="21" x14ac:dyDescent="0.25">
      <c r="A12" s="93"/>
      <c r="B12" s="93"/>
      <c r="C12" s="207" t="s">
        <v>201</v>
      </c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93"/>
      <c r="O12" s="207" t="s">
        <v>219</v>
      </c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93"/>
    </row>
    <row r="13" spans="1:26" ht="21" x14ac:dyDescent="0.25">
      <c r="A13" s="103" t="s">
        <v>80</v>
      </c>
      <c r="B13" s="93"/>
      <c r="C13" s="121" t="s">
        <v>82</v>
      </c>
      <c r="D13" s="94"/>
      <c r="E13" s="121" t="s">
        <v>83</v>
      </c>
      <c r="F13" s="94"/>
      <c r="G13" s="122" t="s">
        <v>84</v>
      </c>
      <c r="H13" s="94"/>
      <c r="I13" s="122" t="s">
        <v>85</v>
      </c>
      <c r="J13" s="94"/>
      <c r="K13" s="122" t="s">
        <v>13</v>
      </c>
      <c r="L13" s="94"/>
      <c r="M13" s="122" t="s">
        <v>14</v>
      </c>
      <c r="N13" s="93"/>
      <c r="O13" s="122" t="s">
        <v>82</v>
      </c>
      <c r="P13" s="122"/>
      <c r="Q13" s="122" t="s">
        <v>83</v>
      </c>
      <c r="R13" s="122"/>
      <c r="S13" s="122" t="s">
        <v>84</v>
      </c>
      <c r="T13" s="94"/>
      <c r="U13" s="122" t="s">
        <v>85</v>
      </c>
      <c r="V13" s="94"/>
      <c r="W13" s="122" t="s">
        <v>13</v>
      </c>
      <c r="X13" s="94"/>
      <c r="Y13" s="121" t="s">
        <v>14</v>
      </c>
      <c r="Z13" s="93"/>
    </row>
    <row r="14" spans="1:26" ht="24" x14ac:dyDescent="0.25">
      <c r="A14" s="206" t="s">
        <v>86</v>
      </c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</row>
    <row r="15" spans="1:26" ht="21" x14ac:dyDescent="0.25">
      <c r="A15" s="93"/>
      <c r="B15" s="93"/>
      <c r="C15" s="207" t="s">
        <v>201</v>
      </c>
      <c r="D15" s="207"/>
      <c r="E15" s="207"/>
      <c r="F15" s="207"/>
      <c r="G15" s="207"/>
      <c r="H15" s="207"/>
      <c r="I15" s="207"/>
      <c r="J15" s="93"/>
      <c r="K15" s="207" t="s">
        <v>219</v>
      </c>
      <c r="L15" s="207"/>
      <c r="M15" s="207"/>
      <c r="N15" s="207"/>
      <c r="O15" s="207"/>
      <c r="P15" s="207"/>
      <c r="Q15" s="207"/>
      <c r="R15" s="207"/>
      <c r="S15" s="93"/>
      <c r="T15" s="93"/>
      <c r="U15" s="93"/>
      <c r="V15" s="93"/>
      <c r="W15" s="93"/>
      <c r="X15" s="93"/>
      <c r="Y15" s="93"/>
      <c r="Z15" s="93"/>
    </row>
    <row r="16" spans="1:26" ht="21" x14ac:dyDescent="0.25">
      <c r="A16" s="95" t="s">
        <v>80</v>
      </c>
      <c r="B16" s="93"/>
      <c r="C16" s="96" t="s">
        <v>83</v>
      </c>
      <c r="D16" s="94"/>
      <c r="E16" s="96" t="s">
        <v>85</v>
      </c>
      <c r="F16" s="94"/>
      <c r="G16" s="96" t="s">
        <v>13</v>
      </c>
      <c r="H16" s="94"/>
      <c r="I16" s="96" t="s">
        <v>14</v>
      </c>
      <c r="J16" s="93"/>
      <c r="K16" s="210" t="s">
        <v>83</v>
      </c>
      <c r="L16" s="210"/>
      <c r="M16" s="210"/>
      <c r="N16" s="210"/>
      <c r="O16" s="210"/>
      <c r="P16" s="94"/>
      <c r="Q16" s="96"/>
      <c r="R16" s="94"/>
      <c r="S16" s="93"/>
      <c r="T16" s="93"/>
      <c r="U16" s="93"/>
      <c r="V16" s="93"/>
      <c r="W16" s="93"/>
      <c r="X16" s="93"/>
      <c r="Y16" s="93"/>
      <c r="Z16" s="93"/>
    </row>
    <row r="17" spans="1:26" x14ac:dyDescent="0.25">
      <c r="A17" s="94"/>
      <c r="B17" s="93"/>
      <c r="C17" s="94"/>
      <c r="D17" s="93"/>
      <c r="E17" s="94"/>
      <c r="F17" s="93"/>
      <c r="G17" s="94"/>
      <c r="H17" s="93"/>
      <c r="I17" s="94"/>
      <c r="J17" s="93"/>
      <c r="K17" s="94"/>
      <c r="L17" s="94"/>
      <c r="M17" s="94"/>
      <c r="N17" s="94"/>
      <c r="O17" s="94"/>
      <c r="P17" s="93"/>
      <c r="Q17" s="94"/>
      <c r="R17" s="93"/>
      <c r="S17" s="93"/>
      <c r="T17" s="93"/>
      <c r="U17" s="93"/>
      <c r="V17" s="93"/>
      <c r="W17" s="93"/>
      <c r="X17" s="93"/>
      <c r="Y17" s="93"/>
      <c r="Z17" s="93"/>
    </row>
    <row r="18" spans="1:26" x14ac:dyDescent="0.25">
      <c r="A18" s="93"/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</row>
    <row r="19" spans="1:26" ht="39" x14ac:dyDescent="0.95">
      <c r="A19" s="211">
        <v>3</v>
      </c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</row>
    <row r="39" spans="11:11" x14ac:dyDescent="0.25">
      <c r="K39" s="170"/>
    </row>
  </sheetData>
  <mergeCells count="24">
    <mergeCell ref="K16:M16"/>
    <mergeCell ref="N16:O16"/>
    <mergeCell ref="A19:Z19"/>
    <mergeCell ref="A14:Z14"/>
    <mergeCell ref="C15:I15"/>
    <mergeCell ref="K15:R1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A1:Z1"/>
    <mergeCell ref="A2:Z2"/>
    <mergeCell ref="A3:Z3"/>
    <mergeCell ref="A7:Z7"/>
    <mergeCell ref="H8:P8"/>
    <mergeCell ref="Q8:W8"/>
    <mergeCell ref="A5:XFD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CC26"/>
  <sheetViews>
    <sheetView rightToLeft="1" view="pageBreakPreview" zoomScale="60" zoomScaleNormal="70" workbookViewId="0">
      <selection activeCell="B19" sqref="B19:AL19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16.5703125" style="160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.140625" style="160" bestFit="1" customWidth="1"/>
    <col min="21" max="21" width="1" style="160" customWidth="1"/>
    <col min="22" max="22" width="19.42578125" style="160" bestFit="1" customWidth="1"/>
    <col min="23" max="23" width="1" style="160" customWidth="1"/>
    <col min="24" max="24" width="22" style="160" bestFit="1" customWidth="1"/>
    <col min="25" max="25" width="1" style="160" customWidth="1"/>
    <col min="26" max="26" width="13.85546875" style="160" bestFit="1" customWidth="1"/>
    <col min="27" max="27" width="1" style="160" customWidth="1"/>
    <col min="28" max="28" width="24.42578125" style="160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25.42578125" style="1" bestFit="1" customWidth="1"/>
    <col min="33" max="33" width="1" style="1" customWidth="1"/>
    <col min="34" max="34" width="26.85546875" style="1" bestFit="1" customWidth="1"/>
    <col min="35" max="35" width="1" style="1" customWidth="1"/>
    <col min="36" max="36" width="26.85546875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14" t="s">
        <v>164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</row>
    <row r="3" spans="2:38" ht="39" x14ac:dyDescent="0.6">
      <c r="B3" s="214" t="s">
        <v>0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  <c r="AG3" s="214"/>
      <c r="AH3" s="214"/>
      <c r="AI3" s="214"/>
      <c r="AJ3" s="214"/>
      <c r="AK3" s="214"/>
      <c r="AL3" s="214"/>
    </row>
    <row r="4" spans="2:38" ht="39" x14ac:dyDescent="0.6">
      <c r="B4" s="214" t="s">
        <v>218</v>
      </c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</row>
    <row r="5" spans="2:38" ht="39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158"/>
      <c r="Q5" s="41"/>
      <c r="R5" s="41"/>
      <c r="S5" s="41"/>
      <c r="T5" s="158"/>
      <c r="U5" s="158"/>
      <c r="V5" s="158"/>
      <c r="W5" s="158"/>
      <c r="X5" s="158"/>
      <c r="Y5" s="158"/>
      <c r="Z5" s="158"/>
      <c r="AA5" s="158"/>
      <c r="AB5" s="158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2:38" ht="39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158"/>
      <c r="Q6" s="41"/>
      <c r="R6" s="41"/>
      <c r="S6" s="41"/>
      <c r="T6" s="158"/>
      <c r="U6" s="158"/>
      <c r="V6" s="158"/>
      <c r="W6" s="158"/>
      <c r="X6" s="158"/>
      <c r="Y6" s="158"/>
      <c r="Z6" s="158"/>
      <c r="AA6" s="158"/>
      <c r="AB6" s="158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59"/>
      <c r="Q7" s="11"/>
      <c r="R7" s="11"/>
      <c r="S7" s="11"/>
      <c r="T7" s="159"/>
      <c r="U7" s="159"/>
      <c r="V7" s="159"/>
      <c r="W7" s="159"/>
      <c r="X7" s="159"/>
      <c r="Y7" s="159"/>
      <c r="Z7" s="159"/>
      <c r="AA7" s="159"/>
      <c r="AB7" s="159"/>
    </row>
    <row r="8" spans="2:38" s="2" customFormat="1" ht="30" x14ac:dyDescent="0.55000000000000004">
      <c r="B8" s="212" t="s">
        <v>148</v>
      </c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11"/>
      <c r="T8" s="159"/>
      <c r="U8" s="159"/>
      <c r="V8" s="159"/>
      <c r="W8" s="159"/>
      <c r="X8" s="159"/>
      <c r="Y8" s="159"/>
      <c r="Z8" s="159"/>
      <c r="AA8" s="159"/>
      <c r="AB8" s="159"/>
    </row>
    <row r="10" spans="2:38" ht="30" x14ac:dyDescent="0.6">
      <c r="B10" s="185" t="s">
        <v>16</v>
      </c>
      <c r="C10" s="185" t="s">
        <v>16</v>
      </c>
      <c r="D10" s="185" t="s">
        <v>16</v>
      </c>
      <c r="E10" s="185" t="s">
        <v>16</v>
      </c>
      <c r="F10" s="185" t="s">
        <v>16</v>
      </c>
      <c r="G10" s="185" t="s">
        <v>16</v>
      </c>
      <c r="H10" s="185" t="s">
        <v>16</v>
      </c>
      <c r="I10" s="185" t="s">
        <v>16</v>
      </c>
      <c r="J10" s="185" t="s">
        <v>16</v>
      </c>
      <c r="K10" s="185" t="s">
        <v>16</v>
      </c>
      <c r="L10" s="185"/>
      <c r="M10" s="185"/>
      <c r="N10" s="185" t="s">
        <v>16</v>
      </c>
      <c r="P10" s="185" t="s">
        <v>201</v>
      </c>
      <c r="Q10" s="185" t="s">
        <v>2</v>
      </c>
      <c r="R10" s="185" t="s">
        <v>2</v>
      </c>
      <c r="S10" s="185" t="s">
        <v>2</v>
      </c>
      <c r="T10" s="185" t="s">
        <v>2</v>
      </c>
      <c r="V10" s="217" t="s">
        <v>3</v>
      </c>
      <c r="W10" s="217" t="s">
        <v>3</v>
      </c>
      <c r="X10" s="217" t="s">
        <v>3</v>
      </c>
      <c r="Y10" s="217" t="s">
        <v>3</v>
      </c>
      <c r="Z10" s="217" t="s">
        <v>3</v>
      </c>
      <c r="AA10" s="217" t="s">
        <v>3</v>
      </c>
      <c r="AB10" s="217" t="s">
        <v>3</v>
      </c>
      <c r="AD10" s="185" t="s">
        <v>219</v>
      </c>
      <c r="AE10" s="185" t="s">
        <v>4</v>
      </c>
      <c r="AF10" s="185" t="s">
        <v>4</v>
      </c>
      <c r="AG10" s="185" t="s">
        <v>4</v>
      </c>
      <c r="AH10" s="185" t="s">
        <v>4</v>
      </c>
      <c r="AI10" s="185" t="s">
        <v>4</v>
      </c>
      <c r="AJ10" s="185" t="s">
        <v>4</v>
      </c>
      <c r="AK10" s="185" t="s">
        <v>4</v>
      </c>
      <c r="AL10" s="185" t="s">
        <v>4</v>
      </c>
    </row>
    <row r="11" spans="2:38" s="13" customFormat="1" ht="45.75" customHeight="1" x14ac:dyDescent="0.6">
      <c r="B11" s="188" t="s">
        <v>17</v>
      </c>
      <c r="C11" s="15"/>
      <c r="D11" s="188" t="s">
        <v>18</v>
      </c>
      <c r="E11" s="15"/>
      <c r="F11" s="188" t="s">
        <v>19</v>
      </c>
      <c r="G11" s="15"/>
      <c r="H11" s="188" t="s">
        <v>20</v>
      </c>
      <c r="I11" s="15"/>
      <c r="J11" s="188" t="s">
        <v>70</v>
      </c>
      <c r="K11" s="15"/>
      <c r="L11" s="188" t="s">
        <v>22</v>
      </c>
      <c r="M11" s="90"/>
      <c r="N11" s="188" t="s">
        <v>15</v>
      </c>
      <c r="P11" s="216" t="s">
        <v>5</v>
      </c>
      <c r="Q11" s="15"/>
      <c r="R11" s="188" t="s">
        <v>6</v>
      </c>
      <c r="S11" s="15"/>
      <c r="T11" s="216" t="s">
        <v>7</v>
      </c>
      <c r="U11" s="161"/>
      <c r="V11" s="216" t="s">
        <v>8</v>
      </c>
      <c r="W11" s="216" t="s">
        <v>8</v>
      </c>
      <c r="X11" s="216" t="s">
        <v>8</v>
      </c>
      <c r="Y11" s="161"/>
      <c r="Z11" s="216" t="s">
        <v>9</v>
      </c>
      <c r="AA11" s="216" t="s">
        <v>9</v>
      </c>
      <c r="AB11" s="216" t="s">
        <v>9</v>
      </c>
      <c r="AD11" s="188" t="s">
        <v>5</v>
      </c>
      <c r="AE11" s="15"/>
      <c r="AF11" s="188" t="s">
        <v>23</v>
      </c>
      <c r="AG11" s="15"/>
      <c r="AH11" s="188" t="s">
        <v>6</v>
      </c>
      <c r="AI11" s="15"/>
      <c r="AJ11" s="188" t="s">
        <v>7</v>
      </c>
      <c r="AK11" s="15"/>
      <c r="AL11" s="188" t="s">
        <v>11</v>
      </c>
    </row>
    <row r="12" spans="2:38" s="13" customFormat="1" ht="45.75" customHeight="1" x14ac:dyDescent="0.6">
      <c r="B12" s="187" t="s">
        <v>17</v>
      </c>
      <c r="D12" s="187" t="s">
        <v>18</v>
      </c>
      <c r="F12" s="187" t="s">
        <v>19</v>
      </c>
      <c r="H12" s="187" t="s">
        <v>20</v>
      </c>
      <c r="J12" s="187" t="s">
        <v>21</v>
      </c>
      <c r="L12" s="187"/>
      <c r="M12" s="157"/>
      <c r="N12" s="187" t="s">
        <v>15</v>
      </c>
      <c r="P12" s="254" t="s">
        <v>5</v>
      </c>
      <c r="R12" s="187" t="s">
        <v>6</v>
      </c>
      <c r="T12" s="215" t="s">
        <v>7</v>
      </c>
      <c r="U12" s="161"/>
      <c r="V12" s="215" t="s">
        <v>5</v>
      </c>
      <c r="W12" s="162"/>
      <c r="X12" s="215" t="s">
        <v>6</v>
      </c>
      <c r="Y12" s="161"/>
      <c r="Z12" s="215" t="s">
        <v>5</v>
      </c>
      <c r="AA12" s="162"/>
      <c r="AB12" s="215" t="s">
        <v>12</v>
      </c>
      <c r="AD12" s="187" t="s">
        <v>5</v>
      </c>
      <c r="AF12" s="187" t="s">
        <v>23</v>
      </c>
      <c r="AH12" s="187" t="s">
        <v>6</v>
      </c>
      <c r="AJ12" s="187"/>
      <c r="AL12" s="187" t="s">
        <v>11</v>
      </c>
    </row>
    <row r="13" spans="2:38" s="13" customFormat="1" ht="45.75" customHeight="1" x14ac:dyDescent="0.6">
      <c r="B13" s="157" t="s">
        <v>213</v>
      </c>
      <c r="D13" s="157" t="s">
        <v>207</v>
      </c>
      <c r="F13" s="157" t="s">
        <v>207</v>
      </c>
      <c r="H13" s="157" t="s">
        <v>214</v>
      </c>
      <c r="J13" s="157" t="s">
        <v>215</v>
      </c>
      <c r="L13" s="157">
        <v>0</v>
      </c>
      <c r="M13" s="157"/>
      <c r="N13" s="157">
        <v>0</v>
      </c>
      <c r="P13" s="255">
        <v>2455</v>
      </c>
      <c r="R13" s="157">
        <v>1608528142</v>
      </c>
      <c r="T13" s="169">
        <v>1590416640</v>
      </c>
      <c r="U13" s="161"/>
      <c r="V13" s="169">
        <v>0</v>
      </c>
      <c r="W13" s="162"/>
      <c r="X13" s="169">
        <v>0</v>
      </c>
      <c r="Y13" s="161"/>
      <c r="Z13" s="169">
        <v>2455</v>
      </c>
      <c r="AA13" s="162"/>
      <c r="AB13" s="169">
        <v>1620487884</v>
      </c>
      <c r="AD13" s="157">
        <v>0</v>
      </c>
      <c r="AF13" s="169">
        <v>0</v>
      </c>
      <c r="AG13" s="162"/>
      <c r="AH13" s="169">
        <v>0</v>
      </c>
      <c r="AI13" s="162"/>
      <c r="AJ13" s="169">
        <v>0</v>
      </c>
      <c r="AL13" s="171">
        <f>AJ13/'سرمایه گذاری ها'!$O$17</f>
        <v>0</v>
      </c>
    </row>
    <row r="14" spans="2:38" s="13" customFormat="1" ht="45.75" customHeight="1" x14ac:dyDescent="0.6">
      <c r="B14" s="157" t="s">
        <v>206</v>
      </c>
      <c r="D14" s="157" t="s">
        <v>207</v>
      </c>
      <c r="F14" s="157" t="s">
        <v>207</v>
      </c>
      <c r="H14" s="157" t="s">
        <v>208</v>
      </c>
      <c r="J14" s="157" t="s">
        <v>209</v>
      </c>
      <c r="L14" s="157">
        <v>0</v>
      </c>
      <c r="M14" s="157"/>
      <c r="N14" s="157">
        <v>0</v>
      </c>
      <c r="P14" s="255">
        <v>19219</v>
      </c>
      <c r="R14" s="157">
        <v>8887885683</v>
      </c>
      <c r="T14" s="169">
        <v>8989601244</v>
      </c>
      <c r="U14" s="161"/>
      <c r="V14" s="169">
        <v>0</v>
      </c>
      <c r="W14" s="162"/>
      <c r="X14" s="169">
        <v>0</v>
      </c>
      <c r="Y14" s="161"/>
      <c r="Z14" s="169">
        <v>19219</v>
      </c>
      <c r="AA14" s="162"/>
      <c r="AB14" s="169">
        <v>9021634826</v>
      </c>
      <c r="AD14" s="157">
        <v>0</v>
      </c>
      <c r="AF14" s="169">
        <v>0</v>
      </c>
      <c r="AG14" s="162"/>
      <c r="AH14" s="169">
        <v>0</v>
      </c>
      <c r="AI14" s="162"/>
      <c r="AJ14" s="169">
        <v>0</v>
      </c>
      <c r="AL14" s="171">
        <f>AJ14/'سرمایه گذاری ها'!$O$17</f>
        <v>0</v>
      </c>
    </row>
    <row r="15" spans="2:38" s="13" customFormat="1" ht="45.75" customHeight="1" x14ac:dyDescent="0.6">
      <c r="B15" s="157" t="s">
        <v>210</v>
      </c>
      <c r="D15" s="157" t="s">
        <v>207</v>
      </c>
      <c r="F15" s="157" t="s">
        <v>207</v>
      </c>
      <c r="H15" s="157" t="s">
        <v>211</v>
      </c>
      <c r="J15" s="157" t="s">
        <v>212</v>
      </c>
      <c r="L15" s="157">
        <v>0</v>
      </c>
      <c r="M15" s="157"/>
      <c r="N15" s="157">
        <v>0</v>
      </c>
      <c r="P15" s="255">
        <v>11060</v>
      </c>
      <c r="R15" s="157">
        <v>4866172721</v>
      </c>
      <c r="T15" s="169">
        <v>4896915853</v>
      </c>
      <c r="U15" s="161"/>
      <c r="V15" s="169">
        <v>0</v>
      </c>
      <c r="W15" s="162"/>
      <c r="X15" s="169">
        <v>0</v>
      </c>
      <c r="Y15" s="161"/>
      <c r="Z15" s="169">
        <v>11060</v>
      </c>
      <c r="AA15" s="162"/>
      <c r="AB15" s="169">
        <v>4892064747</v>
      </c>
      <c r="AD15" s="157">
        <v>0</v>
      </c>
      <c r="AF15" s="169">
        <v>0</v>
      </c>
      <c r="AG15" s="162"/>
      <c r="AH15" s="169">
        <v>0</v>
      </c>
      <c r="AI15" s="162"/>
      <c r="AJ15" s="169">
        <v>0</v>
      </c>
      <c r="AL15" s="171">
        <f>AJ15/'سرمایه گذاری ها'!$O$17</f>
        <v>0</v>
      </c>
    </row>
    <row r="16" spans="2:38" ht="27" thickBot="1" x14ac:dyDescent="0.7">
      <c r="B16" s="213" t="s">
        <v>65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19"/>
      <c r="P16" s="164">
        <f>SUM(P13:P15)</f>
        <v>32734</v>
      </c>
      <c r="Q16" s="126"/>
      <c r="R16" s="125">
        <f>SUM(R13:R15)</f>
        <v>15362586546</v>
      </c>
      <c r="S16" s="126"/>
      <c r="T16" s="164">
        <f>SUM(T13:T15)</f>
        <v>15476933737</v>
      </c>
      <c r="U16" s="163"/>
      <c r="V16" s="164">
        <f>SUM(V15:V15)</f>
        <v>0</v>
      </c>
      <c r="W16" s="163"/>
      <c r="X16" s="164">
        <f>SUM(X15:X15)</f>
        <v>0</v>
      </c>
      <c r="Y16" s="163"/>
      <c r="Z16" s="164">
        <f>SUM(Z13:Z15)</f>
        <v>32734</v>
      </c>
      <c r="AA16" s="163"/>
      <c r="AB16" s="164">
        <f>SUM(AB13:AB15)</f>
        <v>15534187457</v>
      </c>
      <c r="AC16" s="126"/>
      <c r="AD16" s="125"/>
      <c r="AE16" s="123"/>
      <c r="AF16" s="125">
        <f>SUM(AF13:AF15)</f>
        <v>0</v>
      </c>
      <c r="AG16" s="126"/>
      <c r="AH16" s="125">
        <f>SUM(AH13:AH15)</f>
        <v>0</v>
      </c>
      <c r="AI16" s="126"/>
      <c r="AJ16" s="125">
        <f>SUM(AJ13:AJ15)</f>
        <v>0</v>
      </c>
      <c r="AK16" s="126"/>
      <c r="AL16" s="127"/>
    </row>
    <row r="17" spans="2:81" ht="21" customHeight="1" thickTop="1" x14ac:dyDescent="0.6">
      <c r="V17" s="165"/>
      <c r="W17" s="165"/>
    </row>
    <row r="18" spans="2:81" ht="21.75" x14ac:dyDescent="0.6">
      <c r="V18" s="165"/>
      <c r="W18" s="165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:81" ht="38.25" customHeight="1" x14ac:dyDescent="0.8">
      <c r="B19" s="256">
        <v>4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56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:81" ht="21.75" x14ac:dyDescent="0.6">
      <c r="V20" s="165"/>
      <c r="W20" s="165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:81" ht="21.75" x14ac:dyDescent="0.6">
      <c r="V21" s="165"/>
      <c r="W21" s="165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:81" ht="21.75" x14ac:dyDescent="0.6">
      <c r="V22" s="165"/>
      <c r="W22" s="165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:81" ht="21.75" x14ac:dyDescent="0.6">
      <c r="V23" s="165"/>
      <c r="W23" s="165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:81" ht="21.75" x14ac:dyDescent="0.6">
      <c r="V24" s="165"/>
      <c r="W24" s="165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:81" ht="21.75" x14ac:dyDescent="0.6">
      <c r="V25" s="165"/>
      <c r="W25" s="16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:81" x14ac:dyDescent="0.6">
      <c r="V26" s="165"/>
      <c r="W26" s="165"/>
    </row>
  </sheetData>
  <mergeCells count="31">
    <mergeCell ref="B19:AL19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16:N1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3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7" zoomScale="70" zoomScaleNormal="110" zoomScaleSheetLayoutView="70" workbookViewId="0">
      <selection activeCell="B20" sqref="B20:AF20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4"/>
    </row>
    <row r="3" spans="2:32" ht="39" x14ac:dyDescent="0.6">
      <c r="B3" s="214" t="s">
        <v>0</v>
      </c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  <c r="W3" s="214"/>
      <c r="X3" s="214"/>
      <c r="Y3" s="214"/>
      <c r="Z3" s="214"/>
      <c r="AA3" s="214"/>
      <c r="AB3" s="214"/>
      <c r="AC3" s="214"/>
      <c r="AD3" s="214"/>
      <c r="AE3" s="214"/>
      <c r="AF3" s="214"/>
    </row>
    <row r="4" spans="2:32" ht="39" x14ac:dyDescent="0.6">
      <c r="B4" s="214" t="s">
        <v>218</v>
      </c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4"/>
    </row>
    <row r="5" spans="2:32" ht="129" customHeight="1" x14ac:dyDescent="0.6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</row>
    <row r="6" spans="2:32" ht="129" customHeight="1" x14ac:dyDescent="0.6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149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87" t="s">
        <v>29</v>
      </c>
      <c r="C10" s="187" t="s">
        <v>29</v>
      </c>
      <c r="D10" s="187" t="s">
        <v>29</v>
      </c>
      <c r="E10" s="187" t="s">
        <v>29</v>
      </c>
      <c r="F10" s="187" t="s">
        <v>29</v>
      </c>
      <c r="G10" s="187" t="s">
        <v>29</v>
      </c>
      <c r="H10" s="187" t="s">
        <v>29</v>
      </c>
      <c r="I10" s="187" t="s">
        <v>29</v>
      </c>
      <c r="J10" s="187" t="s">
        <v>29</v>
      </c>
      <c r="L10" s="221"/>
      <c r="M10" s="187" t="s">
        <v>2</v>
      </c>
      <c r="N10" s="187" t="s">
        <v>2</v>
      </c>
      <c r="O10" s="187" t="s">
        <v>2</v>
      </c>
      <c r="P10" s="187" t="s">
        <v>2</v>
      </c>
      <c r="R10" s="187" t="s">
        <v>3</v>
      </c>
      <c r="S10" s="187" t="s">
        <v>3</v>
      </c>
      <c r="T10" s="187" t="s">
        <v>3</v>
      </c>
      <c r="U10" s="187" t="s">
        <v>3</v>
      </c>
      <c r="V10" s="187"/>
      <c r="W10" s="187" t="s">
        <v>3</v>
      </c>
      <c r="X10" s="187" t="s">
        <v>3</v>
      </c>
      <c r="Z10" s="187" t="s">
        <v>219</v>
      </c>
      <c r="AA10" s="187" t="s">
        <v>4</v>
      </c>
      <c r="AB10" s="187" t="s">
        <v>4</v>
      </c>
      <c r="AC10" s="187" t="s">
        <v>4</v>
      </c>
      <c r="AD10" s="187" t="s">
        <v>4</v>
      </c>
      <c r="AE10" s="187" t="s">
        <v>4</v>
      </c>
      <c r="AF10" s="187" t="s">
        <v>4</v>
      </c>
    </row>
    <row r="11" spans="2:32" s="13" customFormat="1" x14ac:dyDescent="0.6">
      <c r="B11" s="188" t="s">
        <v>30</v>
      </c>
      <c r="C11" s="15"/>
      <c r="D11" s="188" t="s">
        <v>70</v>
      </c>
      <c r="E11" s="15"/>
      <c r="F11" s="188" t="s">
        <v>22</v>
      </c>
      <c r="G11" s="15"/>
      <c r="H11" s="188" t="s">
        <v>31</v>
      </c>
      <c r="I11" s="15"/>
      <c r="J11" s="188" t="s">
        <v>19</v>
      </c>
      <c r="L11" s="220" t="s">
        <v>5</v>
      </c>
      <c r="M11" s="15"/>
      <c r="N11" s="188" t="s">
        <v>6</v>
      </c>
      <c r="O11" s="15"/>
      <c r="P11" s="188" t="s">
        <v>7</v>
      </c>
      <c r="R11" s="188" t="s">
        <v>8</v>
      </c>
      <c r="S11" s="188" t="s">
        <v>8</v>
      </c>
      <c r="T11" s="188" t="s">
        <v>8</v>
      </c>
      <c r="U11" s="15"/>
      <c r="V11" s="220" t="s">
        <v>9</v>
      </c>
      <c r="W11" s="188" t="s">
        <v>9</v>
      </c>
      <c r="X11" s="188" t="s">
        <v>9</v>
      </c>
      <c r="Z11" s="188" t="s">
        <v>5</v>
      </c>
      <c r="AA11" s="15"/>
      <c r="AB11" s="188" t="s">
        <v>6</v>
      </c>
      <c r="AC11" s="15"/>
      <c r="AD11" s="188" t="s">
        <v>7</v>
      </c>
      <c r="AE11" s="15"/>
      <c r="AF11" s="188" t="s">
        <v>32</v>
      </c>
    </row>
    <row r="12" spans="2:32" s="13" customFormat="1" ht="75.75" customHeight="1" x14ac:dyDescent="0.6">
      <c r="B12" s="189" t="s">
        <v>30</v>
      </c>
      <c r="C12" s="16"/>
      <c r="D12" s="189" t="s">
        <v>21</v>
      </c>
      <c r="E12" s="16"/>
      <c r="F12" s="189" t="s">
        <v>22</v>
      </c>
      <c r="G12" s="16"/>
      <c r="H12" s="189" t="s">
        <v>31</v>
      </c>
      <c r="I12" s="16"/>
      <c r="J12" s="189" t="s">
        <v>19</v>
      </c>
      <c r="L12" s="189"/>
      <c r="M12" s="16"/>
      <c r="N12" s="189" t="s">
        <v>6</v>
      </c>
      <c r="O12" s="16"/>
      <c r="P12" s="189" t="s">
        <v>7</v>
      </c>
      <c r="R12" s="189" t="s">
        <v>5</v>
      </c>
      <c r="S12" s="16"/>
      <c r="T12" s="189" t="s">
        <v>6</v>
      </c>
      <c r="U12" s="16"/>
      <c r="V12" s="219" t="s">
        <v>5</v>
      </c>
      <c r="W12" s="16"/>
      <c r="X12" s="189" t="s">
        <v>12</v>
      </c>
      <c r="Z12" s="189" t="s">
        <v>5</v>
      </c>
      <c r="AA12" s="16"/>
      <c r="AB12" s="189" t="s">
        <v>6</v>
      </c>
      <c r="AC12" s="16"/>
      <c r="AD12" s="189" t="s">
        <v>7</v>
      </c>
      <c r="AE12" s="16"/>
      <c r="AF12" s="189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80">
        <v>0</v>
      </c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79"/>
      <c r="AF13" s="84"/>
    </row>
    <row r="14" spans="2:32" ht="27" thickBot="1" x14ac:dyDescent="0.7">
      <c r="B14" s="218" t="s">
        <v>65</v>
      </c>
      <c r="C14" s="218"/>
      <c r="D14" s="218"/>
      <c r="E14" s="218"/>
      <c r="F14" s="218"/>
      <c r="G14" s="218"/>
      <c r="H14" s="218"/>
      <c r="I14" s="218"/>
      <c r="J14" s="218"/>
      <c r="K14" s="19"/>
      <c r="L14" s="85">
        <f>SUM(L13:L13)</f>
        <v>0</v>
      </c>
      <c r="M14" s="79"/>
      <c r="N14" s="85" t="s">
        <v>77</v>
      </c>
      <c r="O14" s="79"/>
      <c r="P14" s="85" t="s">
        <v>77</v>
      </c>
      <c r="Q14" s="79"/>
      <c r="R14" s="85" t="s">
        <v>77</v>
      </c>
      <c r="S14" s="79"/>
      <c r="T14" s="85" t="s">
        <v>77</v>
      </c>
      <c r="U14" s="79"/>
      <c r="V14" s="85" t="s">
        <v>77</v>
      </c>
      <c r="W14" s="79"/>
      <c r="X14" s="85" t="s">
        <v>77</v>
      </c>
      <c r="Y14" s="79"/>
      <c r="Z14" s="85" t="s">
        <v>77</v>
      </c>
      <c r="AA14" s="79"/>
      <c r="AB14" s="85" t="s">
        <v>77</v>
      </c>
      <c r="AC14" s="79"/>
      <c r="AD14" s="85" t="s">
        <v>77</v>
      </c>
      <c r="AE14" s="79"/>
      <c r="AF14" s="86">
        <f>SUM(AF13:AF13)</f>
        <v>0</v>
      </c>
    </row>
    <row r="15" spans="2:32" ht="21.75" thickTop="1" x14ac:dyDescent="0.6">
      <c r="L15" s="78"/>
      <c r="V15"/>
    </row>
    <row r="16" spans="2:32" x14ac:dyDescent="0.6">
      <c r="L16"/>
      <c r="V16"/>
    </row>
    <row r="17" spans="2:32" x14ac:dyDescent="0.6">
      <c r="L17"/>
      <c r="V17"/>
    </row>
    <row r="18" spans="2:32" x14ac:dyDescent="0.6">
      <c r="L18"/>
      <c r="V18"/>
    </row>
    <row r="19" spans="2:32" x14ac:dyDescent="0.6">
      <c r="L19"/>
      <c r="V19"/>
    </row>
    <row r="20" spans="2:32" ht="40.5" customHeight="1" x14ac:dyDescent="0.8">
      <c r="B20" s="256">
        <v>5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  <c r="AE20" s="256"/>
      <c r="AF20" s="256"/>
    </row>
    <row r="21" spans="2:32" x14ac:dyDescent="0.6">
      <c r="L21"/>
      <c r="V21"/>
    </row>
    <row r="22" spans="2:32" x14ac:dyDescent="0.6">
      <c r="L22"/>
      <c r="V22"/>
    </row>
    <row r="23" spans="2:32" x14ac:dyDescent="0.6">
      <c r="L23"/>
      <c r="V23"/>
    </row>
    <row r="24" spans="2:32" x14ac:dyDescent="0.6">
      <c r="L24"/>
      <c r="V24"/>
    </row>
    <row r="25" spans="2:32" x14ac:dyDescent="0.6">
      <c r="L25"/>
      <c r="V25"/>
    </row>
    <row r="26" spans="2:32" x14ac:dyDescent="0.6">
      <c r="L26"/>
      <c r="V26"/>
    </row>
    <row r="27" spans="2:32" x14ac:dyDescent="0.6">
      <c r="L27"/>
      <c r="V27"/>
    </row>
    <row r="28" spans="2:32" x14ac:dyDescent="0.6">
      <c r="L28"/>
      <c r="V28"/>
    </row>
    <row r="29" spans="2:32" x14ac:dyDescent="0.6">
      <c r="L29"/>
      <c r="V29"/>
    </row>
    <row r="30" spans="2:32" x14ac:dyDescent="0.6">
      <c r="L30"/>
      <c r="V30"/>
    </row>
    <row r="31" spans="2:32" x14ac:dyDescent="0.6">
      <c r="L31"/>
      <c r="V31"/>
    </row>
    <row r="32" spans="2:3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7">
    <mergeCell ref="B20:AF20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zoomScaleNormal="100" zoomScaleSheetLayoutView="100" workbookViewId="0">
      <selection activeCell="B16" sqref="B16:L16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9.710937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85" t="s">
        <v>165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2:20" ht="30" x14ac:dyDescent="0.55000000000000004">
      <c r="B3" s="185" t="s">
        <v>0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</row>
    <row r="4" spans="2:20" ht="30" x14ac:dyDescent="0.55000000000000004">
      <c r="B4" s="185" t="s">
        <v>218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150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86" t="s">
        <v>33</v>
      </c>
      <c r="D8" s="187" t="s">
        <v>201</v>
      </c>
      <c r="F8" s="187" t="s">
        <v>3</v>
      </c>
      <c r="G8" s="187" t="s">
        <v>3</v>
      </c>
      <c r="H8" s="187" t="s">
        <v>3</v>
      </c>
      <c r="J8" s="187" t="s">
        <v>219</v>
      </c>
      <c r="K8" s="187" t="s">
        <v>4</v>
      </c>
      <c r="L8" s="187" t="s">
        <v>4</v>
      </c>
    </row>
    <row r="9" spans="2:20" s="4" customFormat="1" x14ac:dyDescent="0.55000000000000004">
      <c r="B9" s="225" t="s">
        <v>33</v>
      </c>
      <c r="D9" s="223" t="s">
        <v>34</v>
      </c>
      <c r="F9" s="223" t="s">
        <v>35</v>
      </c>
      <c r="G9" s="27"/>
      <c r="H9" s="223" t="s">
        <v>36</v>
      </c>
      <c r="J9" s="223" t="s">
        <v>34</v>
      </c>
      <c r="K9" s="27"/>
      <c r="L9" s="224" t="s">
        <v>32</v>
      </c>
    </row>
    <row r="10" spans="2:20" s="4" customFormat="1" x14ac:dyDescent="0.55000000000000004">
      <c r="B10" s="3" t="s">
        <v>199</v>
      </c>
      <c r="C10" s="81"/>
      <c r="D10" s="81">
        <v>310648743</v>
      </c>
      <c r="E10" s="81"/>
      <c r="F10" s="81">
        <v>139339373614</v>
      </c>
      <c r="G10" s="81"/>
      <c r="H10" s="81">
        <v>138520454984</v>
      </c>
      <c r="I10" s="81"/>
      <c r="J10" s="81">
        <v>1129567373</v>
      </c>
      <c r="K10" s="6"/>
      <c r="L10" s="31">
        <f>J10/'سرمایه گذاری ها'!$O$17</f>
        <v>3.1576992144968126E-3</v>
      </c>
      <c r="N10"/>
    </row>
    <row r="11" spans="2:20" s="4" customFormat="1" x14ac:dyDescent="0.55000000000000004">
      <c r="B11" s="3" t="s">
        <v>200</v>
      </c>
      <c r="C11" s="81"/>
      <c r="D11" s="81">
        <v>101180872</v>
      </c>
      <c r="E11" s="81"/>
      <c r="F11" s="81">
        <v>427855</v>
      </c>
      <c r="G11" s="81"/>
      <c r="H11" s="81">
        <v>0</v>
      </c>
      <c r="I11" s="81"/>
      <c r="J11" s="81">
        <v>101608727</v>
      </c>
      <c r="K11" s="6"/>
      <c r="L11" s="31">
        <f>J11/'سرمایه گذاری ها'!$O$17</f>
        <v>2.8404662271873274E-4</v>
      </c>
      <c r="N11"/>
    </row>
    <row r="12" spans="2:20" s="4" customFormat="1" x14ac:dyDescent="0.55000000000000004">
      <c r="B12" s="3" t="s">
        <v>197</v>
      </c>
      <c r="C12" s="81"/>
      <c r="D12" s="81">
        <v>1863544</v>
      </c>
      <c r="E12" s="81"/>
      <c r="F12" s="81">
        <v>7880</v>
      </c>
      <c r="G12" s="81"/>
      <c r="H12" s="81">
        <v>0</v>
      </c>
      <c r="I12" s="81"/>
      <c r="J12" s="81">
        <v>1871424</v>
      </c>
      <c r="K12" s="6"/>
      <c r="L12" s="31">
        <f>J12/'سرمایه گذاری ها'!$O$17</f>
        <v>5.2315552272865474E-6</v>
      </c>
      <c r="N12"/>
    </row>
    <row r="13" spans="2:20" s="4" customFormat="1" x14ac:dyDescent="0.55000000000000004">
      <c r="B13" s="5" t="s">
        <v>198</v>
      </c>
      <c r="C13" s="6"/>
      <c r="D13" s="60">
        <v>267117</v>
      </c>
      <c r="E13" s="6"/>
      <c r="F13" s="60">
        <v>1134</v>
      </c>
      <c r="G13" s="6"/>
      <c r="H13" s="60">
        <v>0</v>
      </c>
      <c r="I13" s="6"/>
      <c r="J13" s="60">
        <v>268251</v>
      </c>
      <c r="K13" s="6"/>
      <c r="L13" s="31">
        <f>J13/'سرمایه گذاری ها'!$O$17</f>
        <v>7.4989415614785509E-7</v>
      </c>
      <c r="N13"/>
    </row>
    <row r="14" spans="2:20" ht="27" thickBot="1" x14ac:dyDescent="0.6">
      <c r="B14" s="49" t="s">
        <v>65</v>
      </c>
      <c r="D14" s="50">
        <f>SUM(D10:D13)</f>
        <v>413960276</v>
      </c>
      <c r="E14" s="50">
        <f>SUM(E10:E12)</f>
        <v>0</v>
      </c>
      <c r="F14" s="50">
        <f>SUM(F10:F13)</f>
        <v>139339810483</v>
      </c>
      <c r="G14" s="50">
        <f>SUM(G10:G12)</f>
        <v>0</v>
      </c>
      <c r="H14" s="50">
        <f>SUM(H10:H13)</f>
        <v>138520454984</v>
      </c>
      <c r="I14" s="50">
        <f>SUM(I10:I12)</f>
        <v>0</v>
      </c>
      <c r="J14" s="50">
        <f>SUM(J10:J13)</f>
        <v>1233315775</v>
      </c>
      <c r="L14" s="55">
        <f>SUM(L10:L13)</f>
        <v>3.44772728659898E-3</v>
      </c>
      <c r="N14"/>
    </row>
    <row r="15" spans="2:20" ht="21.75" thickTop="1" x14ac:dyDescent="0.55000000000000004">
      <c r="D15"/>
      <c r="N15"/>
    </row>
    <row r="16" spans="2:20" x14ac:dyDescent="0.55000000000000004">
      <c r="B16" s="222">
        <v>6</v>
      </c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3">
    <sortCondition descending="1" ref="J10:J13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14"/>
  <sheetViews>
    <sheetView rightToLeft="1" view="pageBreakPreview" zoomScale="80" zoomScaleNormal="100" zoomScaleSheetLayoutView="80" workbookViewId="0">
      <selection activeCell="A19" sqref="A13:XFD19"/>
    </sheetView>
  </sheetViews>
  <sheetFormatPr defaultRowHeight="15" x14ac:dyDescent="0.25"/>
  <cols>
    <col min="1" max="1" width="30.42578125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7.5703125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205" t="s">
        <v>165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</row>
    <row r="2" spans="1:25" ht="25.5" x14ac:dyDescent="0.25">
      <c r="A2" s="205" t="s">
        <v>78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</row>
    <row r="3" spans="1:25" ht="25.5" x14ac:dyDescent="0.25">
      <c r="A3" s="205" t="s">
        <v>218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</row>
    <row r="4" spans="1:25" x14ac:dyDescent="0.25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</row>
    <row r="5" spans="1:25" ht="24" x14ac:dyDescent="0.25">
      <c r="A5" s="113" t="s">
        <v>180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</row>
    <row r="6" spans="1:25" ht="21" x14ac:dyDescent="0.25">
      <c r="A6" s="93"/>
      <c r="B6" s="93"/>
      <c r="C6" s="93"/>
      <c r="D6" s="207" t="s">
        <v>201</v>
      </c>
      <c r="E6" s="207"/>
      <c r="F6" s="207"/>
      <c r="G6" s="207"/>
      <c r="H6" s="93"/>
      <c r="I6" s="207" t="s">
        <v>3</v>
      </c>
      <c r="J6" s="207"/>
      <c r="K6" s="207"/>
      <c r="L6" s="207"/>
      <c r="M6" s="207"/>
      <c r="N6" s="207"/>
      <c r="O6" s="207"/>
      <c r="P6" s="93"/>
      <c r="Q6" s="207" t="s">
        <v>219</v>
      </c>
      <c r="R6" s="207"/>
      <c r="S6" s="207"/>
      <c r="T6" s="207"/>
      <c r="U6" s="207"/>
      <c r="V6" s="207"/>
      <c r="W6" s="207"/>
      <c r="X6" s="207"/>
      <c r="Y6" s="207"/>
    </row>
    <row r="7" spans="1:25" ht="21" x14ac:dyDescent="0.25">
      <c r="A7" s="93"/>
      <c r="B7" s="93"/>
      <c r="C7" s="93"/>
      <c r="D7" s="94"/>
      <c r="E7" s="94"/>
      <c r="F7" s="94"/>
      <c r="G7" s="94"/>
      <c r="H7" s="93"/>
      <c r="I7" s="210" t="s">
        <v>87</v>
      </c>
      <c r="J7" s="210"/>
      <c r="K7" s="210"/>
      <c r="L7" s="94"/>
      <c r="M7" s="210" t="s">
        <v>88</v>
      </c>
      <c r="N7" s="210"/>
      <c r="O7" s="210"/>
      <c r="P7" s="93"/>
      <c r="Q7" s="94"/>
      <c r="R7" s="94"/>
      <c r="S7" s="94"/>
      <c r="T7" s="94"/>
      <c r="U7" s="94"/>
      <c r="V7" s="94"/>
      <c r="W7" s="94"/>
      <c r="X7" s="94"/>
      <c r="Y7" s="94"/>
    </row>
    <row r="8" spans="1:25" ht="21" x14ac:dyDescent="0.25">
      <c r="A8" s="95" t="s">
        <v>89</v>
      </c>
      <c r="B8" s="93"/>
      <c r="C8" s="95" t="s">
        <v>90</v>
      </c>
      <c r="D8" s="93"/>
      <c r="E8" s="95" t="s">
        <v>6</v>
      </c>
      <c r="F8" s="93"/>
      <c r="G8" s="95" t="s">
        <v>7</v>
      </c>
      <c r="H8" s="93"/>
      <c r="I8" s="96" t="s">
        <v>5</v>
      </c>
      <c r="J8" s="94"/>
      <c r="K8" s="96" t="s">
        <v>6</v>
      </c>
      <c r="L8" s="93"/>
      <c r="M8" s="96" t="s">
        <v>5</v>
      </c>
      <c r="N8" s="94"/>
      <c r="O8" s="96" t="s">
        <v>12</v>
      </c>
      <c r="P8" s="93"/>
      <c r="Q8" s="95" t="s">
        <v>5</v>
      </c>
      <c r="R8" s="93"/>
      <c r="S8" s="95" t="s">
        <v>91</v>
      </c>
      <c r="T8" s="93"/>
      <c r="U8" s="95" t="s">
        <v>6</v>
      </c>
      <c r="V8" s="93"/>
      <c r="W8" s="95" t="s">
        <v>7</v>
      </c>
      <c r="X8" s="93"/>
      <c r="Y8" s="95" t="s">
        <v>92</v>
      </c>
    </row>
    <row r="9" spans="1:25" ht="21" x14ac:dyDescent="0.5">
      <c r="A9" s="144"/>
      <c r="B9" s="93"/>
      <c r="C9" s="146">
        <v>0</v>
      </c>
      <c r="D9" s="93"/>
      <c r="E9" s="145">
        <v>0</v>
      </c>
      <c r="F9" s="93"/>
      <c r="G9" s="145">
        <v>0</v>
      </c>
      <c r="H9" s="93"/>
      <c r="I9" s="145"/>
      <c r="J9" s="93"/>
      <c r="K9" s="145"/>
      <c r="L9" s="93"/>
      <c r="M9" s="145"/>
      <c r="N9" s="93"/>
      <c r="O9" s="145"/>
      <c r="P9" s="133"/>
      <c r="Q9" s="133">
        <v>0</v>
      </c>
      <c r="R9" s="133"/>
      <c r="S9" s="133">
        <v>0</v>
      </c>
      <c r="T9" s="133"/>
      <c r="U9" s="133">
        <v>0</v>
      </c>
      <c r="V9" s="133"/>
      <c r="W9" s="133">
        <v>0</v>
      </c>
      <c r="X9" s="93"/>
      <c r="Y9" s="128">
        <f>W9/'سرمایه گذاری ها'!O17</f>
        <v>0</v>
      </c>
    </row>
    <row r="10" spans="1:25" ht="21.75" thickBot="1" x14ac:dyDescent="0.55000000000000004">
      <c r="A10" s="115" t="s">
        <v>65</v>
      </c>
      <c r="B10" s="116"/>
      <c r="C10" s="120">
        <f>SUM(C9:C9)</f>
        <v>0</v>
      </c>
      <c r="D10" s="124"/>
      <c r="E10" s="120">
        <f>SUM(E9:E9)</f>
        <v>0</v>
      </c>
      <c r="F10" s="124"/>
      <c r="G10" s="120">
        <f>SUM(G9:G9)</f>
        <v>0</v>
      </c>
      <c r="H10" s="124"/>
      <c r="I10" s="134">
        <f>SUM(I9:I9)</f>
        <v>0</v>
      </c>
      <c r="J10" s="134"/>
      <c r="K10" s="134">
        <f>SUM(K9:K9)</f>
        <v>0</v>
      </c>
      <c r="L10" s="134"/>
      <c r="M10" s="134">
        <f>SUM(M9:M9)</f>
        <v>0</v>
      </c>
      <c r="N10" s="134"/>
      <c r="O10" s="134">
        <f>SUM(O9:O9)</f>
        <v>0</v>
      </c>
      <c r="P10" s="134"/>
      <c r="Q10" s="134">
        <f>SUM(Q9:Q9)</f>
        <v>0</v>
      </c>
      <c r="R10" s="134"/>
      <c r="S10" s="134"/>
      <c r="T10" s="134"/>
      <c r="U10" s="134">
        <f>SUM(U9:U9)</f>
        <v>0</v>
      </c>
      <c r="V10" s="134"/>
      <c r="W10" s="134">
        <f>SUM(W9:W9)</f>
        <v>0</v>
      </c>
      <c r="X10" s="116"/>
      <c r="Y10" s="129">
        <f>SUM(Y9:Y9)</f>
        <v>0</v>
      </c>
    </row>
    <row r="11" spans="1:25" ht="15.75" thickTop="1" x14ac:dyDescent="0.25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</row>
    <row r="12" spans="1:25" x14ac:dyDescent="0.25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</row>
    <row r="14" spans="1:25" ht="21" x14ac:dyDescent="0.55000000000000004">
      <c r="A14" s="222">
        <v>7</v>
      </c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</row>
  </sheetData>
  <sortState xmlns:xlrd2="http://schemas.microsoft.com/office/spreadsheetml/2017/richdata2" ref="A9:W9">
    <sortCondition descending="1" ref="O9"/>
  </sortState>
  <mergeCells count="10">
    <mergeCell ref="A14:Y14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3"/>
  <sheetViews>
    <sheetView rightToLeft="1" view="pageBreakPreview" zoomScale="90" zoomScaleNormal="70" zoomScaleSheetLayoutView="90" workbookViewId="0">
      <selection activeCell="F22" sqref="F22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20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27" t="s">
        <v>165</v>
      </c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</row>
    <row r="3" spans="2:28" ht="35.25" x14ac:dyDescent="0.6">
      <c r="B3" s="227" t="s">
        <v>0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</row>
    <row r="4" spans="2:28" ht="35.25" x14ac:dyDescent="0.6">
      <c r="B4" s="227" t="s">
        <v>218</v>
      </c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29" t="s">
        <v>69</v>
      </c>
      <c r="D8" s="185" t="s">
        <v>219</v>
      </c>
      <c r="E8" s="185" t="s">
        <v>4</v>
      </c>
      <c r="F8" s="185" t="s">
        <v>4</v>
      </c>
      <c r="G8" s="185" t="s">
        <v>4</v>
      </c>
      <c r="H8" s="185" t="s">
        <v>4</v>
      </c>
      <c r="I8" s="185" t="s">
        <v>4</v>
      </c>
      <c r="J8" s="185" t="s">
        <v>4</v>
      </c>
      <c r="K8" s="185" t="s">
        <v>4</v>
      </c>
      <c r="L8" s="185" t="s">
        <v>4</v>
      </c>
      <c r="M8" s="185" t="s">
        <v>4</v>
      </c>
      <c r="N8" s="185" t="s">
        <v>4</v>
      </c>
    </row>
    <row r="9" spans="2:28" ht="30" x14ac:dyDescent="0.6">
      <c r="B9" s="229" t="s">
        <v>1</v>
      </c>
      <c r="D9" s="228" t="s">
        <v>5</v>
      </c>
      <c r="E9" s="17"/>
      <c r="F9" s="228" t="s">
        <v>24</v>
      </c>
      <c r="G9" s="17"/>
      <c r="H9" s="228" t="s">
        <v>25</v>
      </c>
      <c r="I9" s="17"/>
      <c r="J9" s="228" t="s">
        <v>26</v>
      </c>
      <c r="K9" s="17"/>
      <c r="L9" s="223" t="s">
        <v>27</v>
      </c>
      <c r="M9" s="17"/>
      <c r="N9" s="228" t="s">
        <v>28</v>
      </c>
    </row>
    <row r="10" spans="2:28" ht="30" x14ac:dyDescent="0.75">
      <c r="B10" s="91" t="s">
        <v>194</v>
      </c>
      <c r="D10" s="172">
        <v>1000</v>
      </c>
      <c r="F10" s="172">
        <v>12780</v>
      </c>
      <c r="H10" s="11">
        <v>-35</v>
      </c>
      <c r="J10" s="11" t="s">
        <v>237</v>
      </c>
      <c r="L10" s="169">
        <v>8307000</v>
      </c>
      <c r="N10" s="11" t="s">
        <v>118</v>
      </c>
    </row>
    <row r="11" spans="2:28" ht="31.5" thickBot="1" x14ac:dyDescent="0.9">
      <c r="B11" s="56" t="s">
        <v>65</v>
      </c>
      <c r="D11" s="66"/>
      <c r="E11" s="67"/>
      <c r="F11" s="66"/>
      <c r="G11" s="67"/>
      <c r="H11" s="66"/>
      <c r="I11" s="68"/>
      <c r="J11" s="82"/>
      <c r="K11" s="68"/>
      <c r="L11" s="66">
        <f>SUM(L10:L10)</f>
        <v>8307000</v>
      </c>
      <c r="M11" s="68"/>
      <c r="N11" s="69"/>
    </row>
    <row r="12" spans="2:28" ht="21.75" thickTop="1" x14ac:dyDescent="0.6">
      <c r="H12"/>
      <c r="L12"/>
    </row>
    <row r="13" spans="2:28" x14ac:dyDescent="0.6">
      <c r="L13"/>
    </row>
    <row r="14" spans="2:28" ht="30" x14ac:dyDescent="0.6">
      <c r="H14" s="68">
        <v>8</v>
      </c>
      <c r="L14"/>
    </row>
    <row r="15" spans="2:28" x14ac:dyDescent="0.6">
      <c r="L15"/>
    </row>
    <row r="16" spans="2:28" x14ac:dyDescent="0.6">
      <c r="L16"/>
    </row>
    <row r="17" spans="12:12" x14ac:dyDescent="0.6">
      <c r="L17"/>
    </row>
    <row r="18" spans="12:12" x14ac:dyDescent="0.6">
      <c r="L18"/>
    </row>
    <row r="19" spans="12:12" x14ac:dyDescent="0.6">
      <c r="L19"/>
    </row>
    <row r="20" spans="12:12" x14ac:dyDescent="0.6">
      <c r="L20"/>
    </row>
    <row r="21" spans="12:12" x14ac:dyDescent="0.6">
      <c r="L21"/>
    </row>
    <row r="22" spans="12:12" x14ac:dyDescent="0.6">
      <c r="L22"/>
    </row>
    <row r="23" spans="12:12" x14ac:dyDescent="0.6">
      <c r="L23"/>
    </row>
    <row r="24" spans="12:12" x14ac:dyDescent="0.6">
      <c r="L24"/>
    </row>
    <row r="25" spans="12:12" x14ac:dyDescent="0.6">
      <c r="L25"/>
    </row>
    <row r="26" spans="12:12" x14ac:dyDescent="0.6">
      <c r="L26"/>
    </row>
    <row r="27" spans="12:12" x14ac:dyDescent="0.6">
      <c r="L27"/>
    </row>
    <row r="28" spans="12:12" x14ac:dyDescent="0.6">
      <c r="L28"/>
    </row>
    <row r="29" spans="12:12" x14ac:dyDescent="0.6">
      <c r="L29"/>
    </row>
    <row r="30" spans="12:12" x14ac:dyDescent="0.6">
      <c r="L30"/>
    </row>
    <row r="31" spans="12:12" x14ac:dyDescent="0.6">
      <c r="L31"/>
    </row>
    <row r="32" spans="12:12" x14ac:dyDescent="0.6">
      <c r="L32"/>
    </row>
    <row r="33" spans="12:12" x14ac:dyDescent="0.6">
      <c r="L33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0" type="noConversion"/>
  <printOptions horizontalCentered="1" verticalCentered="1"/>
  <pageMargins left="0.7" right="0.7" top="0.5" bottom="0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19</vt:i4>
      </vt:variant>
    </vt:vector>
  </HeadingPairs>
  <TitlesOfParts>
    <vt:vector size="42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2025-05-25T13:49:47Z</cp:lastPrinted>
  <dcterms:created xsi:type="dcterms:W3CDTF">2021-12-28T12:49:50Z</dcterms:created>
  <dcterms:modified xsi:type="dcterms:W3CDTF">2026-06-22T11:12:02Z</dcterms:modified>
</cp:coreProperties>
</file>