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اسفند\ارمغان\"/>
    </mc:Choice>
  </mc:AlternateContent>
  <xr:revisionPtr revIDLastSave="0" documentId="13_ncr:1_{68A89172-A74F-46F9-9602-6ACEA4BCDC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سهام'!$B$9:$T$34</definedName>
    <definedName name="_xlnm._FilterDatabase" localSheetId="1" hidden="1">'سرمایه گذاری ها'!$E$12:$Q$14</definedName>
    <definedName name="_xlnm._FilterDatabase" localSheetId="2" hidden="1">سهام!$C$11:$Y$35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سهام'!$A$1:$U$52</definedName>
    <definedName name="_xlnm.Print_Area" localSheetId="19">'درآمد ناشی از تغییر قیمت اوراق'!$A$1:$S$37</definedName>
    <definedName name="_xlnm.Print_Area" localSheetId="20">'درآمد ناشی از فروش'!$A$1:$U$92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بهادار'!$A$1:$U$17</definedName>
    <definedName name="_xlnm.Print_Area" localSheetId="11">'سرمایه‌گذاری در سهام'!$A$1:$V$88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سهام!$A$1:$AB$38</definedName>
    <definedName name="_xlnm.Print_Area" localSheetId="0">'صفحه اول '!$A$1:$M$49</definedName>
    <definedName name="_xlnm.Print_Area" localSheetId="5">'گواهی سپرده'!$A$1:$AF$27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8" i="10" l="1"/>
  <c r="F88" i="10"/>
  <c r="H88" i="10"/>
  <c r="J88" i="10"/>
  <c r="L88" i="10"/>
  <c r="N88" i="10"/>
  <c r="P88" i="10"/>
  <c r="R88" i="10"/>
  <c r="J35" i="8"/>
  <c r="L35" i="8"/>
  <c r="N35" i="8"/>
  <c r="P35" i="8"/>
  <c r="R35" i="8"/>
  <c r="T35" i="8"/>
  <c r="J86" i="11"/>
  <c r="N86" i="11"/>
  <c r="R86" i="11"/>
  <c r="T86" i="11"/>
  <c r="Q12" i="20"/>
  <c r="S12" i="20"/>
  <c r="D14" i="6"/>
  <c r="F14" i="6"/>
  <c r="H14" i="6"/>
  <c r="J14" i="6"/>
  <c r="E36" i="1"/>
  <c r="G36" i="1"/>
  <c r="I36" i="1"/>
  <c r="K36" i="1"/>
  <c r="O36" i="1"/>
  <c r="Q36" i="1"/>
  <c r="S36" i="1"/>
  <c r="W36" i="1"/>
  <c r="Y36" i="1"/>
  <c r="H11" i="12"/>
  <c r="J11" i="12"/>
  <c r="R11" i="12"/>
  <c r="P11" i="12"/>
  <c r="AB14" i="3"/>
  <c r="Z14" i="3"/>
  <c r="X14" i="3"/>
  <c r="V14" i="3"/>
  <c r="T14" i="3"/>
  <c r="D11" i="12"/>
  <c r="E11" i="12"/>
  <c r="F11" i="12"/>
  <c r="G11" i="12"/>
  <c r="I11" i="12"/>
  <c r="K11" i="12"/>
  <c r="L11" i="12"/>
  <c r="M11" i="12"/>
  <c r="N11" i="12"/>
  <c r="O11" i="12"/>
  <c r="Q11" i="12"/>
  <c r="U12" i="20"/>
  <c r="L86" i="11"/>
  <c r="D86" i="11"/>
  <c r="F86" i="11"/>
  <c r="H86" i="11"/>
  <c r="V86" i="11"/>
  <c r="H14" i="13"/>
  <c r="D14" i="13"/>
  <c r="K12" i="20"/>
  <c r="D35" i="9" l="1"/>
  <c r="F35" i="9"/>
  <c r="H35" i="9"/>
  <c r="J35" i="9"/>
  <c r="L35" i="9"/>
  <c r="N35" i="9"/>
  <c r="P35" i="9"/>
  <c r="R35" i="9"/>
  <c r="L14" i="7"/>
  <c r="N14" i="7"/>
  <c r="F14" i="7"/>
  <c r="J14" i="7"/>
  <c r="H14" i="7"/>
  <c r="D14" i="7"/>
  <c r="M10" i="19" l="1"/>
  <c r="G10" i="19"/>
  <c r="E10" i="19"/>
  <c r="C10" i="19"/>
  <c r="M36" i="1"/>
  <c r="O12" i="16"/>
  <c r="E12" i="20"/>
  <c r="I12" i="20"/>
  <c r="F10" i="15" s="1"/>
  <c r="C12" i="20"/>
  <c r="G12" i="20"/>
  <c r="F9" i="15"/>
  <c r="W10" i="19"/>
  <c r="U10" i="19"/>
  <c r="Q10" i="19"/>
  <c r="O10" i="19"/>
  <c r="K10" i="19"/>
  <c r="I10" i="19"/>
  <c r="Y10" i="24"/>
  <c r="F13" i="15"/>
  <c r="W10" i="24"/>
  <c r="U10" i="24"/>
  <c r="S10" i="24"/>
  <c r="Q10" i="24"/>
  <c r="O10" i="24"/>
  <c r="M10" i="24"/>
  <c r="K10" i="24"/>
  <c r="F12" i="15" l="1"/>
  <c r="L11" i="4"/>
  <c r="H11" i="4"/>
  <c r="F11" i="4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H9" i="15" s="1"/>
  <c r="H11" i="15" l="1"/>
  <c r="H13" i="15"/>
  <c r="H10" i="15"/>
  <c r="H12" i="15"/>
  <c r="L14" i="5"/>
  <c r="H15" i="15" l="1"/>
  <c r="I15" i="16"/>
  <c r="E13" i="16" l="1"/>
  <c r="O13" i="16" l="1"/>
  <c r="M13" i="16"/>
  <c r="I13" i="16"/>
  <c r="I17" i="16" s="1"/>
  <c r="K13" i="16"/>
  <c r="G13" i="16" l="1"/>
  <c r="O15" i="16" l="1"/>
  <c r="E15" i="16"/>
  <c r="G15" i="16"/>
  <c r="K15" i="16"/>
  <c r="M15" i="16"/>
  <c r="M12" i="16"/>
  <c r="E12" i="16"/>
  <c r="G12" i="16"/>
  <c r="O17" i="16" l="1"/>
  <c r="AA13" i="1" s="1"/>
  <c r="AA23" i="1"/>
  <c r="AA27" i="1"/>
  <c r="AA32" i="1"/>
  <c r="Y9" i="19"/>
  <c r="AA11" i="1"/>
  <c r="L13" i="6"/>
  <c r="J11" i="15"/>
  <c r="E17" i="16"/>
  <c r="G17" i="16"/>
  <c r="M17" i="16"/>
  <c r="K12" i="16"/>
  <c r="K17" i="16" s="1"/>
  <c r="AA18" i="1" l="1"/>
  <c r="AA14" i="1"/>
  <c r="AA12" i="1"/>
  <c r="AA20" i="1"/>
  <c r="AA34" i="1"/>
  <c r="AA25" i="1"/>
  <c r="J9" i="15"/>
  <c r="AA16" i="1"/>
  <c r="AA30" i="1"/>
  <c r="AA21" i="1"/>
  <c r="Q13" i="16"/>
  <c r="J10" i="15"/>
  <c r="AA28" i="1"/>
  <c r="AA35" i="1"/>
  <c r="AA19" i="1"/>
  <c r="AA26" i="1"/>
  <c r="AA33" i="1"/>
  <c r="AA17" i="1"/>
  <c r="Q14" i="16"/>
  <c r="L10" i="6"/>
  <c r="AA24" i="1"/>
  <c r="AA31" i="1"/>
  <c r="AA15" i="1"/>
  <c r="AA22" i="1"/>
  <c r="AA29" i="1"/>
  <c r="Q15" i="16"/>
  <c r="Q12" i="16"/>
  <c r="J12" i="15"/>
  <c r="L12" i="6"/>
  <c r="L11" i="6"/>
  <c r="J13" i="15"/>
  <c r="AF14" i="5"/>
  <c r="AA36" i="1" l="1"/>
  <c r="J15" i="15"/>
  <c r="L14" i="6"/>
  <c r="Y10" i="19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<sst xmlns="http://schemas.openxmlformats.org/spreadsheetml/2006/main" count="930" uniqueCount="280">
  <si>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</si>
  <si>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</si>
  <si>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</si>
  <si>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</si>
  <si>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</si>
  <si>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</si>
  <si>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</si>
  <si>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</si>
  <si>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</si>
  <si>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</si>
  <si>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</si>
  <si>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</si>
  <si>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</si>
  <si>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</si>
  <si>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</si>
  <si>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</si>
  <si>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</si>
  <si>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</si>
  <si>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</si>
  <si>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</si>
  <si>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</si>
  <si>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</si>
  <si>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</si>
  <si>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</si>
  <si>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</si>
  <si>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</si>
  <si>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</si>
  <si>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</si>
  <si>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</si>
  <si>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</si>
  <si>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</si>
  <si>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</si>
  <si>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</si>
  <si>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</si>
  <si>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</si>
  <si>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</si>
  <si>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</si>
  <si>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</si>
  <si>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</si>
  <si>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</si>
  <si>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</si>
  <si>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</si>
  <si>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</si>
  <si>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</si>
  <si>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</si>
  <si>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</si>
  <si>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</si>
  <si>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</si>
  <si>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</si>
  <si>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</si>
  <si>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</si>
  <si>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</si>
  <si>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</si>
  <si>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</si>
  <si>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</si>
  <si>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</si>
  <si>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</si>
  <si>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</si>
  <si>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</si>
  <si>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</si>
  <si>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</si>
  <si>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</si>
  <si>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</si>
  <si>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</si>
  <si>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</si>
  <si>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</si>
  <si>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</si>
  <si>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</si>
  <si>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</si>
  <si>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</si>
  <si>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</si>
  <si>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</si>
  <si>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</si>
  <si>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</si>
  <si>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</si>
  <si>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</si>
  <si>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</si>
  <si>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</si>
  <si>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</si>
  <si>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</si>
  <si>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</si>
  <si>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</si>
  <si>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</si>
  <si>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</si>
  <si>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</si>
  <si>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</si>
  <si>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</si>
  <si>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</si>
  <si>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</si>
  <si>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</si>
  <si>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</si>
  <si>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</si>
  <si>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</si>
  <si>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</si>
  <si>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</si>
  <si>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</si>
  <si>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</si>
  <si>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</si>
  <si>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</si>
  <si>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</si>
  <si>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</si>
  <si>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</si>
  <si>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</si>
  <si>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</si>
  <si>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</si>
  <si>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</si>
  <si>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</si>
  <si>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</si>
  <si>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</si>
  <si>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</si>
  <si>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</si>
  <si>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</si>
  <si>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</si>
  <si>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</si>
  <si>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</si>
  <si>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</si>
  <si>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</si>
  <si>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</si>
  <si>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</si>
  <si>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</si>
  <si>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</si>
  <si>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</si>
  <si>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</si>
  <si>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</si>
  <si>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</si>
  <si>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</si>
  <si>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</si>
  <si>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</si>
  <si>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</si>
  <si>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</si>
  <si>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</si>
  <si>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</si>
  <si>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</si>
  <si>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</si>
  <si>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</si>
  <si>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</si>
  <si>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</si>
  <si>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</si>
  <si>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</si>
  <si>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</si>
  <si>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</si>
  <si>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</si>
  <si>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</si>
  <si>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</si>
  <si>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</si>
  <si>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</si>
  <si>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</si>
  <si>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</si>
  <si>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</si>
  <si>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</si>
  <si>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</si>
  <si>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</si>
  <si>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</si>
  <si>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</si>
  <si>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</si>
  <si>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</si>
  <si>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</si>
  <si>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</si>
  <si>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</si>
  <si>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</si>
  <si>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</si>
  <si>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</si>
  <si>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</si>
  <si>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</si>
  <si>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</si>
  <si>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</si>
  <si>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</si>
  <si>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</si>
  <si>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</si>
  <si>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</si>
  <si>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</si>
  <si>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</si>
  <si>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</si>
  <si>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</si>
  <si>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</si>
  <si>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</si>
  <si>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</si>
  <si>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</si>
  <si>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</si>
  <si>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</si>
  <si>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</si>
  <si>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</si>
  <si>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</si>
  <si>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</si>
  <si>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</si>
  <si>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</si>
  <si>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</si>
  <si>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</si>
  <si>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</si>
  <si>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</si>
  <si>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</si>
  <si>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</si>
  <si>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</si>
  <si>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</si>
  <si>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</si>
  <si>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</si>
  <si>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</si>
  <si>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</si>
  <si>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</si>
  <si>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</si>
  <si>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</si>
  <si>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</si>
  <si>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</si>
  <si>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</si>
  <si>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</si>
  <si>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</si>
  <si>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</si>
  <si>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</si>
  <si>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</si>
  <si>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</si>
  <si>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</si>
  <si>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</si>
  <si>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</si>
  <si>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</si>
  <si>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</si>
  <si>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</si>
  <si>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</si>
  <si>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</si>
  <si>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</si>
  <si>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</si>
  <si>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</si>
  <si>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</si>
  <si>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</si>
  <si>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</si>
  <si>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</si>
  <si>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</si>
  <si>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</si>
  <si>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</si>
  <si>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فولاد  خوزستان</t>
  </si>
  <si>
    <t>1404/02/22</t>
  </si>
  <si>
    <t>زامیاد</t>
  </si>
  <si>
    <t>بین‌المللی‌توسعه‌ساختمان</t>
  </si>
  <si>
    <t>صنایع‌خاک‌چینی‌ایران‌</t>
  </si>
  <si>
    <t>کاشی‌ وسرامیک‌ حافظ‌</t>
  </si>
  <si>
    <t>مبین انرژی خلیج فارس</t>
  </si>
  <si>
    <t>پویا زرکان آق دره</t>
  </si>
  <si>
    <t>ایران‌ ترانسفو</t>
  </si>
  <si>
    <t>1404/04/30</t>
  </si>
  <si>
    <t>1404/04/22</t>
  </si>
  <si>
    <t>1404/04/29</t>
  </si>
  <si>
    <t>1404/04/23</t>
  </si>
  <si>
    <t>1404/04/21</t>
  </si>
  <si>
    <t>1404/04/28</t>
  </si>
  <si>
    <t>فولاد امیرکبیرکاشان</t>
  </si>
  <si>
    <t>توکاریل</t>
  </si>
  <si>
    <t>مجتمع صنایع لاستیک یزد</t>
  </si>
  <si>
    <t>1404/05/14</t>
  </si>
  <si>
    <t>1404/05/13</t>
  </si>
  <si>
    <t>1404/05/07</t>
  </si>
  <si>
    <t>1404/05/12</t>
  </si>
  <si>
    <t>گروه اقتصادی مالی نگین</t>
  </si>
  <si>
    <t>1404/04/31</t>
  </si>
  <si>
    <t>تراکتورسازی‌ایران‌</t>
  </si>
  <si>
    <t>ایران‌یاساتایرورابر</t>
  </si>
  <si>
    <t>داروسازی‌ اکسیر</t>
  </si>
  <si>
    <t>فراوردههای غذایی وقند چهارمحال</t>
  </si>
  <si>
    <t>تولیدات پتروشیمی قائد بصیر</t>
  </si>
  <si>
    <t>1404/07/20</t>
  </si>
  <si>
    <t>شمش طلا GoldBar</t>
  </si>
  <si>
    <t>آترا زیست آرای</t>
  </si>
  <si>
    <t>صنایع مادیران</t>
  </si>
  <si>
    <t>1404/08/04</t>
  </si>
  <si>
    <t>پتروشیمی پردیس</t>
  </si>
  <si>
    <t>بانک خاورمیانه</t>
  </si>
  <si>
    <t>فجر انرژی خلیج فارس</t>
  </si>
  <si>
    <t>موتورسازان‌تراکتورسازی‌ایران‌</t>
  </si>
  <si>
    <t>پالایش نفت تبریز</t>
  </si>
  <si>
    <t>ح . ایران‌ ترانسفو</t>
  </si>
  <si>
    <t>اسناد خزانه-م13بودجه02-051021</t>
  </si>
  <si>
    <t>سپرده کوتاه مدت بانک پارسیان ملاصدرا</t>
  </si>
  <si>
    <t>سپرده کوتاه مدت بانک آینده بخارست</t>
  </si>
  <si>
    <t>سپرده کوتاه مدت بانک خاورمیانه نیایش</t>
  </si>
  <si>
    <t>سپرده کوتاه مدت بانک سامان ملاصدرا</t>
  </si>
  <si>
    <t>صندوق س. آرمان آتی کوثر-د</t>
  </si>
  <si>
    <t>1404/10/10</t>
  </si>
  <si>
    <t>1404/11/30</t>
  </si>
  <si>
    <t>اسناد خزانه-م12بودجه02-050916</t>
  </si>
  <si>
    <t>برای ماه منتهی به 1404/12/29</t>
  </si>
  <si>
    <t>1404/12/29</t>
  </si>
  <si>
    <t>1404/12/10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</si>
</sst>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9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2" fillId="0" borderId="8" xfId="0" applyNumberFormat="1" applyFont="1" applyBorder="1" applyAlignment="1">
      <alignment horizontal="right" vertical="top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3" fontId="22" fillId="0" borderId="8" xfId="0" applyNumberFormat="1" applyFont="1" applyBorder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4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4" fillId="0" borderId="0" xfId="1" applyFont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2" fillId="0" borderId="5" xfId="0" applyFont="1" applyBorder="1" applyAlignment="1">
      <alignment vertical="top"/>
    </xf>
    <xf numFmtId="3" fontId="22" fillId="0" borderId="5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3" fontId="22" fillId="0" borderId="0" xfId="0" applyNumberFormat="1" applyFont="1" applyAlignment="1">
      <alignment vertical="top"/>
    </xf>
    <xf numFmtId="3" fontId="22" fillId="0" borderId="0" xfId="0" applyNumberFormat="1" applyFont="1" applyAlignment="1">
      <alignment horizontal="right" vertical="top"/>
    </xf>
    <xf numFmtId="0" fontId="22" fillId="0" borderId="6" xfId="0" applyFont="1" applyBorder="1" applyAlignment="1">
      <alignment vertical="top"/>
    </xf>
    <xf numFmtId="3" fontId="22" fillId="0" borderId="6" xfId="0" applyNumberFormat="1" applyFont="1" applyBorder="1" applyAlignment="1">
      <alignment horizontal="right" vertical="top"/>
    </xf>
    <xf numFmtId="0" fontId="22" fillId="0" borderId="7" xfId="0" applyFont="1" applyBorder="1" applyAlignment="1">
      <alignment vertical="top"/>
    </xf>
    <xf numFmtId="3" fontId="22" fillId="0" borderId="7" xfId="0" applyNumberFormat="1" applyFont="1" applyBorder="1" applyAlignment="1">
      <alignment horizontal="right" vertical="top"/>
    </xf>
    <xf numFmtId="3" fontId="22" fillId="0" borderId="7" xfId="0" applyNumberFormat="1" applyFont="1" applyBorder="1" applyAlignment="1">
      <alignment vertical="top"/>
    </xf>
    <xf numFmtId="4" fontId="22" fillId="0" borderId="0" xfId="0" applyNumberFormat="1" applyFont="1" applyAlignment="1">
      <alignment horizontal="right" vertical="top"/>
    </xf>
    <xf numFmtId="4" fontId="22" fillId="0" borderId="6" xfId="0" applyNumberFormat="1" applyFont="1" applyBorder="1" applyAlignment="1">
      <alignment horizontal="right" vertical="top"/>
    </xf>
    <xf numFmtId="165" fontId="15" fillId="0" borderId="0" xfId="1" applyNumberFormat="1" applyFont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2" fillId="0" borderId="6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9" xfId="0" applyFont="1" applyBorder="1"/>
    <xf numFmtId="0" fontId="4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0" fontId="8" fillId="0" borderId="9" xfId="2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165" fontId="2" fillId="0" borderId="0" xfId="1" applyNumberFormat="1" applyFont="1" applyAlignment="1">
      <alignment wrapText="1"/>
    </xf>
    <xf numFmtId="165" fontId="2" fillId="0" borderId="0" xfId="1" applyNumberFormat="1" applyFont="1" applyBorder="1" applyAlignment="1">
      <alignment wrapText="1"/>
    </xf>
    <xf numFmtId="165" fontId="8" fillId="0" borderId="3" xfId="1" applyNumberFormat="1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165" fontId="0" fillId="0" borderId="0" xfId="1" applyNumberFormat="1" applyFont="1"/>
    <xf numFmtId="165" fontId="14" fillId="0" borderId="0" xfId="1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15" fillId="0" borderId="3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65" fontId="3" fillId="0" borderId="0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/>
    </xf>
    <xf numFmtId="0" fontId="2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48</xdr:row>
      <xdr:rowOff>180976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6459F6-ADD7-C603-7043-C93091951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5" y="0"/>
          <a:ext cx="7915275" cy="9324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G18" sqref="G18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zoomScaleNormal="85" zoomScaleSheetLayoutView="100" workbookViewId="0">
      <selection activeCell="H9" sqref="H9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223" t="s">
        <v>168</v>
      </c>
      <c r="C2" s="223"/>
      <c r="D2" s="223"/>
      <c r="E2" s="223"/>
      <c r="F2" s="223"/>
      <c r="G2" s="223"/>
      <c r="H2" s="223"/>
      <c r="I2" s="223"/>
      <c r="J2" s="223"/>
    </row>
    <row r="3" spans="2:30" ht="26.25" customHeight="1" x14ac:dyDescent="0.55000000000000004">
      <c r="B3" s="223" t="s">
        <v>37</v>
      </c>
      <c r="C3" s="223"/>
      <c r="D3" s="223"/>
      <c r="E3" s="223"/>
      <c r="F3" s="223"/>
      <c r="G3" s="223"/>
      <c r="H3" s="223"/>
      <c r="I3" s="223"/>
      <c r="J3" s="223"/>
    </row>
    <row r="4" spans="2:30" ht="26.25" customHeight="1" x14ac:dyDescent="0.55000000000000004">
      <c r="B4" s="223" t="s">
        <v>277</v>
      </c>
      <c r="C4" s="223"/>
      <c r="D4" s="223"/>
      <c r="E4" s="223"/>
      <c r="F4" s="223"/>
      <c r="G4" s="223"/>
      <c r="H4" s="223"/>
      <c r="I4" s="223"/>
      <c r="J4" s="223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70" t="s">
        <v>41</v>
      </c>
      <c r="C8" s="29"/>
      <c r="D8" s="104" t="s">
        <v>95</v>
      </c>
      <c r="E8" s="29"/>
      <c r="F8" s="270" t="s">
        <v>34</v>
      </c>
      <c r="G8" s="29"/>
      <c r="H8" s="270" t="s">
        <v>57</v>
      </c>
      <c r="I8" s="29"/>
      <c r="J8" s="270" t="s">
        <v>11</v>
      </c>
    </row>
    <row r="9" spans="2:30" s="4" customFormat="1" ht="26.25" customHeight="1" x14ac:dyDescent="0.55000000000000004">
      <c r="B9" s="4" t="s">
        <v>100</v>
      </c>
      <c r="D9" s="120" t="s">
        <v>99</v>
      </c>
      <c r="F9" s="61">
        <f>'سرمایه‌گذاری در سهام'!J86</f>
        <v>-6831659787</v>
      </c>
      <c r="H9" s="124">
        <f>F9/$F$15</f>
        <v>1.0509403041553658</v>
      </c>
      <c r="I9" s="6"/>
      <c r="J9" s="124">
        <f>F9/'سرمایه گذاری ها'!$O$17</f>
        <v>-3.8657017557439687E-2</v>
      </c>
    </row>
    <row r="10" spans="2:30" s="4" customFormat="1" ht="26.25" customHeight="1" x14ac:dyDescent="0.55000000000000004">
      <c r="B10" s="4" t="s">
        <v>97</v>
      </c>
      <c r="D10" s="121" t="s">
        <v>165</v>
      </c>
      <c r="F10" s="61">
        <f>'درآمد سرمایه گذاری در صندوق'!I12</f>
        <v>0</v>
      </c>
      <c r="H10" s="124">
        <f>F10/$F$15</f>
        <v>0</v>
      </c>
      <c r="I10" s="6"/>
      <c r="J10" s="124">
        <f>F10/'سرمایه گذاری ها'!$O$17</f>
        <v>0</v>
      </c>
    </row>
    <row r="11" spans="2:30" s="4" customFormat="1" ht="26.25" customHeight="1" x14ac:dyDescent="0.55000000000000004">
      <c r="B11" s="4" t="s">
        <v>64</v>
      </c>
      <c r="D11" s="121" t="s">
        <v>148</v>
      </c>
      <c r="F11" s="61">
        <f>'سایر درآمدها'!F13</f>
        <v>330439600</v>
      </c>
      <c r="H11" s="124">
        <f>F11/$F$15</f>
        <v>-5.0832785085376114E-2</v>
      </c>
      <c r="I11" s="6"/>
      <c r="J11" s="124">
        <f>F11/'سرمایه گذاری ها'!$O$17</f>
        <v>1.8697958939906075E-3</v>
      </c>
    </row>
    <row r="12" spans="2:30" s="4" customFormat="1" ht="26.25" customHeight="1" x14ac:dyDescent="0.55000000000000004">
      <c r="B12" s="4" t="s">
        <v>96</v>
      </c>
      <c r="D12" s="121" t="s">
        <v>164</v>
      </c>
      <c r="F12" s="61">
        <f>'درآمد سپرده بانکی'!D14</f>
        <v>698930</v>
      </c>
      <c r="H12" s="124">
        <f>F12/$F$15</f>
        <v>-1.0751906998955915E-4</v>
      </c>
      <c r="I12" s="6"/>
      <c r="J12" s="124">
        <f>F12/'سرمایه گذاری ها'!$O$17</f>
        <v>3.9549026333007761E-6</v>
      </c>
    </row>
    <row r="13" spans="2:30" s="4" customFormat="1" ht="26.25" customHeight="1" x14ac:dyDescent="0.55000000000000004">
      <c r="B13" s="4" t="s">
        <v>98</v>
      </c>
      <c r="D13" s="121" t="s">
        <v>166</v>
      </c>
      <c r="F13" s="61">
        <f>'سرمایه‌گذاری در اوراق بهادار'!J11</f>
        <v>0</v>
      </c>
      <c r="H13" s="124">
        <f>F13/$F$15</f>
        <v>0</v>
      </c>
      <c r="I13" s="6"/>
      <c r="J13" s="124">
        <f>F13/'سرمایه گذاری ها'!$O$17</f>
        <v>0</v>
      </c>
    </row>
    <row r="14" spans="2:30" s="4" customFormat="1" ht="26.25" customHeight="1" x14ac:dyDescent="0.55000000000000004">
      <c r="F14" s="61"/>
      <c r="H14" s="123"/>
      <c r="I14" s="6"/>
      <c r="J14" s="124"/>
    </row>
    <row r="15" spans="2:30" ht="24.75" thickBot="1" x14ac:dyDescent="0.65">
      <c r="B15" s="23" t="s">
        <v>65</v>
      </c>
      <c r="D15" s="23"/>
      <c r="F15" s="62">
        <f>SUM(F9:F14)</f>
        <v>-6500521257</v>
      </c>
      <c r="G15" s="18"/>
      <c r="H15" s="122">
        <f>SUM(H9:H14)</f>
        <v>1.0000000000000002</v>
      </c>
      <c r="I15" s="51"/>
      <c r="J15" s="125">
        <f>SUM(J9:J14)</f>
        <v>-3.678326676081578E-2</v>
      </c>
    </row>
    <row r="16" spans="2:30" ht="21.75" thickTop="1" x14ac:dyDescent="0.55000000000000004">
      <c r="F16" s="3"/>
    </row>
    <row r="19" spans="2:12" x14ac:dyDescent="0.55000000000000004">
      <c r="J19" s="84"/>
    </row>
    <row r="20" spans="2:12" ht="26.25" customHeight="1" x14ac:dyDescent="0.75">
      <c r="B20" s="269">
        <v>9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"/>
  <sheetViews>
    <sheetView rightToLeft="1" view="pageBreakPreview" zoomScaleNormal="100" zoomScaleSheetLayoutView="100" workbookViewId="0">
      <selection activeCell="Q13" sqref="Q13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48" t="s">
        <v>168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pans="1:21" ht="25.5" x14ac:dyDescent="0.25">
      <c r="A2" s="248" t="s">
        <v>37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</row>
    <row r="3" spans="1:21" ht="25.5" x14ac:dyDescent="0.25">
      <c r="A3" s="248" t="s">
        <v>277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</row>
    <row r="4" spans="1:2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ht="24" x14ac:dyDescent="0.25">
      <c r="A5" s="271" t="s">
        <v>193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</row>
    <row r="6" spans="1:21" ht="21" x14ac:dyDescent="0.25">
      <c r="A6" s="106"/>
      <c r="B6" s="106"/>
      <c r="C6" s="246" t="s">
        <v>39</v>
      </c>
      <c r="D6" s="246"/>
      <c r="E6" s="246"/>
      <c r="F6" s="246"/>
      <c r="G6" s="246"/>
      <c r="H6" s="246"/>
      <c r="I6" s="246"/>
      <c r="J6" s="246"/>
      <c r="K6" s="246"/>
      <c r="L6" s="106"/>
      <c r="M6" s="246" t="s">
        <v>101</v>
      </c>
      <c r="N6" s="246"/>
      <c r="O6" s="246"/>
      <c r="P6" s="246"/>
      <c r="Q6" s="246"/>
      <c r="R6" s="246"/>
      <c r="S6" s="246"/>
      <c r="T6" s="246"/>
      <c r="U6" s="246"/>
    </row>
    <row r="7" spans="1:21" ht="21" x14ac:dyDescent="0.25">
      <c r="A7" s="106"/>
      <c r="B7" s="106"/>
      <c r="C7" s="107"/>
      <c r="D7" s="107"/>
      <c r="E7" s="107"/>
      <c r="F7" s="107"/>
      <c r="G7" s="107"/>
      <c r="H7" s="107"/>
      <c r="I7" s="243" t="s">
        <v>59</v>
      </c>
      <c r="J7" s="243"/>
      <c r="K7" s="243"/>
      <c r="L7" s="106"/>
      <c r="M7" s="107"/>
      <c r="N7" s="107"/>
      <c r="O7" s="107"/>
      <c r="P7" s="107"/>
      <c r="Q7" s="107"/>
      <c r="R7" s="107"/>
      <c r="S7" s="243" t="s">
        <v>59</v>
      </c>
      <c r="T7" s="243"/>
      <c r="U7" s="243"/>
    </row>
    <row r="8" spans="1:21" ht="21" x14ac:dyDescent="0.25">
      <c r="A8" s="108" t="s">
        <v>91</v>
      </c>
      <c r="B8" s="106"/>
      <c r="C8" s="108" t="s">
        <v>102</v>
      </c>
      <c r="D8" s="106"/>
      <c r="E8" s="108" t="s">
        <v>55</v>
      </c>
      <c r="F8" s="106"/>
      <c r="G8" s="108" t="s">
        <v>56</v>
      </c>
      <c r="H8" s="106"/>
      <c r="I8" s="109" t="s">
        <v>34</v>
      </c>
      <c r="J8" s="107"/>
      <c r="K8" s="109" t="s">
        <v>57</v>
      </c>
      <c r="L8" s="106"/>
      <c r="M8" s="108" t="s">
        <v>102</v>
      </c>
      <c r="N8" s="106"/>
      <c r="O8" s="108" t="s">
        <v>55</v>
      </c>
      <c r="P8" s="106"/>
      <c r="Q8" s="108" t="s">
        <v>56</v>
      </c>
      <c r="R8" s="106"/>
      <c r="S8" s="109" t="s">
        <v>34</v>
      </c>
      <c r="T8" s="107"/>
      <c r="U8" s="109" t="s">
        <v>57</v>
      </c>
    </row>
    <row r="9" spans="1:21" ht="18.75" x14ac:dyDescent="0.25">
      <c r="A9" s="176" t="s">
        <v>205</v>
      </c>
      <c r="C9" s="127">
        <v>0</v>
      </c>
      <c r="D9" s="106"/>
      <c r="E9" s="127">
        <v>0</v>
      </c>
      <c r="F9" s="106"/>
      <c r="G9" s="127">
        <v>0</v>
      </c>
      <c r="H9" s="106"/>
      <c r="I9" s="127">
        <v>0</v>
      </c>
      <c r="J9" s="106"/>
      <c r="K9" s="128">
        <v>0</v>
      </c>
      <c r="L9" s="106"/>
      <c r="M9" s="127">
        <v>0</v>
      </c>
      <c r="N9" s="106"/>
      <c r="O9" s="177">
        <v>0</v>
      </c>
      <c r="Q9" s="199">
        <v>4484689133</v>
      </c>
      <c r="R9" s="106"/>
      <c r="S9" s="199">
        <v>4484689133</v>
      </c>
      <c r="T9" s="127"/>
      <c r="U9" s="195">
        <v>13.12</v>
      </c>
    </row>
    <row r="10" spans="1:21" ht="18.75" x14ac:dyDescent="0.25">
      <c r="A10" s="178" t="s">
        <v>273</v>
      </c>
      <c r="C10" s="180">
        <v>0</v>
      </c>
      <c r="D10" s="106"/>
      <c r="E10" s="180">
        <v>0</v>
      </c>
      <c r="F10" s="106"/>
      <c r="G10" s="180">
        <v>0</v>
      </c>
      <c r="H10" s="106"/>
      <c r="I10" s="180">
        <v>0</v>
      </c>
      <c r="J10" s="106"/>
      <c r="K10" s="186">
        <v>0</v>
      </c>
      <c r="L10" s="106"/>
      <c r="M10" s="180">
        <v>0</v>
      </c>
      <c r="N10" s="106"/>
      <c r="O10" s="179">
        <v>0</v>
      </c>
      <c r="Q10" s="200">
        <v>6160832</v>
      </c>
      <c r="R10" s="106"/>
      <c r="S10" s="200">
        <v>6160832</v>
      </c>
      <c r="T10" s="180"/>
      <c r="U10" s="196">
        <v>0.02</v>
      </c>
    </row>
    <row r="11" spans="1:21" ht="18.75" x14ac:dyDescent="0.25">
      <c r="A11" s="181" t="s">
        <v>206</v>
      </c>
      <c r="C11" s="182">
        <v>0</v>
      </c>
      <c r="D11" s="106"/>
      <c r="E11" s="182">
        <v>0</v>
      </c>
      <c r="F11" s="106"/>
      <c r="G11" s="182">
        <v>0</v>
      </c>
      <c r="H11" s="106"/>
      <c r="I11" s="182">
        <v>0</v>
      </c>
      <c r="J11" s="106"/>
      <c r="K11" s="187">
        <v>0</v>
      </c>
      <c r="L11" s="106"/>
      <c r="M11" s="182">
        <v>0</v>
      </c>
      <c r="N11" s="106"/>
      <c r="O11" s="179">
        <v>0</v>
      </c>
      <c r="Q11" s="201">
        <v>-132762472</v>
      </c>
      <c r="R11" s="106"/>
      <c r="S11" s="201">
        <v>-132762472</v>
      </c>
      <c r="T11" s="182"/>
      <c r="U11" s="197">
        <v>-0.39</v>
      </c>
    </row>
    <row r="12" spans="1:21" ht="21.75" thickBot="1" x14ac:dyDescent="0.6">
      <c r="A12" s="131" t="s">
        <v>59</v>
      </c>
      <c r="B12" s="132"/>
      <c r="C12" s="131">
        <f>SUM(C9:C11)</f>
        <v>0</v>
      </c>
      <c r="D12" s="132"/>
      <c r="E12" s="155">
        <f>SUM(E9:E11)</f>
        <v>0</v>
      </c>
      <c r="F12" s="146"/>
      <c r="G12" s="155">
        <f>SUM(G9:G11)</f>
        <v>0</v>
      </c>
      <c r="H12" s="146"/>
      <c r="I12" s="155">
        <f>SUM(I9:I11)</f>
        <v>0</v>
      </c>
      <c r="J12" s="146"/>
      <c r="K12" s="156">
        <f>SUM(K9:K11)</f>
        <v>0</v>
      </c>
      <c r="L12" s="137"/>
      <c r="M12" s="131">
        <v>0</v>
      </c>
      <c r="N12" s="137"/>
      <c r="O12" s="155">
        <v>0</v>
      </c>
      <c r="P12" s="155"/>
      <c r="Q12" s="198">
        <f>SUM(Q9:Q11)</f>
        <v>4358087493</v>
      </c>
      <c r="R12" s="155"/>
      <c r="S12" s="155">
        <f>SUM(S9:S11)</f>
        <v>4358087493</v>
      </c>
      <c r="T12" s="132"/>
      <c r="U12" s="173">
        <f>SUM(U9:U11)</f>
        <v>12.749999999999998</v>
      </c>
    </row>
    <row r="13" spans="1:21" ht="15.75" thickTop="1" x14ac:dyDescent="0.25">
      <c r="Q13" s="202"/>
    </row>
    <row r="18" spans="2:21" ht="30" x14ac:dyDescent="0.75">
      <c r="K18" s="45">
        <v>10</v>
      </c>
    </row>
    <row r="19" spans="2:21" ht="21" x14ac:dyDescent="0.55000000000000004"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</row>
  </sheetData>
  <sortState xmlns:xlrd2="http://schemas.microsoft.com/office/spreadsheetml/2017/richdata2" ref="A9:S11">
    <sortCondition descending="1" ref="S9:S11"/>
  </sortState>
  <mergeCells count="9">
    <mergeCell ref="B19:U19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89"/>
  <sheetViews>
    <sheetView rightToLeft="1" view="pageBreakPreview" topLeftCell="A58" zoomScale="80" zoomScaleNormal="90" zoomScaleSheetLayoutView="80" workbookViewId="0">
      <selection activeCell="J87" sqref="J87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72" t="s">
        <v>167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</row>
    <row r="3" spans="2:28" ht="35.25" x14ac:dyDescent="0.55000000000000004">
      <c r="B3" s="272" t="s">
        <v>37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</row>
    <row r="4" spans="2:28" ht="35.25" x14ac:dyDescent="0.55000000000000004">
      <c r="B4" s="272" t="s">
        <v>277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224" t="s">
        <v>1</v>
      </c>
      <c r="D8" s="225" t="s">
        <v>39</v>
      </c>
      <c r="E8" s="225" t="s">
        <v>39</v>
      </c>
      <c r="F8" s="225" t="s">
        <v>39</v>
      </c>
      <c r="G8" s="225" t="s">
        <v>39</v>
      </c>
      <c r="H8" s="225" t="s">
        <v>39</v>
      </c>
      <c r="I8" s="225" t="s">
        <v>39</v>
      </c>
      <c r="J8" s="225" t="s">
        <v>39</v>
      </c>
      <c r="K8" s="225" t="s">
        <v>39</v>
      </c>
      <c r="L8" s="225" t="s">
        <v>39</v>
      </c>
      <c r="N8" s="225" t="s">
        <v>40</v>
      </c>
      <c r="O8" s="225" t="s">
        <v>40</v>
      </c>
      <c r="P8" s="225" t="s">
        <v>40</v>
      </c>
      <c r="Q8" s="225" t="s">
        <v>40</v>
      </c>
      <c r="R8" s="225" t="s">
        <v>40</v>
      </c>
      <c r="S8" s="225" t="s">
        <v>40</v>
      </c>
      <c r="T8" s="225" t="s">
        <v>40</v>
      </c>
      <c r="U8" s="225" t="s">
        <v>40</v>
      </c>
      <c r="V8" s="225" t="s">
        <v>40</v>
      </c>
    </row>
    <row r="9" spans="2:28" s="32" customFormat="1" ht="55.5" customHeight="1" x14ac:dyDescent="0.25">
      <c r="B9" s="224" t="s">
        <v>1</v>
      </c>
      <c r="D9" s="273" t="s">
        <v>54</v>
      </c>
      <c r="E9" s="33"/>
      <c r="F9" s="273" t="s">
        <v>55</v>
      </c>
      <c r="G9" s="33"/>
      <c r="H9" s="273" t="s">
        <v>56</v>
      </c>
      <c r="I9" s="33"/>
      <c r="J9" s="273" t="s">
        <v>34</v>
      </c>
      <c r="K9" s="33"/>
      <c r="L9" s="273" t="s">
        <v>57</v>
      </c>
      <c r="N9" s="273" t="s">
        <v>54</v>
      </c>
      <c r="O9" s="33"/>
      <c r="P9" s="273" t="s">
        <v>55</v>
      </c>
      <c r="Q9" s="33"/>
      <c r="R9" s="273" t="s">
        <v>56</v>
      </c>
      <c r="S9" s="33"/>
      <c r="T9" s="273" t="s">
        <v>34</v>
      </c>
      <c r="U9" s="33"/>
      <c r="V9" s="273" t="s">
        <v>57</v>
      </c>
    </row>
    <row r="10" spans="2:28" x14ac:dyDescent="0.55000000000000004">
      <c r="B10" s="4" t="s">
        <v>258</v>
      </c>
      <c r="D10" s="61">
        <v>0</v>
      </c>
      <c r="E10" s="100"/>
      <c r="F10" s="61">
        <v>-79209978</v>
      </c>
      <c r="G10" s="100"/>
      <c r="H10" s="61">
        <v>0</v>
      </c>
      <c r="I10" s="100"/>
      <c r="J10" s="61">
        <v>-79209978</v>
      </c>
      <c r="K10" s="100"/>
      <c r="L10" s="112">
        <v>1.1399999999999999</v>
      </c>
      <c r="M10" s="100"/>
      <c r="N10" s="61">
        <v>0</v>
      </c>
      <c r="O10" s="100"/>
      <c r="P10" s="61">
        <v>1270058897</v>
      </c>
      <c r="Q10" s="100"/>
      <c r="R10" s="61">
        <v>3174826070</v>
      </c>
      <c r="S10" s="100"/>
      <c r="T10" s="61">
        <v>4444884967</v>
      </c>
      <c r="U10" s="100"/>
      <c r="V10" s="150">
        <v>16.2</v>
      </c>
    </row>
    <row r="11" spans="2:28" x14ac:dyDescent="0.55000000000000004">
      <c r="B11" s="4" t="s">
        <v>235</v>
      </c>
      <c r="D11" s="61">
        <v>0</v>
      </c>
      <c r="E11" s="100"/>
      <c r="F11" s="61">
        <v>0</v>
      </c>
      <c r="G11" s="100"/>
      <c r="H11" s="61">
        <v>0</v>
      </c>
      <c r="I11" s="100"/>
      <c r="J11" s="61">
        <v>0</v>
      </c>
      <c r="K11" s="100"/>
      <c r="L11" s="112">
        <v>0</v>
      </c>
      <c r="M11" s="100"/>
      <c r="N11" s="61">
        <v>0</v>
      </c>
      <c r="O11" s="100"/>
      <c r="P11" s="61">
        <v>0</v>
      </c>
      <c r="Q11" s="100"/>
      <c r="R11" s="61">
        <v>4381814784</v>
      </c>
      <c r="S11" s="100"/>
      <c r="T11" s="61">
        <v>4381814784</v>
      </c>
      <c r="U11" s="100"/>
      <c r="V11" s="151">
        <v>15.97</v>
      </c>
    </row>
    <row r="12" spans="2:28" x14ac:dyDescent="0.55000000000000004">
      <c r="B12" s="4" t="s">
        <v>243</v>
      </c>
      <c r="D12" s="61">
        <v>0</v>
      </c>
      <c r="E12" s="100"/>
      <c r="F12" s="61">
        <v>212277314</v>
      </c>
      <c r="G12" s="100"/>
      <c r="H12" s="61">
        <v>0</v>
      </c>
      <c r="I12" s="100"/>
      <c r="J12" s="61">
        <v>212277314</v>
      </c>
      <c r="K12" s="100"/>
      <c r="L12" s="112">
        <v>-3.07</v>
      </c>
      <c r="M12" s="100"/>
      <c r="N12" s="61">
        <v>0</v>
      </c>
      <c r="O12" s="100"/>
      <c r="P12" s="61">
        <v>2008966475</v>
      </c>
      <c r="Q12" s="100"/>
      <c r="R12" s="61">
        <v>2354596583</v>
      </c>
      <c r="S12" s="100"/>
      <c r="T12" s="61">
        <v>4363563058</v>
      </c>
      <c r="U12" s="100"/>
      <c r="V12" s="151">
        <v>15.9</v>
      </c>
    </row>
    <row r="13" spans="2:28" ht="42" x14ac:dyDescent="0.55000000000000004">
      <c r="B13" s="4" t="s">
        <v>197</v>
      </c>
      <c r="D13" s="61">
        <v>1672500000</v>
      </c>
      <c r="E13" s="100"/>
      <c r="F13" s="61">
        <v>-1571061091</v>
      </c>
      <c r="G13" s="100"/>
      <c r="H13" s="61">
        <v>0</v>
      </c>
      <c r="I13" s="100"/>
      <c r="J13" s="61">
        <v>101438909</v>
      </c>
      <c r="K13" s="100"/>
      <c r="L13" s="112">
        <v>-1.46</v>
      </c>
      <c r="M13" s="100"/>
      <c r="N13" s="61">
        <v>1672500000</v>
      </c>
      <c r="O13" s="100"/>
      <c r="P13" s="61">
        <v>2133524860</v>
      </c>
      <c r="Q13" s="100"/>
      <c r="R13" s="61">
        <v>331168403</v>
      </c>
      <c r="S13" s="100"/>
      <c r="T13" s="61">
        <v>4137193263</v>
      </c>
      <c r="U13" s="100"/>
      <c r="V13" s="151">
        <v>15.08</v>
      </c>
    </row>
    <row r="14" spans="2:28" x14ac:dyDescent="0.55000000000000004">
      <c r="B14" s="4" t="s">
        <v>250</v>
      </c>
      <c r="D14" s="61">
        <v>0</v>
      </c>
      <c r="E14" s="100"/>
      <c r="F14" s="61">
        <v>-371505888</v>
      </c>
      <c r="G14" s="100"/>
      <c r="H14" s="61">
        <v>0</v>
      </c>
      <c r="I14" s="100"/>
      <c r="J14" s="61">
        <v>-371505888</v>
      </c>
      <c r="K14" s="100"/>
      <c r="L14" s="112">
        <v>5.36</v>
      </c>
      <c r="M14" s="100"/>
      <c r="N14" s="61">
        <v>0</v>
      </c>
      <c r="O14" s="100"/>
      <c r="P14" s="61">
        <v>3763868352</v>
      </c>
      <c r="Q14" s="100"/>
      <c r="R14" s="61">
        <v>0</v>
      </c>
      <c r="S14" s="100"/>
      <c r="T14" s="61">
        <v>3763868352</v>
      </c>
      <c r="U14" s="100"/>
      <c r="V14" s="151">
        <v>13.72</v>
      </c>
    </row>
    <row r="15" spans="2:28" x14ac:dyDescent="0.55000000000000004">
      <c r="B15" s="4" t="s">
        <v>192</v>
      </c>
      <c r="D15" s="61">
        <v>0</v>
      </c>
      <c r="E15" s="100"/>
      <c r="F15" s="61">
        <v>-88907392</v>
      </c>
      <c r="G15" s="100"/>
      <c r="H15" s="61">
        <v>0</v>
      </c>
      <c r="I15" s="100"/>
      <c r="J15" s="61">
        <v>-88907392</v>
      </c>
      <c r="K15" s="100"/>
      <c r="L15" s="112">
        <v>1.28</v>
      </c>
      <c r="M15" s="100"/>
      <c r="N15" s="61">
        <v>800000000</v>
      </c>
      <c r="O15" s="100"/>
      <c r="P15" s="61">
        <v>440795970</v>
      </c>
      <c r="Q15" s="100"/>
      <c r="R15" s="61">
        <v>2211506952</v>
      </c>
      <c r="S15" s="100"/>
      <c r="T15" s="61">
        <v>3452302922</v>
      </c>
      <c r="U15" s="100"/>
      <c r="V15" s="151">
        <v>12.58</v>
      </c>
    </row>
    <row r="16" spans="2:28" x14ac:dyDescent="0.55000000000000004">
      <c r="B16" s="4" t="s">
        <v>177</v>
      </c>
      <c r="D16" s="61">
        <v>0</v>
      </c>
      <c r="E16" s="100"/>
      <c r="F16" s="61">
        <v>107521766</v>
      </c>
      <c r="G16" s="100"/>
      <c r="H16" s="61">
        <v>0</v>
      </c>
      <c r="I16" s="100"/>
      <c r="J16" s="61">
        <v>107521766</v>
      </c>
      <c r="K16" s="100"/>
      <c r="L16" s="112">
        <v>-1.55</v>
      </c>
      <c r="M16" s="100"/>
      <c r="N16" s="61">
        <v>360000000</v>
      </c>
      <c r="O16" s="100"/>
      <c r="P16" s="61">
        <v>-69378719</v>
      </c>
      <c r="Q16" s="100"/>
      <c r="R16" s="61">
        <v>3020476562</v>
      </c>
      <c r="S16" s="100"/>
      <c r="T16" s="61">
        <v>3311097843</v>
      </c>
      <c r="U16" s="100"/>
      <c r="V16" s="163">
        <v>12.07</v>
      </c>
    </row>
    <row r="17" spans="2:22" x14ac:dyDescent="0.55000000000000004">
      <c r="B17" s="4" t="s">
        <v>78</v>
      </c>
      <c r="D17" s="61">
        <v>0</v>
      </c>
      <c r="E17" s="100"/>
      <c r="F17" s="61">
        <v>0</v>
      </c>
      <c r="G17" s="100"/>
      <c r="H17" s="61">
        <v>0</v>
      </c>
      <c r="I17" s="100"/>
      <c r="J17" s="61">
        <v>0</v>
      </c>
      <c r="K17" s="100"/>
      <c r="L17" s="112">
        <v>0</v>
      </c>
      <c r="M17" s="100"/>
      <c r="N17" s="61">
        <v>0</v>
      </c>
      <c r="O17" s="100"/>
      <c r="P17" s="61">
        <v>0</v>
      </c>
      <c r="Q17" s="100"/>
      <c r="R17" s="61">
        <v>3266335239</v>
      </c>
      <c r="S17" s="100"/>
      <c r="T17" s="61">
        <v>3266335239</v>
      </c>
      <c r="U17" s="100"/>
      <c r="V17" s="151">
        <v>11.9</v>
      </c>
    </row>
    <row r="18" spans="2:22" x14ac:dyDescent="0.55000000000000004">
      <c r="B18" s="4" t="s">
        <v>187</v>
      </c>
      <c r="D18" s="61">
        <v>0</v>
      </c>
      <c r="E18" s="100"/>
      <c r="F18" s="61">
        <v>0</v>
      </c>
      <c r="G18" s="100"/>
      <c r="H18" s="61">
        <v>0</v>
      </c>
      <c r="I18" s="100"/>
      <c r="J18" s="61">
        <v>0</v>
      </c>
      <c r="K18" s="100"/>
      <c r="L18" s="112">
        <v>0</v>
      </c>
      <c r="M18" s="100"/>
      <c r="N18" s="61">
        <v>0</v>
      </c>
      <c r="O18" s="100"/>
      <c r="P18" s="61">
        <v>0</v>
      </c>
      <c r="Q18" s="100"/>
      <c r="R18" s="61">
        <v>2977733688</v>
      </c>
      <c r="S18" s="100"/>
      <c r="T18" s="61">
        <v>2977733688</v>
      </c>
      <c r="U18" s="100"/>
      <c r="V18" s="151">
        <v>10.85</v>
      </c>
    </row>
    <row r="19" spans="2:22" x14ac:dyDescent="0.55000000000000004">
      <c r="B19" s="4" t="s">
        <v>179</v>
      </c>
      <c r="D19" s="61">
        <v>0</v>
      </c>
      <c r="E19" s="100"/>
      <c r="F19" s="61">
        <v>0</v>
      </c>
      <c r="G19" s="100"/>
      <c r="H19" s="61">
        <v>0</v>
      </c>
      <c r="I19" s="100"/>
      <c r="J19" s="61">
        <v>0</v>
      </c>
      <c r="K19" s="100"/>
      <c r="L19" s="112">
        <v>0</v>
      </c>
      <c r="M19" s="100"/>
      <c r="N19" s="61">
        <v>500000000</v>
      </c>
      <c r="O19" s="100"/>
      <c r="P19" s="61">
        <v>0</v>
      </c>
      <c r="Q19" s="100"/>
      <c r="R19" s="61">
        <v>2451266410</v>
      </c>
      <c r="S19" s="100"/>
      <c r="T19" s="61">
        <v>2951266410</v>
      </c>
      <c r="U19" s="100"/>
      <c r="V19" s="151">
        <v>10.75</v>
      </c>
    </row>
    <row r="20" spans="2:22" x14ac:dyDescent="0.55000000000000004">
      <c r="B20" s="4" t="s">
        <v>188</v>
      </c>
      <c r="D20" s="61">
        <v>0</v>
      </c>
      <c r="E20" s="100"/>
      <c r="F20" s="61">
        <v>0</v>
      </c>
      <c r="G20" s="100"/>
      <c r="H20" s="61">
        <v>0</v>
      </c>
      <c r="I20" s="100"/>
      <c r="J20" s="61">
        <v>0</v>
      </c>
      <c r="K20" s="100"/>
      <c r="L20" s="112">
        <v>0</v>
      </c>
      <c r="M20" s="100"/>
      <c r="N20" s="61">
        <v>0</v>
      </c>
      <c r="O20" s="100"/>
      <c r="P20" s="61">
        <v>0</v>
      </c>
      <c r="Q20" s="100"/>
      <c r="R20" s="61">
        <v>2376108377</v>
      </c>
      <c r="S20" s="100"/>
      <c r="T20" s="61">
        <v>2376108377</v>
      </c>
      <c r="U20" s="100"/>
      <c r="V20" s="151">
        <v>8.66</v>
      </c>
    </row>
    <row r="21" spans="2:22" x14ac:dyDescent="0.55000000000000004">
      <c r="B21" s="4" t="s">
        <v>198</v>
      </c>
      <c r="D21" s="61">
        <v>0</v>
      </c>
      <c r="E21" s="100"/>
      <c r="F21" s="61">
        <v>0</v>
      </c>
      <c r="G21" s="100"/>
      <c r="H21" s="61">
        <v>0</v>
      </c>
      <c r="I21" s="100"/>
      <c r="J21" s="61">
        <v>0</v>
      </c>
      <c r="K21" s="100"/>
      <c r="L21" s="112">
        <v>0</v>
      </c>
      <c r="M21" s="100"/>
      <c r="N21" s="61">
        <v>0</v>
      </c>
      <c r="O21" s="100"/>
      <c r="P21" s="61">
        <v>0</v>
      </c>
      <c r="Q21" s="100"/>
      <c r="R21" s="61">
        <v>2007269115</v>
      </c>
      <c r="S21" s="100"/>
      <c r="T21" s="61">
        <v>2007269115</v>
      </c>
      <c r="U21" s="100"/>
      <c r="V21" s="151">
        <v>7.31</v>
      </c>
    </row>
    <row r="22" spans="2:22" x14ac:dyDescent="0.55000000000000004">
      <c r="B22" s="4" t="s">
        <v>236</v>
      </c>
      <c r="D22" s="61">
        <v>0</v>
      </c>
      <c r="E22" s="100"/>
      <c r="F22" s="61">
        <v>-591702423</v>
      </c>
      <c r="G22" s="100"/>
      <c r="H22" s="61">
        <v>0</v>
      </c>
      <c r="I22" s="100"/>
      <c r="J22" s="61">
        <v>-591702423</v>
      </c>
      <c r="K22" s="100"/>
      <c r="L22" s="112">
        <v>8.5399999999999991</v>
      </c>
      <c r="M22" s="100"/>
      <c r="N22" s="61">
        <v>0</v>
      </c>
      <c r="O22" s="100"/>
      <c r="P22" s="61">
        <v>1397686187</v>
      </c>
      <c r="Q22" s="100"/>
      <c r="R22" s="61">
        <v>607940747</v>
      </c>
      <c r="S22" s="100"/>
      <c r="T22" s="61">
        <v>2005626934</v>
      </c>
      <c r="U22" s="100"/>
      <c r="V22" s="151">
        <v>7.31</v>
      </c>
    </row>
    <row r="23" spans="2:22" x14ac:dyDescent="0.55000000000000004">
      <c r="B23" s="4" t="s">
        <v>217</v>
      </c>
      <c r="D23" s="61">
        <v>0</v>
      </c>
      <c r="E23" s="100"/>
      <c r="F23" s="61">
        <v>0</v>
      </c>
      <c r="G23" s="100"/>
      <c r="H23" s="61">
        <v>0</v>
      </c>
      <c r="I23" s="100"/>
      <c r="J23" s="61">
        <v>0</v>
      </c>
      <c r="K23" s="100"/>
      <c r="L23" s="112">
        <v>0</v>
      </c>
      <c r="M23" s="100"/>
      <c r="N23" s="61">
        <v>1008000000</v>
      </c>
      <c r="O23" s="100"/>
      <c r="P23" s="61">
        <v>0</v>
      </c>
      <c r="Q23" s="100"/>
      <c r="R23" s="61">
        <v>697860240</v>
      </c>
      <c r="S23" s="100"/>
      <c r="T23" s="61">
        <v>1705860240</v>
      </c>
      <c r="U23" s="100"/>
      <c r="V23" s="151">
        <v>6.22</v>
      </c>
    </row>
    <row r="24" spans="2:22" x14ac:dyDescent="0.55000000000000004">
      <c r="B24" s="4" t="s">
        <v>184</v>
      </c>
      <c r="D24" s="61">
        <v>0</v>
      </c>
      <c r="E24" s="100"/>
      <c r="F24" s="61">
        <v>-64630804</v>
      </c>
      <c r="G24" s="100"/>
      <c r="H24" s="61">
        <v>-24197197</v>
      </c>
      <c r="I24" s="100"/>
      <c r="J24" s="61">
        <v>-88828001</v>
      </c>
      <c r="K24" s="100"/>
      <c r="L24" s="112">
        <v>1.28</v>
      </c>
      <c r="M24" s="100"/>
      <c r="N24" s="61">
        <v>434000000</v>
      </c>
      <c r="O24" s="100"/>
      <c r="P24" s="61">
        <v>-87595174</v>
      </c>
      <c r="Q24" s="100"/>
      <c r="R24" s="61">
        <v>1281729670</v>
      </c>
      <c r="S24" s="100"/>
      <c r="T24" s="61">
        <v>1628134496</v>
      </c>
      <c r="U24" s="100"/>
      <c r="V24" s="151">
        <v>5.93</v>
      </c>
    </row>
    <row r="25" spans="2:22" x14ac:dyDescent="0.55000000000000004">
      <c r="B25" s="4" t="s">
        <v>234</v>
      </c>
      <c r="D25" s="61">
        <v>0</v>
      </c>
      <c r="E25" s="100"/>
      <c r="F25" s="61">
        <v>0</v>
      </c>
      <c r="G25" s="100"/>
      <c r="H25" s="61">
        <v>0</v>
      </c>
      <c r="I25" s="100"/>
      <c r="J25" s="61">
        <v>0</v>
      </c>
      <c r="K25" s="100"/>
      <c r="L25" s="112">
        <v>0</v>
      </c>
      <c r="M25" s="100"/>
      <c r="N25" s="61">
        <v>2223000000</v>
      </c>
      <c r="O25" s="100"/>
      <c r="P25" s="61">
        <v>0</v>
      </c>
      <c r="Q25" s="100"/>
      <c r="R25" s="61">
        <v>-643329218</v>
      </c>
      <c r="S25" s="100"/>
      <c r="T25" s="61">
        <v>1579670782</v>
      </c>
      <c r="U25" s="100"/>
      <c r="V25" s="151">
        <v>5.76</v>
      </c>
    </row>
    <row r="26" spans="2:22" x14ac:dyDescent="0.55000000000000004">
      <c r="B26" s="4" t="s">
        <v>207</v>
      </c>
      <c r="D26" s="61">
        <v>0</v>
      </c>
      <c r="E26" s="100"/>
      <c r="F26" s="61">
        <v>0</v>
      </c>
      <c r="G26" s="100"/>
      <c r="H26" s="61">
        <v>0</v>
      </c>
      <c r="I26" s="100"/>
      <c r="J26" s="61">
        <v>0</v>
      </c>
      <c r="K26" s="100"/>
      <c r="L26" s="112">
        <v>0</v>
      </c>
      <c r="M26" s="100"/>
      <c r="N26" s="61">
        <v>0</v>
      </c>
      <c r="O26" s="100"/>
      <c r="P26" s="61">
        <v>0</v>
      </c>
      <c r="Q26" s="100"/>
      <c r="R26" s="61">
        <v>1484961620</v>
      </c>
      <c r="S26" s="100"/>
      <c r="T26" s="61">
        <v>1484961620</v>
      </c>
      <c r="U26" s="100"/>
      <c r="V26" s="151">
        <v>5.41</v>
      </c>
    </row>
    <row r="27" spans="2:22" x14ac:dyDescent="0.55000000000000004">
      <c r="B27" s="4" t="s">
        <v>199</v>
      </c>
      <c r="D27" s="61">
        <v>0</v>
      </c>
      <c r="E27" s="100"/>
      <c r="F27" s="61">
        <v>0</v>
      </c>
      <c r="G27" s="100"/>
      <c r="H27" s="61">
        <v>0</v>
      </c>
      <c r="I27" s="100"/>
      <c r="J27" s="61">
        <v>0</v>
      </c>
      <c r="K27" s="100"/>
      <c r="L27" s="112">
        <v>0</v>
      </c>
      <c r="M27" s="100"/>
      <c r="N27" s="61">
        <v>0</v>
      </c>
      <c r="O27" s="100"/>
      <c r="P27" s="61">
        <v>0</v>
      </c>
      <c r="Q27" s="100"/>
      <c r="R27" s="61">
        <v>1297311590</v>
      </c>
      <c r="S27" s="100"/>
      <c r="T27" s="61">
        <v>1297311590</v>
      </c>
      <c r="U27" s="100"/>
      <c r="V27" s="151">
        <v>4.7300000000000004</v>
      </c>
    </row>
    <row r="28" spans="2:22" x14ac:dyDescent="0.55000000000000004">
      <c r="B28" s="4" t="s">
        <v>178</v>
      </c>
      <c r="D28" s="61">
        <v>0</v>
      </c>
      <c r="E28" s="100"/>
      <c r="F28" s="61">
        <v>0</v>
      </c>
      <c r="G28" s="100"/>
      <c r="H28" s="61">
        <v>0</v>
      </c>
      <c r="I28" s="100"/>
      <c r="J28" s="61">
        <v>0</v>
      </c>
      <c r="K28" s="100"/>
      <c r="L28" s="112">
        <v>0</v>
      </c>
      <c r="M28" s="100"/>
      <c r="N28" s="61">
        <v>0</v>
      </c>
      <c r="O28" s="100"/>
      <c r="P28" s="61">
        <v>0</v>
      </c>
      <c r="Q28" s="100"/>
      <c r="R28" s="61">
        <v>1239442423</v>
      </c>
      <c r="S28" s="100"/>
      <c r="T28" s="61">
        <v>1239442423</v>
      </c>
      <c r="U28" s="100"/>
      <c r="V28" s="163">
        <v>4.5199999999999996</v>
      </c>
    </row>
    <row r="29" spans="2:22" x14ac:dyDescent="0.55000000000000004">
      <c r="B29" s="4" t="s">
        <v>171</v>
      </c>
      <c r="D29" s="61">
        <v>0</v>
      </c>
      <c r="E29" s="100"/>
      <c r="F29" s="61">
        <v>0</v>
      </c>
      <c r="G29" s="100"/>
      <c r="H29" s="61">
        <v>0</v>
      </c>
      <c r="I29" s="100"/>
      <c r="J29" s="61">
        <v>0</v>
      </c>
      <c r="K29" s="100"/>
      <c r="L29" s="112">
        <v>0</v>
      </c>
      <c r="M29" s="100"/>
      <c r="N29" s="61">
        <v>779000000</v>
      </c>
      <c r="O29" s="100"/>
      <c r="P29" s="61">
        <v>0</v>
      </c>
      <c r="Q29" s="100"/>
      <c r="R29" s="61">
        <v>420361620</v>
      </c>
      <c r="S29" s="100"/>
      <c r="T29" s="61">
        <v>1199361620</v>
      </c>
      <c r="U29" s="100"/>
      <c r="V29" s="151">
        <v>4.37</v>
      </c>
    </row>
    <row r="30" spans="2:22" x14ac:dyDescent="0.55000000000000004">
      <c r="B30" s="4" t="s">
        <v>231</v>
      </c>
      <c r="D30" s="61">
        <v>0</v>
      </c>
      <c r="E30" s="100"/>
      <c r="F30" s="61">
        <v>-937214574</v>
      </c>
      <c r="G30" s="100"/>
      <c r="H30" s="61">
        <v>0</v>
      </c>
      <c r="I30" s="100"/>
      <c r="J30" s="61">
        <v>-937214574</v>
      </c>
      <c r="K30" s="100"/>
      <c r="L30" s="112">
        <v>13.53</v>
      </c>
      <c r="M30" s="100"/>
      <c r="N30" s="61">
        <v>4190073382</v>
      </c>
      <c r="O30" s="100"/>
      <c r="P30" s="61">
        <v>-3248107635</v>
      </c>
      <c r="Q30" s="100"/>
      <c r="R30" s="61">
        <v>99310251</v>
      </c>
      <c r="S30" s="100"/>
      <c r="T30" s="61">
        <v>1041275998</v>
      </c>
      <c r="U30" s="100"/>
      <c r="V30" s="151">
        <v>3.79</v>
      </c>
    </row>
    <row r="31" spans="2:22" x14ac:dyDescent="0.55000000000000004">
      <c r="B31" s="4" t="s">
        <v>266</v>
      </c>
      <c r="D31" s="61">
        <v>0</v>
      </c>
      <c r="E31" s="100"/>
      <c r="F31" s="61">
        <v>-124609266</v>
      </c>
      <c r="G31" s="100"/>
      <c r="H31" s="61">
        <v>0</v>
      </c>
      <c r="I31" s="100"/>
      <c r="J31" s="61">
        <v>-124609266</v>
      </c>
      <c r="K31" s="100"/>
      <c r="L31" s="112">
        <v>1.8</v>
      </c>
      <c r="M31" s="100"/>
      <c r="N31" s="61">
        <v>0</v>
      </c>
      <c r="O31" s="100"/>
      <c r="P31" s="61">
        <v>198692176</v>
      </c>
      <c r="Q31" s="100"/>
      <c r="R31" s="61">
        <v>750208534</v>
      </c>
      <c r="S31" s="100"/>
      <c r="T31" s="61">
        <v>948900710</v>
      </c>
      <c r="U31" s="100"/>
      <c r="V31" s="151">
        <v>3.46</v>
      </c>
    </row>
    <row r="32" spans="2:22" x14ac:dyDescent="0.55000000000000004">
      <c r="B32" s="4" t="s">
        <v>262</v>
      </c>
      <c r="D32" s="61">
        <v>0</v>
      </c>
      <c r="E32" s="100"/>
      <c r="F32" s="61">
        <v>0</v>
      </c>
      <c r="G32" s="100"/>
      <c r="H32" s="61">
        <v>0</v>
      </c>
      <c r="I32" s="100"/>
      <c r="J32" s="61">
        <v>0</v>
      </c>
      <c r="K32" s="100"/>
      <c r="L32" s="112">
        <v>0</v>
      </c>
      <c r="M32" s="100"/>
      <c r="N32" s="61">
        <v>0</v>
      </c>
      <c r="O32" s="100"/>
      <c r="P32" s="61">
        <v>0</v>
      </c>
      <c r="Q32" s="100"/>
      <c r="R32" s="61">
        <v>933827842</v>
      </c>
      <c r="S32" s="100"/>
      <c r="T32" s="61">
        <v>933827842</v>
      </c>
      <c r="U32" s="100"/>
      <c r="V32" s="151">
        <v>3.4</v>
      </c>
    </row>
    <row r="33" spans="2:22" x14ac:dyDescent="0.55000000000000004">
      <c r="B33" s="4" t="s">
        <v>218</v>
      </c>
      <c r="D33" s="61">
        <v>0</v>
      </c>
      <c r="E33" s="100"/>
      <c r="F33" s="61">
        <v>0</v>
      </c>
      <c r="G33" s="100"/>
      <c r="H33" s="61">
        <v>0</v>
      </c>
      <c r="I33" s="100"/>
      <c r="J33" s="61">
        <v>0</v>
      </c>
      <c r="K33" s="100"/>
      <c r="L33" s="112">
        <v>0</v>
      </c>
      <c r="M33" s="100"/>
      <c r="N33" s="61">
        <v>0</v>
      </c>
      <c r="O33" s="100"/>
      <c r="P33" s="61">
        <v>0</v>
      </c>
      <c r="Q33" s="100"/>
      <c r="R33" s="61">
        <v>797323409</v>
      </c>
      <c r="S33" s="100"/>
      <c r="T33" s="61">
        <v>797323409</v>
      </c>
      <c r="U33" s="100"/>
      <c r="V33" s="151">
        <v>2.91</v>
      </c>
    </row>
    <row r="34" spans="2:22" x14ac:dyDescent="0.55000000000000004">
      <c r="B34" s="4" t="s">
        <v>186</v>
      </c>
      <c r="D34" s="61">
        <v>0</v>
      </c>
      <c r="E34" s="100"/>
      <c r="F34" s="61">
        <v>0</v>
      </c>
      <c r="G34" s="100"/>
      <c r="H34" s="61">
        <v>0</v>
      </c>
      <c r="I34" s="100"/>
      <c r="J34" s="61">
        <v>0</v>
      </c>
      <c r="K34" s="100"/>
      <c r="L34" s="112">
        <v>0</v>
      </c>
      <c r="M34" s="100"/>
      <c r="N34" s="61">
        <v>339500000</v>
      </c>
      <c r="O34" s="100"/>
      <c r="P34" s="61">
        <v>0</v>
      </c>
      <c r="Q34" s="100"/>
      <c r="R34" s="61">
        <v>384678331</v>
      </c>
      <c r="S34" s="100"/>
      <c r="T34" s="61">
        <v>724178331</v>
      </c>
      <c r="U34" s="100"/>
      <c r="V34" s="151">
        <v>2.64</v>
      </c>
    </row>
    <row r="35" spans="2:22" x14ac:dyDescent="0.55000000000000004">
      <c r="B35" s="4" t="s">
        <v>216</v>
      </c>
      <c r="D35" s="61">
        <v>0</v>
      </c>
      <c r="E35" s="100"/>
      <c r="F35" s="61">
        <v>0</v>
      </c>
      <c r="G35" s="100"/>
      <c r="H35" s="61">
        <v>0</v>
      </c>
      <c r="I35" s="100"/>
      <c r="J35" s="61">
        <v>0</v>
      </c>
      <c r="K35" s="100"/>
      <c r="L35" s="112">
        <v>0</v>
      </c>
      <c r="M35" s="100"/>
      <c r="N35" s="61">
        <v>0</v>
      </c>
      <c r="O35" s="100"/>
      <c r="P35" s="61">
        <v>0</v>
      </c>
      <c r="Q35" s="100"/>
      <c r="R35" s="61">
        <v>710538931</v>
      </c>
      <c r="S35" s="100"/>
      <c r="T35" s="61">
        <v>710538931</v>
      </c>
      <c r="U35" s="100"/>
      <c r="V35" s="151">
        <v>2.59</v>
      </c>
    </row>
    <row r="36" spans="2:22" x14ac:dyDescent="0.55000000000000004">
      <c r="B36" s="4" t="s">
        <v>245</v>
      </c>
      <c r="D36" s="61">
        <v>0</v>
      </c>
      <c r="E36" s="100"/>
      <c r="F36" s="61">
        <v>-478758317</v>
      </c>
      <c r="G36" s="100"/>
      <c r="H36" s="61">
        <v>0</v>
      </c>
      <c r="I36" s="100"/>
      <c r="J36" s="61">
        <v>-478758317</v>
      </c>
      <c r="K36" s="100"/>
      <c r="L36" s="112">
        <v>6.91</v>
      </c>
      <c r="M36" s="100"/>
      <c r="N36" s="61">
        <v>1030305810</v>
      </c>
      <c r="O36" s="100"/>
      <c r="P36" s="61">
        <v>33729628</v>
      </c>
      <c r="Q36" s="100"/>
      <c r="R36" s="61">
        <v>-376587149</v>
      </c>
      <c r="S36" s="100"/>
      <c r="T36" s="61">
        <v>687448289</v>
      </c>
      <c r="U36" s="100"/>
      <c r="V36" s="151">
        <v>2.5099999999999998</v>
      </c>
    </row>
    <row r="37" spans="2:22" x14ac:dyDescent="0.55000000000000004">
      <c r="B37" s="4" t="s">
        <v>253</v>
      </c>
      <c r="D37" s="61">
        <v>0</v>
      </c>
      <c r="E37" s="100"/>
      <c r="F37" s="61">
        <v>0</v>
      </c>
      <c r="G37" s="100"/>
      <c r="H37" s="61">
        <v>0</v>
      </c>
      <c r="I37" s="100"/>
      <c r="J37" s="61">
        <v>0</v>
      </c>
      <c r="K37" s="100"/>
      <c r="L37" s="112">
        <v>0</v>
      </c>
      <c r="M37" s="100"/>
      <c r="N37" s="61">
        <v>0</v>
      </c>
      <c r="O37" s="100"/>
      <c r="P37" s="61">
        <v>0</v>
      </c>
      <c r="Q37" s="100"/>
      <c r="R37" s="61">
        <v>677423943</v>
      </c>
      <c r="S37" s="100"/>
      <c r="T37" s="61">
        <v>677423943</v>
      </c>
      <c r="U37" s="100"/>
      <c r="V37" s="151">
        <v>2.4700000000000002</v>
      </c>
    </row>
    <row r="38" spans="2:22" x14ac:dyDescent="0.55000000000000004">
      <c r="B38" s="4" t="s">
        <v>232</v>
      </c>
      <c r="D38" s="61">
        <v>0</v>
      </c>
      <c r="E38" s="100"/>
      <c r="F38" s="61">
        <v>0</v>
      </c>
      <c r="G38" s="100"/>
      <c r="H38" s="61">
        <v>0</v>
      </c>
      <c r="I38" s="100"/>
      <c r="J38" s="61">
        <v>0</v>
      </c>
      <c r="K38" s="100"/>
      <c r="L38" s="112">
        <v>0</v>
      </c>
      <c r="M38" s="100"/>
      <c r="N38" s="61">
        <v>0</v>
      </c>
      <c r="O38" s="100"/>
      <c r="P38" s="61">
        <v>0</v>
      </c>
      <c r="Q38" s="100"/>
      <c r="R38" s="61">
        <v>628886963</v>
      </c>
      <c r="S38" s="100"/>
      <c r="T38" s="61">
        <v>628886963</v>
      </c>
      <c r="U38" s="100"/>
      <c r="V38" s="151">
        <v>2.29</v>
      </c>
    </row>
    <row r="39" spans="2:22" x14ac:dyDescent="0.55000000000000004">
      <c r="B39" s="4" t="s">
        <v>244</v>
      </c>
      <c r="D39" s="61">
        <v>0</v>
      </c>
      <c r="E39" s="100"/>
      <c r="F39" s="61">
        <v>-279393818</v>
      </c>
      <c r="G39" s="100"/>
      <c r="H39" s="61">
        <v>12831404</v>
      </c>
      <c r="I39" s="100"/>
      <c r="J39" s="61">
        <v>-266562414</v>
      </c>
      <c r="K39" s="100"/>
      <c r="L39" s="112">
        <v>3.85</v>
      </c>
      <c r="M39" s="100"/>
      <c r="N39" s="61">
        <v>0</v>
      </c>
      <c r="O39" s="100"/>
      <c r="P39" s="61">
        <v>365843212</v>
      </c>
      <c r="Q39" s="100"/>
      <c r="R39" s="61">
        <v>142521112</v>
      </c>
      <c r="S39" s="100"/>
      <c r="T39" s="61">
        <v>508364324</v>
      </c>
      <c r="U39" s="100"/>
      <c r="V39" s="151">
        <v>1.85</v>
      </c>
    </row>
    <row r="40" spans="2:22" x14ac:dyDescent="0.55000000000000004">
      <c r="B40" s="4" t="s">
        <v>172</v>
      </c>
      <c r="D40" s="61">
        <v>0</v>
      </c>
      <c r="E40" s="100"/>
      <c r="F40" s="61">
        <v>0</v>
      </c>
      <c r="G40" s="100"/>
      <c r="H40" s="61">
        <v>0</v>
      </c>
      <c r="I40" s="100"/>
      <c r="J40" s="61">
        <v>0</v>
      </c>
      <c r="K40" s="100"/>
      <c r="L40" s="112">
        <v>0</v>
      </c>
      <c r="M40" s="100"/>
      <c r="N40" s="61">
        <v>0</v>
      </c>
      <c r="O40" s="100"/>
      <c r="P40" s="61">
        <v>0</v>
      </c>
      <c r="Q40" s="100"/>
      <c r="R40" s="61">
        <v>389916115</v>
      </c>
      <c r="S40" s="100"/>
      <c r="T40" s="61">
        <v>389916115</v>
      </c>
      <c r="U40" s="100"/>
      <c r="V40" s="151">
        <v>1.42</v>
      </c>
    </row>
    <row r="41" spans="2:22" x14ac:dyDescent="0.55000000000000004">
      <c r="B41" s="4" t="s">
        <v>215</v>
      </c>
      <c r="D41" s="61">
        <v>0</v>
      </c>
      <c r="E41" s="100"/>
      <c r="F41" s="61">
        <v>0</v>
      </c>
      <c r="G41" s="100"/>
      <c r="H41" s="61">
        <v>0</v>
      </c>
      <c r="I41" s="100"/>
      <c r="J41" s="61">
        <v>0</v>
      </c>
      <c r="K41" s="100"/>
      <c r="L41" s="112">
        <v>0</v>
      </c>
      <c r="M41" s="100"/>
      <c r="N41" s="61">
        <v>0</v>
      </c>
      <c r="O41" s="100"/>
      <c r="P41" s="61">
        <v>0</v>
      </c>
      <c r="Q41" s="100"/>
      <c r="R41" s="61">
        <v>278702126</v>
      </c>
      <c r="S41" s="100"/>
      <c r="T41" s="61">
        <v>278702126</v>
      </c>
      <c r="U41" s="100"/>
      <c r="V41" s="151">
        <v>1.02</v>
      </c>
    </row>
    <row r="42" spans="2:22" x14ac:dyDescent="0.55000000000000004">
      <c r="B42" s="4" t="s">
        <v>170</v>
      </c>
      <c r="D42" s="61">
        <v>0</v>
      </c>
      <c r="E42" s="100"/>
      <c r="F42" s="61">
        <v>0</v>
      </c>
      <c r="G42" s="100"/>
      <c r="H42" s="61">
        <v>0</v>
      </c>
      <c r="I42" s="100"/>
      <c r="J42" s="61">
        <v>0</v>
      </c>
      <c r="K42" s="100"/>
      <c r="L42" s="112">
        <v>0</v>
      </c>
      <c r="M42" s="100"/>
      <c r="N42" s="61">
        <v>0</v>
      </c>
      <c r="O42" s="100"/>
      <c r="P42" s="61">
        <v>0</v>
      </c>
      <c r="Q42" s="100"/>
      <c r="R42" s="61">
        <v>252790542</v>
      </c>
      <c r="S42" s="100"/>
      <c r="T42" s="61">
        <v>252790542</v>
      </c>
      <c r="U42" s="100"/>
      <c r="V42" s="151">
        <v>0.92</v>
      </c>
    </row>
    <row r="43" spans="2:22" x14ac:dyDescent="0.55000000000000004">
      <c r="B43" s="4" t="s">
        <v>203</v>
      </c>
      <c r="D43" s="61">
        <v>0</v>
      </c>
      <c r="E43" s="100"/>
      <c r="F43" s="61">
        <v>0</v>
      </c>
      <c r="G43" s="100"/>
      <c r="H43" s="61">
        <v>0</v>
      </c>
      <c r="I43" s="100"/>
      <c r="J43" s="61">
        <v>0</v>
      </c>
      <c r="K43" s="100"/>
      <c r="L43" s="112">
        <v>0</v>
      </c>
      <c r="M43" s="100"/>
      <c r="N43" s="61">
        <v>0</v>
      </c>
      <c r="O43" s="100"/>
      <c r="P43" s="61">
        <v>0</v>
      </c>
      <c r="Q43" s="100"/>
      <c r="R43" s="61">
        <v>250101573</v>
      </c>
      <c r="S43" s="100"/>
      <c r="T43" s="61">
        <v>250101573</v>
      </c>
      <c r="U43" s="100"/>
      <c r="V43" s="151">
        <v>0.91</v>
      </c>
    </row>
    <row r="44" spans="2:22" x14ac:dyDescent="0.55000000000000004">
      <c r="B44" s="4" t="s">
        <v>267</v>
      </c>
      <c r="D44" s="61">
        <v>0</v>
      </c>
      <c r="E44" s="100"/>
      <c r="F44" s="61">
        <v>0</v>
      </c>
      <c r="G44" s="100"/>
      <c r="H44" s="61">
        <v>0</v>
      </c>
      <c r="I44" s="100"/>
      <c r="J44" s="61">
        <v>0</v>
      </c>
      <c r="K44" s="100"/>
      <c r="L44" s="112">
        <v>0</v>
      </c>
      <c r="M44" s="100"/>
      <c r="N44" s="61">
        <v>0</v>
      </c>
      <c r="O44" s="100"/>
      <c r="P44" s="61">
        <v>0</v>
      </c>
      <c r="Q44" s="100"/>
      <c r="R44" s="61">
        <v>214102961</v>
      </c>
      <c r="S44" s="100"/>
      <c r="T44" s="61">
        <v>214102961</v>
      </c>
      <c r="U44" s="100"/>
      <c r="V44" s="151">
        <v>0.78</v>
      </c>
    </row>
    <row r="45" spans="2:22" x14ac:dyDescent="0.55000000000000004">
      <c r="B45" s="4" t="s">
        <v>195</v>
      </c>
      <c r="D45" s="61">
        <v>0</v>
      </c>
      <c r="E45" s="100"/>
      <c r="F45" s="61">
        <v>0</v>
      </c>
      <c r="G45" s="100"/>
      <c r="H45" s="61">
        <v>0</v>
      </c>
      <c r="I45" s="100"/>
      <c r="J45" s="61">
        <v>0</v>
      </c>
      <c r="K45" s="100"/>
      <c r="L45" s="112">
        <v>0</v>
      </c>
      <c r="M45" s="100"/>
      <c r="N45" s="61">
        <v>0</v>
      </c>
      <c r="O45" s="100"/>
      <c r="P45" s="61">
        <v>0</v>
      </c>
      <c r="Q45" s="100"/>
      <c r="R45" s="61">
        <v>209148432</v>
      </c>
      <c r="S45" s="100"/>
      <c r="T45" s="61">
        <v>209148432</v>
      </c>
      <c r="U45" s="100"/>
      <c r="V45" s="151">
        <v>0.76</v>
      </c>
    </row>
    <row r="46" spans="2:22" x14ac:dyDescent="0.55000000000000004">
      <c r="B46" s="4" t="s">
        <v>200</v>
      </c>
      <c r="D46" s="61">
        <v>0</v>
      </c>
      <c r="E46" s="100"/>
      <c r="F46" s="61">
        <v>-310217199</v>
      </c>
      <c r="G46" s="100"/>
      <c r="H46" s="61">
        <v>0</v>
      </c>
      <c r="I46" s="100"/>
      <c r="J46" s="61">
        <v>-310217199</v>
      </c>
      <c r="K46" s="100"/>
      <c r="L46" s="112">
        <v>4.4800000000000004</v>
      </c>
      <c r="M46" s="100"/>
      <c r="N46" s="61">
        <v>1240930000</v>
      </c>
      <c r="O46" s="100"/>
      <c r="P46" s="61">
        <v>-981763759</v>
      </c>
      <c r="Q46" s="100"/>
      <c r="R46" s="61">
        <v>-56286975</v>
      </c>
      <c r="S46" s="100"/>
      <c r="T46" s="61">
        <v>202879266</v>
      </c>
      <c r="U46" s="100"/>
      <c r="V46" s="151">
        <v>0.74</v>
      </c>
    </row>
    <row r="47" spans="2:22" x14ac:dyDescent="0.55000000000000004">
      <c r="B47" s="4" t="s">
        <v>201</v>
      </c>
      <c r="D47" s="61">
        <v>0</v>
      </c>
      <c r="E47" s="100"/>
      <c r="F47" s="61">
        <v>0</v>
      </c>
      <c r="G47" s="100"/>
      <c r="H47" s="61">
        <v>0</v>
      </c>
      <c r="I47" s="100"/>
      <c r="J47" s="61">
        <v>0</v>
      </c>
      <c r="K47" s="100"/>
      <c r="L47" s="112">
        <v>0</v>
      </c>
      <c r="M47" s="100"/>
      <c r="N47" s="61">
        <v>0</v>
      </c>
      <c r="O47" s="100"/>
      <c r="P47" s="61">
        <v>0</v>
      </c>
      <c r="Q47" s="100"/>
      <c r="R47" s="61">
        <v>131303453</v>
      </c>
      <c r="S47" s="100"/>
      <c r="T47" s="61">
        <v>131303453</v>
      </c>
      <c r="U47" s="100"/>
      <c r="V47" s="151">
        <v>0.48</v>
      </c>
    </row>
    <row r="48" spans="2:22" x14ac:dyDescent="0.55000000000000004">
      <c r="B48" s="4" t="s">
        <v>204</v>
      </c>
      <c r="D48" s="61">
        <v>0</v>
      </c>
      <c r="E48" s="100"/>
      <c r="F48" s="61">
        <v>0</v>
      </c>
      <c r="G48" s="100"/>
      <c r="H48" s="61">
        <v>0</v>
      </c>
      <c r="I48" s="100"/>
      <c r="J48" s="61">
        <v>0</v>
      </c>
      <c r="K48" s="100"/>
      <c r="L48" s="112">
        <v>0</v>
      </c>
      <c r="M48" s="100"/>
      <c r="N48" s="61">
        <v>0</v>
      </c>
      <c r="O48" s="100"/>
      <c r="P48" s="61">
        <v>0</v>
      </c>
      <c r="Q48" s="100"/>
      <c r="R48" s="61">
        <v>104375265</v>
      </c>
      <c r="S48" s="100"/>
      <c r="T48" s="61">
        <v>104375265</v>
      </c>
      <c r="U48" s="100"/>
      <c r="V48" s="151">
        <v>0.38</v>
      </c>
    </row>
    <row r="49" spans="2:22" x14ac:dyDescent="0.55000000000000004">
      <c r="B49" s="4" t="s">
        <v>196</v>
      </c>
      <c r="D49" s="61">
        <v>0</v>
      </c>
      <c r="E49" s="100"/>
      <c r="F49" s="61">
        <v>0</v>
      </c>
      <c r="G49" s="100"/>
      <c r="H49" s="61">
        <v>0</v>
      </c>
      <c r="I49" s="100"/>
      <c r="J49" s="61">
        <v>0</v>
      </c>
      <c r="K49" s="100"/>
      <c r="L49" s="112">
        <v>0</v>
      </c>
      <c r="M49" s="100"/>
      <c r="N49" s="61">
        <v>0</v>
      </c>
      <c r="O49" s="100"/>
      <c r="P49" s="61">
        <v>0</v>
      </c>
      <c r="Q49" s="100"/>
      <c r="R49" s="61">
        <v>95110952</v>
      </c>
      <c r="S49" s="100"/>
      <c r="T49" s="61">
        <v>95110952</v>
      </c>
      <c r="U49" s="100"/>
      <c r="V49" s="151">
        <v>0.35</v>
      </c>
    </row>
    <row r="50" spans="2:22" x14ac:dyDescent="0.55000000000000004">
      <c r="B50" s="4" t="s">
        <v>183</v>
      </c>
      <c r="D50" s="61">
        <v>0</v>
      </c>
      <c r="E50" s="100"/>
      <c r="F50" s="61">
        <v>0</v>
      </c>
      <c r="G50" s="100"/>
      <c r="H50" s="61">
        <v>0</v>
      </c>
      <c r="I50" s="100"/>
      <c r="J50" s="61">
        <v>0</v>
      </c>
      <c r="K50" s="100"/>
      <c r="L50" s="112">
        <v>0</v>
      </c>
      <c r="M50" s="100"/>
      <c r="N50" s="61">
        <v>0</v>
      </c>
      <c r="O50" s="100"/>
      <c r="P50" s="61">
        <v>0</v>
      </c>
      <c r="Q50" s="100"/>
      <c r="R50" s="61">
        <v>53149338</v>
      </c>
      <c r="S50" s="100"/>
      <c r="T50" s="61">
        <v>53149338</v>
      </c>
      <c r="U50" s="100"/>
      <c r="V50" s="151">
        <v>0.19</v>
      </c>
    </row>
    <row r="51" spans="2:22" x14ac:dyDescent="0.55000000000000004">
      <c r="B51" s="4" t="s">
        <v>209</v>
      </c>
      <c r="D51" s="61">
        <v>0</v>
      </c>
      <c r="E51" s="100"/>
      <c r="F51" s="61">
        <v>0</v>
      </c>
      <c r="G51" s="100"/>
      <c r="H51" s="61">
        <v>0</v>
      </c>
      <c r="I51" s="100"/>
      <c r="J51" s="61">
        <v>0</v>
      </c>
      <c r="K51" s="100"/>
      <c r="L51" s="112">
        <v>0</v>
      </c>
      <c r="M51" s="100"/>
      <c r="N51" s="61">
        <v>0</v>
      </c>
      <c r="O51" s="100"/>
      <c r="P51" s="61">
        <v>0</v>
      </c>
      <c r="Q51" s="100"/>
      <c r="R51" s="61">
        <v>49612735</v>
      </c>
      <c r="S51" s="100"/>
      <c r="T51" s="61">
        <v>49612735</v>
      </c>
      <c r="U51" s="100"/>
      <c r="V51" s="151">
        <v>0.18</v>
      </c>
    </row>
    <row r="52" spans="2:22" x14ac:dyDescent="0.55000000000000004">
      <c r="B52" s="4" t="s">
        <v>222</v>
      </c>
      <c r="D52" s="61">
        <v>0</v>
      </c>
      <c r="E52" s="100"/>
      <c r="F52" s="61">
        <v>0</v>
      </c>
      <c r="G52" s="100"/>
      <c r="H52" s="61">
        <v>0</v>
      </c>
      <c r="I52" s="100"/>
      <c r="J52" s="61">
        <v>0</v>
      </c>
      <c r="K52" s="100"/>
      <c r="L52" s="112">
        <v>0</v>
      </c>
      <c r="M52" s="100"/>
      <c r="N52" s="61">
        <v>0</v>
      </c>
      <c r="O52" s="100"/>
      <c r="P52" s="61">
        <v>0</v>
      </c>
      <c r="Q52" s="100"/>
      <c r="R52" s="61">
        <v>39077677</v>
      </c>
      <c r="S52" s="100"/>
      <c r="T52" s="61">
        <v>39077677</v>
      </c>
      <c r="U52" s="100"/>
      <c r="V52" s="163">
        <v>0.14000000000000001</v>
      </c>
    </row>
    <row r="53" spans="2:22" x14ac:dyDescent="0.55000000000000004">
      <c r="B53" s="4" t="s">
        <v>208</v>
      </c>
      <c r="D53" s="61">
        <v>0</v>
      </c>
      <c r="E53" s="100"/>
      <c r="F53" s="61">
        <v>0</v>
      </c>
      <c r="G53" s="100"/>
      <c r="H53" s="61">
        <v>0</v>
      </c>
      <c r="I53" s="100"/>
      <c r="J53" s="61">
        <v>0</v>
      </c>
      <c r="K53" s="100"/>
      <c r="L53" s="112">
        <v>0</v>
      </c>
      <c r="M53" s="100"/>
      <c r="N53" s="61">
        <v>0</v>
      </c>
      <c r="O53" s="100"/>
      <c r="P53" s="61">
        <v>0</v>
      </c>
      <c r="Q53" s="100"/>
      <c r="R53" s="61">
        <v>33797713</v>
      </c>
      <c r="S53" s="100"/>
      <c r="T53" s="61">
        <v>33797713</v>
      </c>
      <c r="U53" s="100"/>
      <c r="V53" s="151">
        <v>0.12</v>
      </c>
    </row>
    <row r="54" spans="2:22" x14ac:dyDescent="0.55000000000000004">
      <c r="B54" s="4" t="s">
        <v>254</v>
      </c>
      <c r="D54" s="61">
        <v>0</v>
      </c>
      <c r="E54" s="100"/>
      <c r="F54" s="61">
        <v>0</v>
      </c>
      <c r="G54" s="100"/>
      <c r="H54" s="61">
        <v>0</v>
      </c>
      <c r="I54" s="100"/>
      <c r="J54" s="61">
        <v>0</v>
      </c>
      <c r="K54" s="100"/>
      <c r="L54" s="112">
        <v>0</v>
      </c>
      <c r="M54" s="100"/>
      <c r="N54" s="61">
        <v>0</v>
      </c>
      <c r="O54" s="100"/>
      <c r="P54" s="61">
        <v>0</v>
      </c>
      <c r="Q54" s="100"/>
      <c r="R54" s="61">
        <v>8563958</v>
      </c>
      <c r="S54" s="100"/>
      <c r="T54" s="61">
        <v>8563958</v>
      </c>
      <c r="U54" s="100"/>
      <c r="V54" s="151">
        <v>0.03</v>
      </c>
    </row>
    <row r="55" spans="2:22" x14ac:dyDescent="0.55000000000000004">
      <c r="B55" s="4" t="s">
        <v>175</v>
      </c>
      <c r="D55" s="61">
        <v>0</v>
      </c>
      <c r="E55" s="100"/>
      <c r="F55" s="61">
        <v>0</v>
      </c>
      <c r="G55" s="100"/>
      <c r="H55" s="61">
        <v>0</v>
      </c>
      <c r="I55" s="100"/>
      <c r="J55" s="61">
        <v>0</v>
      </c>
      <c r="K55" s="100"/>
      <c r="L55" s="172">
        <v>0</v>
      </c>
      <c r="M55" s="100"/>
      <c r="N55" s="61">
        <v>0</v>
      </c>
      <c r="O55" s="100"/>
      <c r="P55" s="61">
        <v>0</v>
      </c>
      <c r="Q55" s="100"/>
      <c r="R55" s="61">
        <v>3161991</v>
      </c>
      <c r="S55" s="100"/>
      <c r="T55" s="61">
        <v>3161991</v>
      </c>
      <c r="U55" s="100"/>
      <c r="V55" s="151">
        <v>0.01</v>
      </c>
    </row>
    <row r="56" spans="2:22" x14ac:dyDescent="0.55000000000000004">
      <c r="B56" s="4" t="s">
        <v>259</v>
      </c>
      <c r="D56" s="61">
        <v>0</v>
      </c>
      <c r="E56" s="100"/>
      <c r="F56" s="61">
        <v>0</v>
      </c>
      <c r="G56" s="100"/>
      <c r="H56" s="61">
        <v>0</v>
      </c>
      <c r="I56" s="100"/>
      <c r="J56" s="61">
        <v>0</v>
      </c>
      <c r="K56" s="100"/>
      <c r="L56" s="112">
        <v>0</v>
      </c>
      <c r="M56" s="100"/>
      <c r="N56" s="61">
        <v>0</v>
      </c>
      <c r="O56" s="100"/>
      <c r="P56" s="61">
        <v>0</v>
      </c>
      <c r="Q56" s="100"/>
      <c r="R56" s="61">
        <v>24043</v>
      </c>
      <c r="S56" s="100"/>
      <c r="T56" s="61">
        <v>24043</v>
      </c>
      <c r="U56" s="100"/>
      <c r="V56" s="151">
        <v>0</v>
      </c>
    </row>
    <row r="57" spans="2:22" x14ac:dyDescent="0.55000000000000004">
      <c r="B57" s="4" t="s">
        <v>213</v>
      </c>
      <c r="D57" s="61">
        <v>0</v>
      </c>
      <c r="E57" s="100"/>
      <c r="F57" s="61">
        <v>-192301926</v>
      </c>
      <c r="G57" s="100"/>
      <c r="H57" s="61">
        <v>0</v>
      </c>
      <c r="I57" s="100"/>
      <c r="J57" s="61">
        <v>-192301926</v>
      </c>
      <c r="K57" s="100"/>
      <c r="L57" s="112">
        <v>2.78</v>
      </c>
      <c r="M57" s="100"/>
      <c r="N57" s="61">
        <v>1015000350</v>
      </c>
      <c r="O57" s="100"/>
      <c r="P57" s="61">
        <v>-1424955088</v>
      </c>
      <c r="Q57" s="100"/>
      <c r="R57" s="61">
        <v>390850566</v>
      </c>
      <c r="S57" s="100"/>
      <c r="T57" s="61">
        <v>-19104172</v>
      </c>
      <c r="U57" s="100"/>
      <c r="V57" s="151">
        <v>-7.0000000000000007E-2</v>
      </c>
    </row>
    <row r="58" spans="2:22" x14ac:dyDescent="0.55000000000000004">
      <c r="B58" s="4" t="s">
        <v>173</v>
      </c>
      <c r="D58" s="61">
        <v>0</v>
      </c>
      <c r="E58" s="100"/>
      <c r="F58" s="61">
        <v>0</v>
      </c>
      <c r="G58" s="100"/>
      <c r="H58" s="61">
        <v>0</v>
      </c>
      <c r="I58" s="100"/>
      <c r="J58" s="61">
        <v>0</v>
      </c>
      <c r="K58" s="100"/>
      <c r="L58" s="112">
        <v>0</v>
      </c>
      <c r="M58" s="100"/>
      <c r="N58" s="61">
        <v>0</v>
      </c>
      <c r="O58" s="100"/>
      <c r="P58" s="61">
        <v>0</v>
      </c>
      <c r="Q58" s="100"/>
      <c r="R58" s="61">
        <v>-34904227</v>
      </c>
      <c r="S58" s="100"/>
      <c r="T58" s="61">
        <v>-34904227</v>
      </c>
      <c r="U58" s="100"/>
      <c r="V58" s="151">
        <v>-0.13</v>
      </c>
    </row>
    <row r="59" spans="2:22" x14ac:dyDescent="0.55000000000000004">
      <c r="B59" s="4" t="s">
        <v>256</v>
      </c>
      <c r="D59" s="61">
        <v>0</v>
      </c>
      <c r="E59" s="100"/>
      <c r="F59" s="61">
        <v>0</v>
      </c>
      <c r="G59" s="100"/>
      <c r="H59" s="61">
        <v>0</v>
      </c>
      <c r="I59" s="100"/>
      <c r="J59" s="61">
        <v>0</v>
      </c>
      <c r="K59" s="100"/>
      <c r="L59" s="112">
        <v>0</v>
      </c>
      <c r="M59" s="100"/>
      <c r="N59" s="61">
        <v>0</v>
      </c>
      <c r="O59" s="100"/>
      <c r="P59" s="61">
        <v>0</v>
      </c>
      <c r="Q59" s="100"/>
      <c r="R59" s="61">
        <v>-56770705</v>
      </c>
      <c r="S59" s="100"/>
      <c r="T59" s="61">
        <v>-56770705</v>
      </c>
      <c r="U59" s="100"/>
      <c r="V59" s="151">
        <v>-0.21</v>
      </c>
    </row>
    <row r="60" spans="2:22" x14ac:dyDescent="0.55000000000000004">
      <c r="B60" s="4" t="s">
        <v>264</v>
      </c>
      <c r="D60" s="61">
        <v>0</v>
      </c>
      <c r="E60" s="100"/>
      <c r="F60" s="61">
        <v>-218299</v>
      </c>
      <c r="G60" s="100"/>
      <c r="H60" s="61">
        <v>0</v>
      </c>
      <c r="I60" s="100"/>
      <c r="J60" s="61">
        <v>-218299</v>
      </c>
      <c r="K60" s="100"/>
      <c r="L60" s="112">
        <v>0</v>
      </c>
      <c r="M60" s="100"/>
      <c r="N60" s="61">
        <v>0</v>
      </c>
      <c r="O60" s="100"/>
      <c r="P60" s="61">
        <v>-2695594</v>
      </c>
      <c r="Q60" s="100"/>
      <c r="R60" s="61">
        <v>-186028671</v>
      </c>
      <c r="S60" s="100"/>
      <c r="T60" s="61">
        <v>-188724265</v>
      </c>
      <c r="U60" s="100"/>
      <c r="V60" s="151">
        <v>-0.69</v>
      </c>
    </row>
    <row r="61" spans="2:22" x14ac:dyDescent="0.55000000000000004">
      <c r="B61" s="4" t="s">
        <v>224</v>
      </c>
      <c r="D61" s="61">
        <v>0</v>
      </c>
      <c r="E61" s="100"/>
      <c r="F61" s="61">
        <v>0</v>
      </c>
      <c r="G61" s="100"/>
      <c r="H61" s="61">
        <v>0</v>
      </c>
      <c r="I61" s="100"/>
      <c r="J61" s="61">
        <v>0</v>
      </c>
      <c r="K61" s="100"/>
      <c r="L61" s="112">
        <v>0</v>
      </c>
      <c r="M61" s="100"/>
      <c r="N61" s="61">
        <v>339006800</v>
      </c>
      <c r="O61" s="100"/>
      <c r="P61" s="61">
        <v>0</v>
      </c>
      <c r="Q61" s="100"/>
      <c r="R61" s="61">
        <v>-535558273</v>
      </c>
      <c r="S61" s="100"/>
      <c r="T61" s="61">
        <v>-196551473</v>
      </c>
      <c r="U61" s="100"/>
      <c r="V61" s="151">
        <v>-0.72</v>
      </c>
    </row>
    <row r="62" spans="2:22" x14ac:dyDescent="0.55000000000000004">
      <c r="B62" s="4" t="s">
        <v>219</v>
      </c>
      <c r="D62" s="61">
        <v>0</v>
      </c>
      <c r="E62" s="100"/>
      <c r="F62" s="61">
        <v>-62121172</v>
      </c>
      <c r="G62" s="100"/>
      <c r="H62" s="61">
        <v>-47336257</v>
      </c>
      <c r="I62" s="100"/>
      <c r="J62" s="61">
        <v>-109457429</v>
      </c>
      <c r="K62" s="100"/>
      <c r="L62" s="112">
        <v>1.58</v>
      </c>
      <c r="M62" s="100"/>
      <c r="N62" s="61">
        <v>0</v>
      </c>
      <c r="O62" s="100"/>
      <c r="P62" s="61">
        <v>-911393369</v>
      </c>
      <c r="Q62" s="100"/>
      <c r="R62" s="61">
        <v>692922005</v>
      </c>
      <c r="S62" s="100"/>
      <c r="T62" s="61">
        <v>-218471364</v>
      </c>
      <c r="U62" s="100"/>
      <c r="V62" s="151">
        <v>-0.8</v>
      </c>
    </row>
    <row r="63" spans="2:22" x14ac:dyDescent="0.55000000000000004">
      <c r="B63" s="4" t="s">
        <v>210</v>
      </c>
      <c r="D63" s="61">
        <v>0</v>
      </c>
      <c r="E63" s="100"/>
      <c r="F63" s="61">
        <v>0</v>
      </c>
      <c r="G63" s="100"/>
      <c r="H63" s="61">
        <v>0</v>
      </c>
      <c r="I63" s="100"/>
      <c r="J63" s="61">
        <v>0</v>
      </c>
      <c r="K63" s="100"/>
      <c r="L63" s="112">
        <v>0</v>
      </c>
      <c r="M63" s="100"/>
      <c r="N63" s="61">
        <v>0</v>
      </c>
      <c r="O63" s="100"/>
      <c r="P63" s="61">
        <v>0</v>
      </c>
      <c r="Q63" s="100"/>
      <c r="R63" s="61">
        <v>-267961218</v>
      </c>
      <c r="S63" s="100"/>
      <c r="T63" s="61">
        <v>-267961218</v>
      </c>
      <c r="U63" s="100"/>
      <c r="V63" s="151">
        <v>-0.98</v>
      </c>
    </row>
    <row r="64" spans="2:22" x14ac:dyDescent="0.55000000000000004">
      <c r="B64" s="4" t="s">
        <v>263</v>
      </c>
      <c r="D64" s="61">
        <v>0</v>
      </c>
      <c r="E64" s="100"/>
      <c r="F64" s="61">
        <v>-283987674</v>
      </c>
      <c r="G64" s="100"/>
      <c r="H64" s="61">
        <v>0</v>
      </c>
      <c r="I64" s="100"/>
      <c r="J64" s="61">
        <v>-283987674</v>
      </c>
      <c r="K64" s="100"/>
      <c r="L64" s="112">
        <v>4.0999999999999996</v>
      </c>
      <c r="M64" s="100"/>
      <c r="N64" s="61">
        <v>0</v>
      </c>
      <c r="O64" s="100"/>
      <c r="P64" s="61">
        <v>-289242922</v>
      </c>
      <c r="Q64" s="100"/>
      <c r="R64" s="61">
        <v>0</v>
      </c>
      <c r="S64" s="100"/>
      <c r="T64" s="61">
        <v>-289242922</v>
      </c>
      <c r="U64" s="100"/>
      <c r="V64" s="151">
        <v>-1.05</v>
      </c>
    </row>
    <row r="65" spans="2:22" x14ac:dyDescent="0.55000000000000004">
      <c r="B65" s="4" t="s">
        <v>211</v>
      </c>
      <c r="D65" s="61">
        <v>0</v>
      </c>
      <c r="E65" s="100"/>
      <c r="F65" s="61">
        <v>0</v>
      </c>
      <c r="G65" s="100"/>
      <c r="H65" s="61">
        <v>0</v>
      </c>
      <c r="I65" s="100"/>
      <c r="J65" s="61">
        <v>0</v>
      </c>
      <c r="K65" s="100"/>
      <c r="L65" s="112">
        <v>0</v>
      </c>
      <c r="M65" s="100"/>
      <c r="N65" s="61">
        <v>0</v>
      </c>
      <c r="O65" s="100"/>
      <c r="P65" s="61">
        <v>0</v>
      </c>
      <c r="Q65" s="100"/>
      <c r="R65" s="61">
        <v>-362828227</v>
      </c>
      <c r="S65" s="100"/>
      <c r="T65" s="61">
        <v>-362828227</v>
      </c>
      <c r="U65" s="100"/>
      <c r="V65" s="151">
        <v>-1.32</v>
      </c>
    </row>
    <row r="66" spans="2:22" x14ac:dyDescent="0.55000000000000004">
      <c r="B66" s="4" t="s">
        <v>169</v>
      </c>
      <c r="D66" s="61">
        <v>0</v>
      </c>
      <c r="E66" s="100"/>
      <c r="F66" s="61">
        <v>0</v>
      </c>
      <c r="G66" s="100"/>
      <c r="H66" s="61">
        <v>0</v>
      </c>
      <c r="I66" s="100"/>
      <c r="J66" s="61">
        <v>0</v>
      </c>
      <c r="K66" s="100"/>
      <c r="L66" s="112">
        <v>0</v>
      </c>
      <c r="M66" s="100"/>
      <c r="N66" s="61">
        <v>0</v>
      </c>
      <c r="O66" s="100"/>
      <c r="P66" s="61">
        <v>0</v>
      </c>
      <c r="Q66" s="100"/>
      <c r="R66" s="61">
        <v>-556155485</v>
      </c>
      <c r="S66" s="100"/>
      <c r="T66" s="61">
        <v>-556155485</v>
      </c>
      <c r="U66" s="100"/>
      <c r="V66" s="151">
        <v>-2.0299999999999998</v>
      </c>
    </row>
    <row r="67" spans="2:22" x14ac:dyDescent="0.55000000000000004">
      <c r="B67" s="4" t="s">
        <v>194</v>
      </c>
      <c r="D67" s="61">
        <v>0</v>
      </c>
      <c r="E67" s="100"/>
      <c r="F67" s="61">
        <v>0</v>
      </c>
      <c r="G67" s="100"/>
      <c r="H67" s="61">
        <v>0</v>
      </c>
      <c r="I67" s="100"/>
      <c r="J67" s="61">
        <v>0</v>
      </c>
      <c r="K67" s="100"/>
      <c r="L67" s="112">
        <v>0</v>
      </c>
      <c r="M67" s="100"/>
      <c r="N67" s="61">
        <v>0</v>
      </c>
      <c r="O67" s="100"/>
      <c r="P67" s="61">
        <v>0</v>
      </c>
      <c r="Q67" s="100"/>
      <c r="R67" s="61">
        <v>-793664290</v>
      </c>
      <c r="S67" s="100"/>
      <c r="T67" s="61">
        <v>-793664290</v>
      </c>
      <c r="U67" s="100"/>
      <c r="V67" s="151">
        <v>-2.89</v>
      </c>
    </row>
    <row r="68" spans="2:22" x14ac:dyDescent="0.55000000000000004">
      <c r="B68" s="4" t="s">
        <v>176</v>
      </c>
      <c r="D68" s="61">
        <v>0</v>
      </c>
      <c r="E68" s="100"/>
      <c r="F68" s="61">
        <v>0</v>
      </c>
      <c r="G68" s="100"/>
      <c r="H68" s="61">
        <v>0</v>
      </c>
      <c r="I68" s="100"/>
      <c r="J68" s="61">
        <v>0</v>
      </c>
      <c r="K68" s="100"/>
      <c r="L68" s="112">
        <v>0</v>
      </c>
      <c r="M68" s="100"/>
      <c r="N68" s="61">
        <v>0</v>
      </c>
      <c r="O68" s="100"/>
      <c r="P68" s="61">
        <v>0</v>
      </c>
      <c r="Q68" s="100"/>
      <c r="R68" s="61">
        <v>-871208251</v>
      </c>
      <c r="S68" s="100"/>
      <c r="T68" s="61">
        <v>-871208251</v>
      </c>
      <c r="U68" s="100"/>
      <c r="V68" s="151">
        <v>-3.17</v>
      </c>
    </row>
    <row r="69" spans="2:22" x14ac:dyDescent="0.55000000000000004">
      <c r="B69" s="4" t="s">
        <v>228</v>
      </c>
      <c r="D69" s="61">
        <v>0</v>
      </c>
      <c r="E69" s="100"/>
      <c r="F69" s="61">
        <v>0</v>
      </c>
      <c r="G69" s="100"/>
      <c r="H69" s="61">
        <v>0</v>
      </c>
      <c r="I69" s="100"/>
      <c r="J69" s="61">
        <v>0</v>
      </c>
      <c r="K69" s="100"/>
      <c r="L69" s="112">
        <v>0</v>
      </c>
      <c r="M69" s="100"/>
      <c r="N69" s="61">
        <v>800000000</v>
      </c>
      <c r="O69" s="100"/>
      <c r="P69" s="61">
        <v>0</v>
      </c>
      <c r="Q69" s="100"/>
      <c r="R69" s="61">
        <v>-1686430653</v>
      </c>
      <c r="S69" s="100"/>
      <c r="T69" s="61">
        <v>-886430653</v>
      </c>
      <c r="U69" s="100"/>
      <c r="V69" s="151">
        <v>-3.23</v>
      </c>
    </row>
    <row r="70" spans="2:22" x14ac:dyDescent="0.55000000000000004">
      <c r="B70" s="4" t="s">
        <v>190</v>
      </c>
      <c r="D70" s="61">
        <v>0</v>
      </c>
      <c r="E70" s="100"/>
      <c r="F70" s="61">
        <v>0</v>
      </c>
      <c r="G70" s="100"/>
      <c r="H70" s="61">
        <v>0</v>
      </c>
      <c r="I70" s="100"/>
      <c r="J70" s="61">
        <v>0</v>
      </c>
      <c r="K70" s="100"/>
      <c r="L70" s="112">
        <v>0</v>
      </c>
      <c r="M70" s="100"/>
      <c r="N70" s="61">
        <v>728000000</v>
      </c>
      <c r="O70" s="100"/>
      <c r="P70" s="61">
        <v>0</v>
      </c>
      <c r="Q70" s="100"/>
      <c r="R70" s="61">
        <v>-1911137493</v>
      </c>
      <c r="S70" s="100"/>
      <c r="T70" s="61">
        <v>-1183137493</v>
      </c>
      <c r="U70" s="100"/>
      <c r="V70" s="151">
        <v>-4.3099999999999996</v>
      </c>
    </row>
    <row r="71" spans="2:22" x14ac:dyDescent="0.55000000000000004">
      <c r="B71" s="4" t="s">
        <v>214</v>
      </c>
      <c r="D71" s="61">
        <v>0</v>
      </c>
      <c r="E71" s="100"/>
      <c r="F71" s="61">
        <v>0</v>
      </c>
      <c r="G71" s="100"/>
      <c r="H71" s="61">
        <v>0</v>
      </c>
      <c r="I71" s="100"/>
      <c r="J71" s="61">
        <v>0</v>
      </c>
      <c r="K71" s="100"/>
      <c r="L71" s="112">
        <v>0</v>
      </c>
      <c r="M71" s="100"/>
      <c r="N71" s="61">
        <v>663606400</v>
      </c>
      <c r="O71" s="100"/>
      <c r="P71" s="61">
        <v>0</v>
      </c>
      <c r="Q71" s="100"/>
      <c r="R71" s="61">
        <v>-1856190087</v>
      </c>
      <c r="S71" s="100"/>
      <c r="T71" s="61">
        <v>-1192583687</v>
      </c>
      <c r="U71" s="100"/>
      <c r="V71" s="151">
        <v>-4.3499999999999996</v>
      </c>
    </row>
    <row r="72" spans="2:22" x14ac:dyDescent="0.55000000000000004">
      <c r="B72" s="4" t="s">
        <v>202</v>
      </c>
      <c r="D72" s="61">
        <v>0</v>
      </c>
      <c r="E72" s="100"/>
      <c r="F72" s="61">
        <v>-333998082</v>
      </c>
      <c r="G72" s="100"/>
      <c r="H72" s="61">
        <v>0</v>
      </c>
      <c r="I72" s="100"/>
      <c r="J72" s="61">
        <v>-333998082</v>
      </c>
      <c r="K72" s="100"/>
      <c r="L72" s="112">
        <v>4.82</v>
      </c>
      <c r="M72" s="100"/>
      <c r="N72" s="61">
        <v>600666610</v>
      </c>
      <c r="O72" s="100"/>
      <c r="P72" s="61">
        <v>-53007137</v>
      </c>
      <c r="Q72" s="100"/>
      <c r="R72" s="61">
        <v>-1774375879</v>
      </c>
      <c r="S72" s="100"/>
      <c r="T72" s="61">
        <v>-1226716406</v>
      </c>
      <c r="U72" s="100"/>
      <c r="V72" s="151">
        <v>-4.47</v>
      </c>
    </row>
    <row r="73" spans="2:22" x14ac:dyDescent="0.55000000000000004">
      <c r="B73" s="4" t="s">
        <v>223</v>
      </c>
      <c r="D73" s="61">
        <v>0</v>
      </c>
      <c r="E73" s="100"/>
      <c r="F73" s="61">
        <v>0</v>
      </c>
      <c r="G73" s="100"/>
      <c r="H73" s="61">
        <v>0</v>
      </c>
      <c r="I73" s="100"/>
      <c r="J73" s="61">
        <v>0</v>
      </c>
      <c r="K73" s="100"/>
      <c r="L73" s="112">
        <v>0</v>
      </c>
      <c r="M73" s="100"/>
      <c r="N73" s="61">
        <v>1224000000</v>
      </c>
      <c r="O73" s="100"/>
      <c r="P73" s="61">
        <v>0</v>
      </c>
      <c r="Q73" s="100"/>
      <c r="R73" s="61">
        <v>-2536791793</v>
      </c>
      <c r="S73" s="100"/>
      <c r="T73" s="61">
        <v>-1312791793</v>
      </c>
      <c r="U73" s="100"/>
      <c r="V73" s="151">
        <v>-4.78</v>
      </c>
    </row>
    <row r="74" spans="2:22" x14ac:dyDescent="0.55000000000000004">
      <c r="B74" s="4" t="s">
        <v>180</v>
      </c>
      <c r="D74" s="61">
        <v>0</v>
      </c>
      <c r="E74" s="100"/>
      <c r="F74" s="61">
        <v>0</v>
      </c>
      <c r="G74" s="100"/>
      <c r="H74" s="61">
        <v>0</v>
      </c>
      <c r="I74" s="100"/>
      <c r="J74" s="61">
        <v>0</v>
      </c>
      <c r="K74" s="100"/>
      <c r="L74" s="112">
        <v>0</v>
      </c>
      <c r="M74" s="100"/>
      <c r="N74" s="61">
        <v>480000000</v>
      </c>
      <c r="O74" s="100"/>
      <c r="P74" s="61">
        <v>0</v>
      </c>
      <c r="Q74" s="100"/>
      <c r="R74" s="61">
        <v>-1816033121</v>
      </c>
      <c r="S74" s="100"/>
      <c r="T74" s="61">
        <v>-1336033121</v>
      </c>
      <c r="U74" s="100"/>
      <c r="V74" s="151">
        <v>-4.87</v>
      </c>
    </row>
    <row r="75" spans="2:22" x14ac:dyDescent="0.55000000000000004">
      <c r="B75" s="4" t="s">
        <v>255</v>
      </c>
      <c r="D75" s="61">
        <v>0</v>
      </c>
      <c r="E75" s="100"/>
      <c r="F75" s="61">
        <v>-404350025</v>
      </c>
      <c r="G75" s="100"/>
      <c r="H75" s="61">
        <v>0</v>
      </c>
      <c r="I75" s="100"/>
      <c r="J75" s="61">
        <v>-404350025</v>
      </c>
      <c r="K75" s="100"/>
      <c r="L75" s="112">
        <v>5.84</v>
      </c>
      <c r="M75" s="100"/>
      <c r="N75" s="61">
        <v>0</v>
      </c>
      <c r="O75" s="100"/>
      <c r="P75" s="61">
        <v>-1420781014</v>
      </c>
      <c r="Q75" s="100"/>
      <c r="R75" s="61">
        <v>58454225</v>
      </c>
      <c r="S75" s="100"/>
      <c r="T75" s="61">
        <v>-1362326789</v>
      </c>
      <c r="U75" s="100"/>
      <c r="V75" s="151">
        <v>-4.96</v>
      </c>
    </row>
    <row r="76" spans="2:22" x14ac:dyDescent="0.55000000000000004">
      <c r="B76" s="4" t="s">
        <v>174</v>
      </c>
      <c r="D76" s="61">
        <v>0</v>
      </c>
      <c r="E76" s="100"/>
      <c r="F76" s="61">
        <v>0</v>
      </c>
      <c r="G76" s="100"/>
      <c r="H76" s="61">
        <v>0</v>
      </c>
      <c r="I76" s="100"/>
      <c r="J76" s="61">
        <v>0</v>
      </c>
      <c r="K76" s="100"/>
      <c r="L76" s="112">
        <v>0</v>
      </c>
      <c r="M76" s="100"/>
      <c r="N76" s="61">
        <v>1953600</v>
      </c>
      <c r="O76" s="100"/>
      <c r="P76" s="61">
        <v>0</v>
      </c>
      <c r="Q76" s="100"/>
      <c r="R76" s="61">
        <v>-1454143788</v>
      </c>
      <c r="S76" s="100"/>
      <c r="T76" s="61">
        <v>-1452190188</v>
      </c>
      <c r="U76" s="100"/>
      <c r="V76" s="151">
        <v>-5.29</v>
      </c>
    </row>
    <row r="77" spans="2:22" x14ac:dyDescent="0.55000000000000004">
      <c r="B77" s="4" t="s">
        <v>265</v>
      </c>
      <c r="D77" s="61">
        <v>0</v>
      </c>
      <c r="E77" s="100"/>
      <c r="F77" s="61">
        <v>-372321037</v>
      </c>
      <c r="G77" s="100"/>
      <c r="H77" s="61">
        <v>0</v>
      </c>
      <c r="I77" s="100"/>
      <c r="J77" s="61">
        <v>-372321037</v>
      </c>
      <c r="K77" s="100"/>
      <c r="L77" s="112">
        <v>5.38</v>
      </c>
      <c r="M77" s="100"/>
      <c r="N77" s="61">
        <v>0</v>
      </c>
      <c r="O77" s="100"/>
      <c r="P77" s="61">
        <v>-1569016278</v>
      </c>
      <c r="Q77" s="100"/>
      <c r="R77" s="61">
        <v>0</v>
      </c>
      <c r="S77" s="100"/>
      <c r="T77" s="61">
        <v>-1569016278</v>
      </c>
      <c r="U77" s="100"/>
      <c r="V77" s="151">
        <v>-5.72</v>
      </c>
    </row>
    <row r="78" spans="2:22" x14ac:dyDescent="0.55000000000000004">
      <c r="B78" s="4" t="s">
        <v>221</v>
      </c>
      <c r="D78" s="61">
        <v>0</v>
      </c>
      <c r="E78" s="100"/>
      <c r="F78" s="61">
        <v>0</v>
      </c>
      <c r="G78" s="100"/>
      <c r="H78" s="61">
        <v>0</v>
      </c>
      <c r="I78" s="100"/>
      <c r="J78" s="61">
        <v>0</v>
      </c>
      <c r="K78" s="100"/>
      <c r="L78" s="112">
        <v>0</v>
      </c>
      <c r="M78" s="100"/>
      <c r="N78" s="61">
        <v>650113000</v>
      </c>
      <c r="O78" s="100"/>
      <c r="P78" s="61">
        <v>0</v>
      </c>
      <c r="Q78" s="100"/>
      <c r="R78" s="61">
        <v>-2457342001</v>
      </c>
      <c r="S78" s="100"/>
      <c r="T78" s="61">
        <v>-1807229001</v>
      </c>
      <c r="U78" s="100"/>
      <c r="V78" s="151">
        <v>-6.59</v>
      </c>
    </row>
    <row r="79" spans="2:22" x14ac:dyDescent="0.55000000000000004">
      <c r="B79" s="4" t="s">
        <v>233</v>
      </c>
      <c r="D79" s="61">
        <v>0</v>
      </c>
      <c r="E79" s="100"/>
      <c r="F79" s="61">
        <v>-386985300</v>
      </c>
      <c r="G79" s="100"/>
      <c r="H79" s="61">
        <v>0</v>
      </c>
      <c r="I79" s="100"/>
      <c r="J79" s="61">
        <v>-386985300</v>
      </c>
      <c r="K79" s="100"/>
      <c r="L79" s="112">
        <v>5.59</v>
      </c>
      <c r="M79" s="100"/>
      <c r="N79" s="61">
        <v>1173630000</v>
      </c>
      <c r="O79" s="100"/>
      <c r="P79" s="61">
        <v>-3010154348</v>
      </c>
      <c r="Q79" s="100"/>
      <c r="R79" s="61">
        <v>-843339396</v>
      </c>
      <c r="S79" s="100"/>
      <c r="T79" s="61">
        <v>-2679863744</v>
      </c>
      <c r="U79" s="100"/>
      <c r="V79" s="151">
        <v>-9.77</v>
      </c>
    </row>
    <row r="80" spans="2:22" x14ac:dyDescent="0.55000000000000004">
      <c r="B80" s="4" t="s">
        <v>252</v>
      </c>
      <c r="D80" s="61">
        <v>0</v>
      </c>
      <c r="E80" s="100"/>
      <c r="F80" s="61">
        <v>-608280544</v>
      </c>
      <c r="G80" s="100"/>
      <c r="H80" s="61">
        <v>0</v>
      </c>
      <c r="I80" s="100"/>
      <c r="J80" s="61">
        <v>-608280544</v>
      </c>
      <c r="K80" s="100"/>
      <c r="L80" s="112">
        <v>8.7799999999999994</v>
      </c>
      <c r="M80" s="100"/>
      <c r="N80" s="61">
        <v>0</v>
      </c>
      <c r="O80" s="100"/>
      <c r="P80" s="61">
        <v>-2758868576</v>
      </c>
      <c r="Q80" s="100"/>
      <c r="R80" s="61">
        <v>9754494</v>
      </c>
      <c r="S80" s="100"/>
      <c r="T80" s="61">
        <v>-2749114082</v>
      </c>
      <c r="U80" s="100"/>
      <c r="V80" s="151">
        <v>-10.02</v>
      </c>
    </row>
    <row r="81" spans="2:22" x14ac:dyDescent="0.55000000000000004">
      <c r="B81" s="4" t="s">
        <v>191</v>
      </c>
      <c r="D81" s="61">
        <v>0</v>
      </c>
      <c r="E81" s="100"/>
      <c r="F81" s="61">
        <v>0</v>
      </c>
      <c r="G81" s="100"/>
      <c r="H81" s="61">
        <v>0</v>
      </c>
      <c r="I81" s="100"/>
      <c r="J81" s="61">
        <v>0</v>
      </c>
      <c r="K81" s="100"/>
      <c r="L81" s="112">
        <v>0</v>
      </c>
      <c r="M81" s="100"/>
      <c r="N81" s="61">
        <v>0</v>
      </c>
      <c r="O81" s="100"/>
      <c r="P81" s="61">
        <v>0</v>
      </c>
      <c r="Q81" s="100"/>
      <c r="R81" s="61">
        <v>-2852006484</v>
      </c>
      <c r="S81" s="100"/>
      <c r="T81" s="61">
        <v>-2852006484</v>
      </c>
      <c r="U81" s="100"/>
      <c r="V81" s="151">
        <v>-10.39</v>
      </c>
    </row>
    <row r="82" spans="2:22" x14ac:dyDescent="0.55000000000000004">
      <c r="B82" s="4" t="s">
        <v>220</v>
      </c>
      <c r="D82" s="61">
        <v>0</v>
      </c>
      <c r="E82" s="100"/>
      <c r="F82" s="61">
        <v>-154794120</v>
      </c>
      <c r="G82" s="100"/>
      <c r="H82" s="61">
        <v>0</v>
      </c>
      <c r="I82" s="100"/>
      <c r="J82" s="61">
        <v>-154794120</v>
      </c>
      <c r="K82" s="100"/>
      <c r="L82" s="112">
        <v>2.2400000000000002</v>
      </c>
      <c r="M82" s="100"/>
      <c r="N82" s="61">
        <v>87112000</v>
      </c>
      <c r="O82" s="100"/>
      <c r="P82" s="61">
        <v>-2089141965</v>
      </c>
      <c r="Q82" s="100"/>
      <c r="R82" s="61">
        <v>-1536133466</v>
      </c>
      <c r="S82" s="100"/>
      <c r="T82" s="61">
        <v>-3538163431</v>
      </c>
      <c r="U82" s="100"/>
      <c r="V82" s="151">
        <v>-12.89</v>
      </c>
    </row>
    <row r="83" spans="2:22" x14ac:dyDescent="0.55000000000000004">
      <c r="B83" s="4" t="s">
        <v>189</v>
      </c>
      <c r="D83" s="61">
        <v>0</v>
      </c>
      <c r="E83" s="100"/>
      <c r="F83" s="61">
        <v>0</v>
      </c>
      <c r="G83" s="100"/>
      <c r="H83" s="61">
        <v>0</v>
      </c>
      <c r="I83" s="100"/>
      <c r="J83" s="61">
        <v>0</v>
      </c>
      <c r="K83" s="100"/>
      <c r="L83" s="112">
        <v>0</v>
      </c>
      <c r="M83" s="100"/>
      <c r="N83" s="61">
        <v>840000000</v>
      </c>
      <c r="O83" s="100"/>
      <c r="P83" s="61">
        <v>0</v>
      </c>
      <c r="Q83" s="100"/>
      <c r="R83" s="61">
        <v>-4581272705</v>
      </c>
      <c r="S83" s="100"/>
      <c r="T83" s="61">
        <v>-3741272705</v>
      </c>
      <c r="U83" s="100"/>
      <c r="V83" s="151">
        <v>-13.63</v>
      </c>
    </row>
    <row r="84" spans="2:22" x14ac:dyDescent="0.55000000000000004">
      <c r="B84" s="4" t="s">
        <v>230</v>
      </c>
      <c r="D84" s="61">
        <v>0</v>
      </c>
      <c r="E84" s="100"/>
      <c r="F84" s="61">
        <v>-164928373</v>
      </c>
      <c r="G84" s="100"/>
      <c r="H84" s="61">
        <v>0</v>
      </c>
      <c r="I84" s="100"/>
      <c r="J84" s="61">
        <v>-164928373</v>
      </c>
      <c r="K84" s="100"/>
      <c r="L84" s="112">
        <v>2.38</v>
      </c>
      <c r="M84" s="100"/>
      <c r="N84" s="61">
        <v>510036000</v>
      </c>
      <c r="O84" s="100"/>
      <c r="P84" s="61">
        <v>-1290015827</v>
      </c>
      <c r="Q84" s="100"/>
      <c r="R84" s="61">
        <v>-4636878987</v>
      </c>
      <c r="S84" s="100"/>
      <c r="T84" s="61">
        <v>-5416858814</v>
      </c>
      <c r="U84" s="100"/>
      <c r="V84" s="151">
        <v>-19.739999999999998</v>
      </c>
    </row>
    <row r="85" spans="2:22" x14ac:dyDescent="0.55000000000000004">
      <c r="B85" s="4" t="s">
        <v>260</v>
      </c>
      <c r="D85" s="61">
        <v>0</v>
      </c>
      <c r="E85" s="100"/>
      <c r="F85" s="61">
        <v>-468222529</v>
      </c>
      <c r="G85" s="100"/>
      <c r="H85" s="61">
        <v>-435536986</v>
      </c>
      <c r="I85" s="100"/>
      <c r="J85" s="61">
        <v>-903759515</v>
      </c>
      <c r="K85" s="100"/>
      <c r="L85" s="112">
        <v>13.05</v>
      </c>
      <c r="M85" s="100"/>
      <c r="N85" s="61">
        <v>0</v>
      </c>
      <c r="O85" s="100"/>
      <c r="P85" s="61">
        <v>-6280889320</v>
      </c>
      <c r="Q85" s="100"/>
      <c r="R85" s="61">
        <v>-435536986</v>
      </c>
      <c r="S85" s="100"/>
      <c r="T85" s="61">
        <v>-6716426306</v>
      </c>
      <c r="U85" s="100"/>
      <c r="V85" s="151">
        <v>-24.48</v>
      </c>
    </row>
    <row r="86" spans="2:22" ht="29.25" customHeight="1" thickBot="1" x14ac:dyDescent="0.6">
      <c r="B86" s="35" t="s">
        <v>65</v>
      </c>
      <c r="D86" s="65">
        <f>SUM(D10:D85)</f>
        <v>1672500000</v>
      </c>
      <c r="E86" s="6"/>
      <c r="F86" s="65">
        <f>SUM(F10:F85)</f>
        <v>-8009920751</v>
      </c>
      <c r="G86" s="6"/>
      <c r="H86" s="65">
        <f>SUM(H10:H85)</f>
        <v>-494239036</v>
      </c>
      <c r="I86" s="6"/>
      <c r="J86" s="65">
        <f>SUM(J10:J85)</f>
        <v>-6831659787</v>
      </c>
      <c r="K86" s="6"/>
      <c r="L86" s="111">
        <f>SUM(L10:L85)</f>
        <v>98.63</v>
      </c>
      <c r="M86" s="6"/>
      <c r="N86" s="65">
        <f>SUM(N10:N85)</f>
        <v>23690433952</v>
      </c>
      <c r="O86" s="6"/>
      <c r="P86" s="65"/>
      <c r="Q86" s="6"/>
      <c r="R86" s="65">
        <f>SUM(R10:R85)</f>
        <v>8853454045</v>
      </c>
      <c r="S86" s="6"/>
      <c r="T86" s="65">
        <f>SUM(T10:T85)</f>
        <v>18670047029</v>
      </c>
      <c r="U86" s="6"/>
      <c r="V86" s="149">
        <f>SUM(V10:V85)</f>
        <v>68.02999999999993</v>
      </c>
    </row>
    <row r="87" spans="2:22" ht="21.75" thickTop="1" x14ac:dyDescent="0.55000000000000004"/>
    <row r="88" spans="2:22" ht="30" x14ac:dyDescent="0.75">
      <c r="L88" s="45">
        <v>11</v>
      </c>
      <c r="T88" s="140"/>
    </row>
    <row r="89" spans="2:22" x14ac:dyDescent="0.55000000000000004">
      <c r="T89" s="21"/>
    </row>
  </sheetData>
  <sortState xmlns:xlrd2="http://schemas.microsoft.com/office/spreadsheetml/2017/richdata2" ref="B10:V85">
    <sortCondition descending="1" ref="T10:T8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7"/>
  <sheetViews>
    <sheetView rightToLeft="1" view="pageBreakPreview" zoomScale="85" zoomScaleNormal="70" zoomScaleSheetLayoutView="85" workbookViewId="0">
      <selection activeCell="B9" sqref="B9:R10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223" t="s">
        <v>167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14"/>
      <c r="R2" s="14"/>
      <c r="S2" s="14"/>
      <c r="T2" s="14"/>
      <c r="U2" s="14"/>
    </row>
    <row r="3" spans="2:28" ht="30" x14ac:dyDescent="0.6">
      <c r="B3" s="223" t="s">
        <v>37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14"/>
      <c r="R3" s="14"/>
    </row>
    <row r="4" spans="2:28" ht="30" x14ac:dyDescent="0.6">
      <c r="B4" s="223" t="s">
        <v>277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224" t="s">
        <v>41</v>
      </c>
      <c r="D7" s="225" t="s">
        <v>39</v>
      </c>
      <c r="E7" s="225" t="s">
        <v>39</v>
      </c>
      <c r="F7" s="225" t="s">
        <v>39</v>
      </c>
      <c r="G7" s="225" t="s">
        <v>39</v>
      </c>
      <c r="H7" s="225" t="s">
        <v>39</v>
      </c>
      <c r="I7" s="225" t="s">
        <v>39</v>
      </c>
      <c r="J7" s="225" t="s">
        <v>39</v>
      </c>
      <c r="L7" s="225" t="s">
        <v>40</v>
      </c>
      <c r="M7" s="225" t="s">
        <v>40</v>
      </c>
      <c r="N7" s="225" t="s">
        <v>40</v>
      </c>
      <c r="O7" s="225" t="s">
        <v>40</v>
      </c>
      <c r="P7" s="225" t="s">
        <v>40</v>
      </c>
      <c r="Q7" s="225" t="s">
        <v>40</v>
      </c>
      <c r="R7" s="225" t="s">
        <v>40</v>
      </c>
    </row>
    <row r="8" spans="2:28" s="36" customFormat="1" ht="48" customHeight="1" x14ac:dyDescent="0.75">
      <c r="B8" s="224" t="s">
        <v>41</v>
      </c>
      <c r="D8" s="274" t="s">
        <v>58</v>
      </c>
      <c r="E8" s="37"/>
      <c r="F8" s="274" t="s">
        <v>55</v>
      </c>
      <c r="G8" s="37"/>
      <c r="H8" s="274" t="s">
        <v>56</v>
      </c>
      <c r="I8" s="37"/>
      <c r="J8" s="274" t="s">
        <v>59</v>
      </c>
      <c r="L8" s="274" t="s">
        <v>58</v>
      </c>
      <c r="M8" s="37"/>
      <c r="N8" s="274" t="s">
        <v>55</v>
      </c>
      <c r="O8" s="37"/>
      <c r="P8" s="274" t="s">
        <v>56</v>
      </c>
      <c r="Q8" s="37"/>
      <c r="R8" s="274" t="s">
        <v>59</v>
      </c>
    </row>
    <row r="9" spans="2:28" s="36" customFormat="1" ht="25.5" customHeight="1" x14ac:dyDescent="0.75">
      <c r="B9" s="34" t="s">
        <v>268</v>
      </c>
      <c r="C9" s="34"/>
      <c r="D9" s="63">
        <v>0</v>
      </c>
      <c r="E9" s="10"/>
      <c r="F9" s="63">
        <v>0</v>
      </c>
      <c r="G9" s="10"/>
      <c r="H9" s="63">
        <v>0</v>
      </c>
      <c r="I9" s="10"/>
      <c r="J9" s="63">
        <v>0</v>
      </c>
      <c r="K9" s="10"/>
      <c r="L9" s="63">
        <v>0</v>
      </c>
      <c r="M9" s="10"/>
      <c r="N9" s="63">
        <v>0</v>
      </c>
      <c r="O9" s="10"/>
      <c r="P9" s="63">
        <v>138836829</v>
      </c>
      <c r="Q9" s="34"/>
      <c r="R9" s="63">
        <v>138836829</v>
      </c>
    </row>
    <row r="10" spans="2:28" ht="21.75" x14ac:dyDescent="0.6">
      <c r="B10" s="204" t="s">
        <v>276</v>
      </c>
      <c r="C10" s="4"/>
      <c r="D10" s="64">
        <v>0</v>
      </c>
      <c r="E10" s="6"/>
      <c r="F10" s="64">
        <v>0</v>
      </c>
      <c r="G10" s="6"/>
      <c r="H10" s="64">
        <v>0</v>
      </c>
      <c r="I10" s="6"/>
      <c r="J10" s="64">
        <v>0</v>
      </c>
      <c r="K10" s="6"/>
      <c r="L10" s="64">
        <v>0</v>
      </c>
      <c r="M10" s="6"/>
      <c r="N10" s="64">
        <v>0</v>
      </c>
      <c r="O10" s="6"/>
      <c r="P10" s="64">
        <v>2806171</v>
      </c>
      <c r="Q10" s="4"/>
      <c r="R10" s="64">
        <v>2806171</v>
      </c>
    </row>
    <row r="11" spans="2:28" ht="24.75" thickBot="1" x14ac:dyDescent="0.65">
      <c r="B11" s="203" t="s">
        <v>65</v>
      </c>
      <c r="D11" s="66">
        <f t="shared" ref="D11:Q11" si="0">SUM(D10)</f>
        <v>0</v>
      </c>
      <c r="E11" s="66">
        <f t="shared" si="0"/>
        <v>0</v>
      </c>
      <c r="F11" s="66">
        <f t="shared" si="0"/>
        <v>0</v>
      </c>
      <c r="G11" s="66">
        <f t="shared" si="0"/>
        <v>0</v>
      </c>
      <c r="H11" s="66">
        <f>SUM(H9:H10)</f>
        <v>0</v>
      </c>
      <c r="I11" s="66">
        <f t="shared" si="0"/>
        <v>0</v>
      </c>
      <c r="J11" s="66">
        <f>SUM(J9:J10)</f>
        <v>0</v>
      </c>
      <c r="K11" s="66">
        <f t="shared" si="0"/>
        <v>0</v>
      </c>
      <c r="L11" s="66">
        <f t="shared" si="0"/>
        <v>0</v>
      </c>
      <c r="M11" s="66">
        <f t="shared" si="0"/>
        <v>0</v>
      </c>
      <c r="N11" s="66">
        <f t="shared" si="0"/>
        <v>0</v>
      </c>
      <c r="O11" s="66">
        <f t="shared" si="0"/>
        <v>0</v>
      </c>
      <c r="P11" s="66">
        <f>SUM(P9:P10)</f>
        <v>141643000</v>
      </c>
      <c r="Q11" s="66">
        <f t="shared" si="0"/>
        <v>0</v>
      </c>
      <c r="R11" s="66">
        <f>SUM(R9:R10)</f>
        <v>141643000</v>
      </c>
    </row>
    <row r="12" spans="2:28" ht="21.75" thickTop="1" x14ac:dyDescent="0.6">
      <c r="L12"/>
    </row>
    <row r="13" spans="2:28" ht="30" x14ac:dyDescent="0.75">
      <c r="J13" s="40">
        <v>12</v>
      </c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12:12" x14ac:dyDescent="0.6">
      <c r="L17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B10" sqref="B10:H13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223" t="s">
        <v>167</v>
      </c>
      <c r="C2" s="223"/>
      <c r="D2" s="223"/>
      <c r="E2" s="223"/>
      <c r="F2" s="223"/>
      <c r="G2" s="223"/>
      <c r="H2" s="223"/>
      <c r="I2" s="223"/>
      <c r="J2" s="223"/>
    </row>
    <row r="3" spans="2:26" ht="31.5" customHeight="1" x14ac:dyDescent="0.55000000000000004">
      <c r="B3" s="223" t="s">
        <v>37</v>
      </c>
      <c r="C3" s="223"/>
      <c r="D3" s="223"/>
      <c r="E3" s="223"/>
      <c r="F3" s="223"/>
      <c r="G3" s="223"/>
      <c r="H3" s="223"/>
      <c r="I3" s="223"/>
      <c r="J3" s="223"/>
    </row>
    <row r="4" spans="2:26" ht="31.5" customHeight="1" x14ac:dyDescent="0.55000000000000004">
      <c r="B4" s="223" t="s">
        <v>277</v>
      </c>
      <c r="C4" s="223"/>
      <c r="D4" s="223"/>
      <c r="E4" s="223"/>
      <c r="F4" s="223"/>
      <c r="G4" s="223"/>
      <c r="H4" s="223"/>
      <c r="I4" s="223"/>
      <c r="J4" s="223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227" t="s">
        <v>60</v>
      </c>
      <c r="C8" s="227" t="s">
        <v>60</v>
      </c>
      <c r="D8" s="227" t="s">
        <v>39</v>
      </c>
      <c r="E8" s="227" t="s">
        <v>39</v>
      </c>
      <c r="F8" s="227" t="s">
        <v>39</v>
      </c>
      <c r="H8" s="227" t="s">
        <v>40</v>
      </c>
      <c r="I8" s="227" t="s">
        <v>40</v>
      </c>
      <c r="J8" s="227" t="s">
        <v>40</v>
      </c>
    </row>
    <row r="9" spans="2:26" s="29" customFormat="1" ht="50.25" customHeight="1" x14ac:dyDescent="0.6">
      <c r="B9" s="276" t="s">
        <v>61</v>
      </c>
      <c r="D9" s="276" t="s">
        <v>62</v>
      </c>
      <c r="F9" s="276" t="s">
        <v>63</v>
      </c>
      <c r="H9" s="276" t="s">
        <v>62</v>
      </c>
      <c r="J9" s="276" t="s">
        <v>63</v>
      </c>
    </row>
    <row r="10" spans="2:26" s="4" customFormat="1" ht="22.5" customHeight="1" x14ac:dyDescent="0.55000000000000004">
      <c r="B10" s="34" t="s">
        <v>271</v>
      </c>
      <c r="D10" s="63">
        <v>273462</v>
      </c>
      <c r="E10" s="6"/>
      <c r="F10" s="10"/>
      <c r="G10" s="6"/>
      <c r="H10" s="63">
        <v>43057912</v>
      </c>
      <c r="I10" s="6"/>
      <c r="J10" s="85"/>
    </row>
    <row r="11" spans="2:26" s="4" customFormat="1" ht="22.5" customHeight="1" x14ac:dyDescent="0.55000000000000004">
      <c r="B11" s="4" t="s">
        <v>272</v>
      </c>
      <c r="D11" s="64">
        <v>414182</v>
      </c>
      <c r="E11" s="6"/>
      <c r="F11" s="6"/>
      <c r="G11" s="6"/>
      <c r="H11" s="64">
        <v>4151002</v>
      </c>
      <c r="I11" s="6"/>
      <c r="J11" s="31"/>
    </row>
    <row r="12" spans="2:26" s="4" customFormat="1" ht="22.5" customHeight="1" x14ac:dyDescent="0.55000000000000004">
      <c r="B12" s="164" t="s">
        <v>269</v>
      </c>
      <c r="D12" s="165">
        <v>10128</v>
      </c>
      <c r="E12" s="6"/>
      <c r="F12" s="166"/>
      <c r="G12" s="6"/>
      <c r="H12" s="165">
        <v>47772</v>
      </c>
      <c r="I12" s="6"/>
      <c r="J12" s="167"/>
    </row>
    <row r="13" spans="2:26" s="4" customFormat="1" ht="21.75" customHeight="1" x14ac:dyDescent="0.55000000000000004">
      <c r="B13" s="4" t="s">
        <v>270</v>
      </c>
      <c r="D13" s="64">
        <v>1158</v>
      </c>
      <c r="E13" s="6"/>
      <c r="F13" s="6"/>
      <c r="G13" s="6"/>
      <c r="H13" s="64">
        <v>14196</v>
      </c>
      <c r="I13" s="6"/>
      <c r="J13" s="31"/>
    </row>
    <row r="14" spans="2:26" ht="21.75" customHeight="1" thickBot="1" x14ac:dyDescent="0.6">
      <c r="B14" s="275" t="s">
        <v>65</v>
      </c>
      <c r="C14" s="275"/>
      <c r="D14" s="66">
        <f>SUM(D10:D13)</f>
        <v>698930</v>
      </c>
      <c r="E14" s="67"/>
      <c r="F14" s="68"/>
      <c r="G14" s="67"/>
      <c r="H14" s="66">
        <f>SUM(H10:H13)</f>
        <v>47270882</v>
      </c>
      <c r="I14" s="67"/>
      <c r="J14" s="86"/>
    </row>
    <row r="15" spans="2:26" ht="21.75" customHeight="1" thickTop="1" x14ac:dyDescent="0.55000000000000004">
      <c r="D15" s="2" t="s">
        <v>146</v>
      </c>
      <c r="J15" s="84"/>
    </row>
    <row r="16" spans="2:26" ht="30" x14ac:dyDescent="0.75">
      <c r="D16" s="43">
        <v>13</v>
      </c>
    </row>
    <row r="17" spans="10:10" ht="21.75" customHeight="1" x14ac:dyDescent="0.55000000000000004">
      <c r="J17" s="84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D12" sqref="D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223" t="s">
        <v>167</v>
      </c>
      <c r="C2" s="223"/>
      <c r="D2" s="223"/>
      <c r="E2" s="223"/>
      <c r="F2" s="223"/>
    </row>
    <row r="3" spans="2:16" ht="30" x14ac:dyDescent="0.55000000000000004">
      <c r="B3" s="223" t="s">
        <v>37</v>
      </c>
      <c r="C3" s="223"/>
      <c r="D3" s="223"/>
      <c r="E3" s="223"/>
      <c r="F3" s="223"/>
    </row>
    <row r="4" spans="2:16" ht="30" x14ac:dyDescent="0.55000000000000004">
      <c r="B4" s="223" t="s">
        <v>277</v>
      </c>
      <c r="C4" s="223"/>
      <c r="D4" s="223"/>
      <c r="E4" s="223"/>
      <c r="F4" s="223"/>
    </row>
    <row r="5" spans="2:16" ht="125.25" customHeight="1" x14ac:dyDescent="0.55000000000000004"/>
    <row r="6" spans="2:16" s="18" customFormat="1" ht="24" x14ac:dyDescent="0.6">
      <c r="B6" s="48" t="s">
        <v>185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68" t="s">
        <v>64</v>
      </c>
      <c r="D8" s="223" t="s">
        <v>39</v>
      </c>
      <c r="F8" s="223" t="s">
        <v>278</v>
      </c>
    </row>
    <row r="9" spans="2:16" ht="30" x14ac:dyDescent="0.55000000000000004">
      <c r="B9" s="277" t="s">
        <v>64</v>
      </c>
      <c r="D9" s="278" t="s">
        <v>34</v>
      </c>
      <c r="F9" s="278" t="s">
        <v>34</v>
      </c>
    </row>
    <row r="10" spans="2:16" x14ac:dyDescent="0.55000000000000004">
      <c r="B10" s="2" t="s">
        <v>64</v>
      </c>
      <c r="D10" s="69">
        <v>0</v>
      </c>
      <c r="E10" s="67"/>
      <c r="F10" s="69">
        <v>227481677</v>
      </c>
    </row>
    <row r="11" spans="2:16" x14ac:dyDescent="0.55000000000000004">
      <c r="B11" s="2" t="s">
        <v>79</v>
      </c>
      <c r="D11" s="69">
        <v>0</v>
      </c>
      <c r="E11" s="67"/>
      <c r="F11" s="69">
        <v>102957923</v>
      </c>
    </row>
    <row r="12" spans="2:16" x14ac:dyDescent="0.55000000000000004">
      <c r="B12" s="2" t="s">
        <v>149</v>
      </c>
      <c r="D12" s="69">
        <v>0</v>
      </c>
      <c r="E12" s="67"/>
      <c r="F12" s="69">
        <v>0</v>
      </c>
    </row>
    <row r="13" spans="2:16" ht="21.75" thickBot="1" x14ac:dyDescent="0.6">
      <c r="B13" s="23" t="s">
        <v>65</v>
      </c>
      <c r="D13" s="66">
        <f>SUM(D10:D12)</f>
        <v>0</v>
      </c>
      <c r="E13" s="67"/>
      <c r="F13" s="66">
        <f>SUM(F10:F12)</f>
        <v>330439600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69">
        <v>14</v>
      </c>
      <c r="B17" s="269"/>
      <c r="C17" s="269"/>
      <c r="D17" s="269"/>
      <c r="E17" s="269"/>
      <c r="F17" s="269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248" t="s">
        <v>167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25.5" x14ac:dyDescent="0.25">
      <c r="A2" s="248" t="s">
        <v>37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1" ht="25.5" x14ac:dyDescent="0.25">
      <c r="A3" s="248" t="s">
        <v>277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spans="1:1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4" x14ac:dyDescent="0.25">
      <c r="A5" s="271" t="s">
        <v>156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</row>
    <row r="6" spans="1:11" ht="21" x14ac:dyDescent="0.25">
      <c r="A6" s="106"/>
      <c r="B6" s="106"/>
      <c r="C6" s="106"/>
      <c r="D6" s="106"/>
      <c r="E6" s="106"/>
      <c r="F6" s="106"/>
      <c r="G6" s="106"/>
      <c r="H6" s="106"/>
      <c r="I6" s="108" t="s">
        <v>39</v>
      </c>
      <c r="J6" s="106"/>
      <c r="K6" s="108" t="s">
        <v>101</v>
      </c>
    </row>
    <row r="7" spans="1:11" ht="114" customHeight="1" x14ac:dyDescent="0.25">
      <c r="A7" s="108" t="s">
        <v>127</v>
      </c>
      <c r="B7" s="106"/>
      <c r="C7" s="116" t="s">
        <v>128</v>
      </c>
      <c r="D7" s="106"/>
      <c r="E7" s="116" t="s">
        <v>129</v>
      </c>
      <c r="F7" s="106"/>
      <c r="G7" s="116" t="s">
        <v>130</v>
      </c>
      <c r="H7" s="106"/>
      <c r="I7" s="115" t="s">
        <v>131</v>
      </c>
      <c r="J7" s="106"/>
      <c r="K7" s="115" t="s">
        <v>131</v>
      </c>
    </row>
    <row r="8" spans="1:1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2" ht="30" x14ac:dyDescent="0.75">
      <c r="A17" s="269">
        <v>15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1:12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2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</row>
    <row r="20" spans="1:12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2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2"/>
  <sheetViews>
    <sheetView rightToLeft="1" view="pageBreakPreview" topLeftCell="A19" zoomScale="85" zoomScaleNormal="110" zoomScaleSheetLayoutView="85" workbookViewId="0">
      <selection activeCell="A35" sqref="A35:XFD36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223" t="s">
        <v>167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</row>
    <row r="3" spans="2:28" ht="30" x14ac:dyDescent="0.55000000000000004">
      <c r="B3" s="223" t="s">
        <v>37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</row>
    <row r="4" spans="2:28" ht="30" x14ac:dyDescent="0.55000000000000004">
      <c r="B4" s="223" t="s">
        <v>277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</row>
    <row r="5" spans="2:28" ht="67.5" customHeight="1" x14ac:dyDescent="0.55000000000000004"/>
    <row r="6" spans="2:28" ht="30" x14ac:dyDescent="0.55000000000000004">
      <c r="B6" s="253" t="s">
        <v>157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79" t="s">
        <v>1</v>
      </c>
      <c r="D7" s="276" t="s">
        <v>45</v>
      </c>
      <c r="E7" s="276" t="s">
        <v>45</v>
      </c>
      <c r="F7" s="276" t="s">
        <v>45</v>
      </c>
      <c r="G7" s="276" t="s">
        <v>45</v>
      </c>
      <c r="H7" s="276" t="s">
        <v>45</v>
      </c>
      <c r="J7" s="276" t="s">
        <v>39</v>
      </c>
      <c r="K7" s="276" t="s">
        <v>39</v>
      </c>
      <c r="L7" s="276" t="s">
        <v>39</v>
      </c>
      <c r="M7" s="276" t="s">
        <v>39</v>
      </c>
      <c r="N7" s="276" t="s">
        <v>39</v>
      </c>
      <c r="P7" s="276" t="s">
        <v>40</v>
      </c>
      <c r="Q7" s="276" t="s">
        <v>40</v>
      </c>
      <c r="R7" s="276" t="s">
        <v>40</v>
      </c>
      <c r="S7" s="276" t="s">
        <v>40</v>
      </c>
      <c r="T7" s="276" t="s">
        <v>40</v>
      </c>
    </row>
    <row r="8" spans="2:28" s="29" customFormat="1" ht="63.75" customHeight="1" x14ac:dyDescent="0.6">
      <c r="B8" s="279" t="s">
        <v>1</v>
      </c>
      <c r="D8" s="105" t="s">
        <v>126</v>
      </c>
      <c r="E8" s="46"/>
      <c r="F8" s="280" t="s">
        <v>46</v>
      </c>
      <c r="G8" s="46"/>
      <c r="H8" s="280" t="s">
        <v>47</v>
      </c>
      <c r="J8" s="280" t="s">
        <v>48</v>
      </c>
      <c r="K8" s="46"/>
      <c r="L8" s="280" t="s">
        <v>43</v>
      </c>
      <c r="M8" s="46"/>
      <c r="N8" s="280" t="s">
        <v>49</v>
      </c>
      <c r="P8" s="280" t="s">
        <v>48</v>
      </c>
      <c r="Q8" s="46"/>
      <c r="R8" s="280" t="s">
        <v>43</v>
      </c>
      <c r="S8" s="46"/>
      <c r="T8" s="280" t="s">
        <v>49</v>
      </c>
    </row>
    <row r="9" spans="2:28" s="29" customFormat="1" ht="24" x14ac:dyDescent="0.6">
      <c r="B9" s="87" t="s">
        <v>231</v>
      </c>
      <c r="D9" s="73" t="s">
        <v>274</v>
      </c>
      <c r="F9" s="64">
        <v>47800000</v>
      </c>
      <c r="H9" s="64">
        <v>90</v>
      </c>
      <c r="J9" s="64">
        <v>0</v>
      </c>
      <c r="K9" s="64"/>
      <c r="L9" s="64">
        <v>0</v>
      </c>
      <c r="M9" s="64"/>
      <c r="N9" s="64">
        <v>0</v>
      </c>
      <c r="P9" s="64">
        <v>4302000000</v>
      </c>
      <c r="R9" s="64">
        <v>111926618</v>
      </c>
      <c r="T9" s="64">
        <v>4190073382</v>
      </c>
    </row>
    <row r="10" spans="2:28" s="29" customFormat="1" ht="24" x14ac:dyDescent="0.6">
      <c r="B10" s="87" t="s">
        <v>234</v>
      </c>
      <c r="D10" s="73" t="s">
        <v>248</v>
      </c>
      <c r="F10" s="64">
        <v>1000000</v>
      </c>
      <c r="H10" s="64">
        <v>2223</v>
      </c>
      <c r="J10" s="64">
        <v>0</v>
      </c>
      <c r="K10" s="64"/>
      <c r="L10" s="64">
        <v>0</v>
      </c>
      <c r="M10" s="64"/>
      <c r="N10" s="64">
        <v>0</v>
      </c>
      <c r="P10" s="64">
        <v>2223000000</v>
      </c>
      <c r="R10" s="64">
        <v>0</v>
      </c>
      <c r="T10" s="64">
        <v>2223000000</v>
      </c>
    </row>
    <row r="11" spans="2:28" s="29" customFormat="1" ht="24" x14ac:dyDescent="0.6">
      <c r="B11" s="87" t="s">
        <v>197</v>
      </c>
      <c r="D11" s="73" t="s">
        <v>279</v>
      </c>
      <c r="F11" s="64">
        <v>1115000</v>
      </c>
      <c r="H11" s="64">
        <v>1500</v>
      </c>
      <c r="J11" s="64">
        <v>1672500000</v>
      </c>
      <c r="K11" s="64"/>
      <c r="L11" s="64">
        <v>0</v>
      </c>
      <c r="M11" s="64"/>
      <c r="N11" s="64">
        <v>1672500000</v>
      </c>
      <c r="P11" s="64">
        <v>1672500000</v>
      </c>
      <c r="R11" s="64">
        <v>0</v>
      </c>
      <c r="T11" s="64">
        <v>1672500000</v>
      </c>
    </row>
    <row r="12" spans="2:28" s="29" customFormat="1" ht="24" x14ac:dyDescent="0.6">
      <c r="B12" s="87" t="s">
        <v>200</v>
      </c>
      <c r="D12" s="73" t="s">
        <v>240</v>
      </c>
      <c r="F12" s="64">
        <v>4003000</v>
      </c>
      <c r="H12" s="64">
        <v>310</v>
      </c>
      <c r="J12" s="64">
        <v>0</v>
      </c>
      <c r="K12" s="64"/>
      <c r="L12" s="64">
        <v>0</v>
      </c>
      <c r="M12" s="64"/>
      <c r="N12" s="64">
        <v>0</v>
      </c>
      <c r="P12" s="64">
        <v>1240930000</v>
      </c>
      <c r="R12" s="64">
        <v>0</v>
      </c>
      <c r="T12" s="64">
        <v>1240930000</v>
      </c>
    </row>
    <row r="13" spans="2:28" s="29" customFormat="1" ht="24" x14ac:dyDescent="0.6">
      <c r="B13" s="171" t="s">
        <v>223</v>
      </c>
      <c r="D13" s="170" t="s">
        <v>229</v>
      </c>
      <c r="F13" s="64">
        <v>60000</v>
      </c>
      <c r="H13" s="64">
        <v>20400</v>
      </c>
      <c r="J13" s="64">
        <v>0</v>
      </c>
      <c r="K13" s="64"/>
      <c r="L13" s="64">
        <v>0</v>
      </c>
      <c r="M13" s="64"/>
      <c r="N13" s="64">
        <v>0</v>
      </c>
      <c r="P13" s="64">
        <v>1224000000</v>
      </c>
      <c r="R13" s="64">
        <v>0</v>
      </c>
      <c r="T13" s="64">
        <v>1224000000</v>
      </c>
    </row>
    <row r="14" spans="2:28" s="29" customFormat="1" ht="24" x14ac:dyDescent="0.6">
      <c r="B14" s="171" t="s">
        <v>233</v>
      </c>
      <c r="D14" s="170" t="s">
        <v>247</v>
      </c>
      <c r="F14" s="64">
        <v>8265000</v>
      </c>
      <c r="H14" s="64">
        <v>142</v>
      </c>
      <c r="J14" s="64">
        <v>0</v>
      </c>
      <c r="K14" s="64"/>
      <c r="L14" s="64">
        <v>0</v>
      </c>
      <c r="M14" s="64"/>
      <c r="N14" s="64">
        <v>0</v>
      </c>
      <c r="P14" s="64">
        <v>1173630000</v>
      </c>
      <c r="R14" s="64">
        <v>0</v>
      </c>
      <c r="T14" s="64">
        <v>1173630000</v>
      </c>
    </row>
    <row r="15" spans="2:28" s="29" customFormat="1" ht="24" x14ac:dyDescent="0.6">
      <c r="B15" s="171" t="s">
        <v>245</v>
      </c>
      <c r="D15" s="170" t="s">
        <v>246</v>
      </c>
      <c r="F15" s="64">
        <v>2512941</v>
      </c>
      <c r="H15" s="64">
        <v>410</v>
      </c>
      <c r="J15" s="64">
        <v>0</v>
      </c>
      <c r="K15" s="64"/>
      <c r="L15" s="64">
        <v>0</v>
      </c>
      <c r="M15" s="64"/>
      <c r="N15" s="64">
        <v>0</v>
      </c>
      <c r="P15" s="64">
        <v>1030305810</v>
      </c>
      <c r="R15" s="64">
        <v>0</v>
      </c>
      <c r="T15" s="64">
        <v>1030305810</v>
      </c>
    </row>
    <row r="16" spans="2:28" s="29" customFormat="1" ht="24" x14ac:dyDescent="0.6">
      <c r="B16" s="171" t="s">
        <v>213</v>
      </c>
      <c r="D16" s="170" t="s">
        <v>242</v>
      </c>
      <c r="F16" s="64">
        <v>2900001</v>
      </c>
      <c r="H16" s="64">
        <v>350</v>
      </c>
      <c r="J16" s="64">
        <v>0</v>
      </c>
      <c r="K16" s="64"/>
      <c r="L16" s="64">
        <v>0</v>
      </c>
      <c r="M16" s="64"/>
      <c r="N16" s="64">
        <v>0</v>
      </c>
      <c r="P16" s="64">
        <v>1015000350</v>
      </c>
      <c r="R16" s="64">
        <v>0</v>
      </c>
      <c r="T16" s="64">
        <v>1015000350</v>
      </c>
    </row>
    <row r="17" spans="2:20" s="29" customFormat="1" ht="24" x14ac:dyDescent="0.6">
      <c r="B17" s="222" t="s">
        <v>217</v>
      </c>
      <c r="D17" s="221" t="s">
        <v>251</v>
      </c>
      <c r="F17" s="64">
        <v>700000</v>
      </c>
      <c r="H17" s="64">
        <v>1440</v>
      </c>
      <c r="J17" s="64">
        <v>0</v>
      </c>
      <c r="K17" s="64"/>
      <c r="L17" s="64">
        <v>0</v>
      </c>
      <c r="M17" s="64"/>
      <c r="N17" s="64">
        <v>0</v>
      </c>
      <c r="P17" s="64">
        <v>1008000000</v>
      </c>
      <c r="R17" s="64">
        <v>0</v>
      </c>
      <c r="T17" s="64">
        <v>1008000000</v>
      </c>
    </row>
    <row r="18" spans="2:20" s="29" customFormat="1" ht="24" x14ac:dyDescent="0.6">
      <c r="B18" s="222" t="s">
        <v>189</v>
      </c>
      <c r="D18" s="221" t="s">
        <v>247</v>
      </c>
      <c r="F18" s="64">
        <v>3000000</v>
      </c>
      <c r="H18" s="64">
        <v>280</v>
      </c>
      <c r="J18" s="64">
        <v>0</v>
      </c>
      <c r="K18" s="64"/>
      <c r="L18" s="64">
        <v>0</v>
      </c>
      <c r="M18" s="64"/>
      <c r="N18" s="64">
        <v>0</v>
      </c>
      <c r="P18" s="64">
        <v>840000000</v>
      </c>
      <c r="R18" s="64">
        <v>0</v>
      </c>
      <c r="T18" s="64">
        <v>840000000</v>
      </c>
    </row>
    <row r="19" spans="2:20" s="29" customFormat="1" ht="24" x14ac:dyDescent="0.6">
      <c r="B19" s="222" t="s">
        <v>228</v>
      </c>
      <c r="D19" s="221" t="s">
        <v>246</v>
      </c>
      <c r="F19" s="64">
        <v>5000000</v>
      </c>
      <c r="H19" s="64">
        <v>160</v>
      </c>
      <c r="J19" s="64">
        <v>0</v>
      </c>
      <c r="K19" s="64"/>
      <c r="L19" s="64">
        <v>0</v>
      </c>
      <c r="M19" s="64"/>
      <c r="N19" s="64">
        <v>0</v>
      </c>
      <c r="P19" s="64">
        <v>800000000</v>
      </c>
      <c r="R19" s="64">
        <v>0</v>
      </c>
      <c r="T19" s="64">
        <v>800000000</v>
      </c>
    </row>
    <row r="20" spans="2:20" s="29" customFormat="1" ht="24" x14ac:dyDescent="0.6">
      <c r="B20" s="171" t="s">
        <v>192</v>
      </c>
      <c r="D20" s="170" t="s">
        <v>212</v>
      </c>
      <c r="F20" s="64">
        <v>4000000</v>
      </c>
      <c r="H20" s="64">
        <v>200</v>
      </c>
      <c r="J20" s="64">
        <v>0</v>
      </c>
      <c r="K20" s="64"/>
      <c r="L20" s="64">
        <v>0</v>
      </c>
      <c r="M20" s="64"/>
      <c r="N20" s="64">
        <v>0</v>
      </c>
      <c r="P20" s="64">
        <v>800000000</v>
      </c>
      <c r="R20" s="64">
        <v>0</v>
      </c>
      <c r="T20" s="64">
        <v>800000000</v>
      </c>
    </row>
    <row r="21" spans="2:20" s="29" customFormat="1" ht="24" x14ac:dyDescent="0.6">
      <c r="B21" s="171" t="s">
        <v>171</v>
      </c>
      <c r="D21" s="170" t="s">
        <v>249</v>
      </c>
      <c r="F21" s="64">
        <v>4100000</v>
      </c>
      <c r="H21" s="64">
        <v>190</v>
      </c>
      <c r="J21" s="64">
        <v>0</v>
      </c>
      <c r="K21" s="64"/>
      <c r="L21" s="64">
        <v>0</v>
      </c>
      <c r="M21" s="64"/>
      <c r="N21" s="64">
        <v>0</v>
      </c>
      <c r="P21" s="64">
        <v>779000000</v>
      </c>
      <c r="R21" s="64">
        <v>0</v>
      </c>
      <c r="T21" s="64">
        <v>779000000</v>
      </c>
    </row>
    <row r="22" spans="2:20" s="29" customFormat="1" ht="24" x14ac:dyDescent="0.6">
      <c r="B22" s="171" t="s">
        <v>190</v>
      </c>
      <c r="D22" s="170" t="s">
        <v>212</v>
      </c>
      <c r="F22" s="64">
        <v>1300000</v>
      </c>
      <c r="H22" s="64">
        <v>560</v>
      </c>
      <c r="J22" s="64">
        <v>0</v>
      </c>
      <c r="K22" s="64"/>
      <c r="L22" s="64">
        <v>0</v>
      </c>
      <c r="M22" s="64"/>
      <c r="N22" s="64">
        <v>0</v>
      </c>
      <c r="P22" s="64">
        <v>728000000</v>
      </c>
      <c r="R22" s="64">
        <v>0</v>
      </c>
      <c r="T22" s="64">
        <v>728000000</v>
      </c>
    </row>
    <row r="23" spans="2:20" s="29" customFormat="1" ht="24" x14ac:dyDescent="0.6">
      <c r="B23" s="171" t="s">
        <v>214</v>
      </c>
      <c r="D23" s="170" t="s">
        <v>246</v>
      </c>
      <c r="F23" s="64">
        <v>2073770</v>
      </c>
      <c r="H23" s="64">
        <v>320</v>
      </c>
      <c r="J23" s="64">
        <v>0</v>
      </c>
      <c r="K23" s="64"/>
      <c r="L23" s="64">
        <v>0</v>
      </c>
      <c r="M23" s="64"/>
      <c r="N23" s="64">
        <v>0</v>
      </c>
      <c r="P23" s="64">
        <v>663606400</v>
      </c>
      <c r="R23" s="64">
        <v>0</v>
      </c>
      <c r="T23" s="64">
        <v>663606400</v>
      </c>
    </row>
    <row r="24" spans="2:20" s="29" customFormat="1" ht="24" x14ac:dyDescent="0.6">
      <c r="B24" s="171" t="s">
        <v>221</v>
      </c>
      <c r="D24" s="170" t="s">
        <v>225</v>
      </c>
      <c r="F24" s="64">
        <v>63500</v>
      </c>
      <c r="H24" s="64">
        <v>10238</v>
      </c>
      <c r="J24" s="64">
        <v>0</v>
      </c>
      <c r="K24" s="64"/>
      <c r="L24" s="64">
        <v>0</v>
      </c>
      <c r="M24" s="64"/>
      <c r="N24" s="64">
        <v>0</v>
      </c>
      <c r="P24" s="64">
        <v>650113000</v>
      </c>
      <c r="R24" s="64">
        <v>0</v>
      </c>
      <c r="T24" s="64">
        <v>650113000</v>
      </c>
    </row>
    <row r="25" spans="2:20" s="29" customFormat="1" ht="24" x14ac:dyDescent="0.6">
      <c r="B25" s="87" t="s">
        <v>202</v>
      </c>
      <c r="D25" s="73" t="s">
        <v>239</v>
      </c>
      <c r="F25" s="64">
        <v>3533333</v>
      </c>
      <c r="H25" s="64">
        <v>170</v>
      </c>
      <c r="J25" s="64">
        <v>0</v>
      </c>
      <c r="K25" s="64"/>
      <c r="L25" s="64">
        <v>0</v>
      </c>
      <c r="M25" s="64"/>
      <c r="N25" s="64">
        <v>0</v>
      </c>
      <c r="P25" s="64">
        <v>600666610</v>
      </c>
      <c r="R25" s="64">
        <v>0</v>
      </c>
      <c r="T25" s="64">
        <v>600666610</v>
      </c>
    </row>
    <row r="26" spans="2:20" s="29" customFormat="1" ht="24" x14ac:dyDescent="0.6">
      <c r="B26" s="87" t="s">
        <v>230</v>
      </c>
      <c r="D26" s="73" t="s">
        <v>237</v>
      </c>
      <c r="F26" s="64">
        <v>4474000</v>
      </c>
      <c r="H26" s="64">
        <v>114</v>
      </c>
      <c r="J26" s="64">
        <v>0</v>
      </c>
      <c r="K26" s="64"/>
      <c r="L26" s="64">
        <v>0</v>
      </c>
      <c r="M26" s="64"/>
      <c r="N26" s="64">
        <v>0</v>
      </c>
      <c r="P26" s="64">
        <v>510036000</v>
      </c>
      <c r="R26" s="64">
        <v>0</v>
      </c>
      <c r="T26" s="64">
        <v>510036000</v>
      </c>
    </row>
    <row r="27" spans="2:20" s="29" customFormat="1" ht="24" x14ac:dyDescent="0.6">
      <c r="B27" s="87" t="s">
        <v>179</v>
      </c>
      <c r="D27" s="73" t="s">
        <v>239</v>
      </c>
      <c r="F27" s="64">
        <v>2500000</v>
      </c>
      <c r="H27" s="64">
        <v>200</v>
      </c>
      <c r="J27" s="64">
        <v>0</v>
      </c>
      <c r="K27" s="64"/>
      <c r="L27" s="64">
        <v>0</v>
      </c>
      <c r="M27" s="64"/>
      <c r="N27" s="64">
        <v>0</v>
      </c>
      <c r="P27" s="64">
        <v>500000000</v>
      </c>
      <c r="R27" s="64">
        <v>0</v>
      </c>
      <c r="T27" s="64">
        <v>500000000</v>
      </c>
    </row>
    <row r="28" spans="2:20" s="29" customFormat="1" ht="24" x14ac:dyDescent="0.6">
      <c r="B28" s="87" t="s">
        <v>180</v>
      </c>
      <c r="D28" s="73" t="s">
        <v>261</v>
      </c>
      <c r="F28" s="64">
        <v>1600000</v>
      </c>
      <c r="H28" s="64">
        <v>300</v>
      </c>
      <c r="J28" s="64">
        <v>0</v>
      </c>
      <c r="K28" s="64"/>
      <c r="L28" s="64">
        <v>0</v>
      </c>
      <c r="M28" s="64"/>
      <c r="N28" s="64">
        <v>0</v>
      </c>
      <c r="P28" s="64">
        <v>480000000</v>
      </c>
      <c r="R28" s="64">
        <v>0</v>
      </c>
      <c r="T28" s="64">
        <v>480000000</v>
      </c>
    </row>
    <row r="29" spans="2:20" s="29" customFormat="1" ht="24" x14ac:dyDescent="0.6">
      <c r="B29" s="87" t="s">
        <v>184</v>
      </c>
      <c r="D29" s="73" t="s">
        <v>257</v>
      </c>
      <c r="F29" s="64">
        <v>700000</v>
      </c>
      <c r="H29" s="64">
        <v>620</v>
      </c>
      <c r="J29" s="64">
        <v>0</v>
      </c>
      <c r="K29" s="64"/>
      <c r="L29" s="64">
        <v>0</v>
      </c>
      <c r="M29" s="64"/>
      <c r="N29" s="64">
        <v>0</v>
      </c>
      <c r="P29" s="64">
        <v>434000000</v>
      </c>
      <c r="R29" s="64">
        <v>0</v>
      </c>
      <c r="T29" s="64">
        <v>434000000</v>
      </c>
    </row>
    <row r="30" spans="2:20" s="29" customFormat="1" ht="24" x14ac:dyDescent="0.6">
      <c r="B30" s="87" t="s">
        <v>177</v>
      </c>
      <c r="D30" s="73" t="s">
        <v>238</v>
      </c>
      <c r="F30" s="64">
        <v>1500000</v>
      </c>
      <c r="H30" s="64">
        <v>240</v>
      </c>
      <c r="J30" s="64">
        <v>0</v>
      </c>
      <c r="K30" s="64"/>
      <c r="L30" s="64">
        <v>0</v>
      </c>
      <c r="M30" s="64"/>
      <c r="N30" s="64">
        <v>0</v>
      </c>
      <c r="P30" s="64">
        <v>360000000</v>
      </c>
      <c r="R30" s="64">
        <v>0</v>
      </c>
      <c r="T30" s="64">
        <v>360000000</v>
      </c>
    </row>
    <row r="31" spans="2:20" s="29" customFormat="1" ht="24" x14ac:dyDescent="0.6">
      <c r="B31" s="175" t="s">
        <v>186</v>
      </c>
      <c r="D31" s="174" t="s">
        <v>241</v>
      </c>
      <c r="F31" s="64">
        <v>350000</v>
      </c>
      <c r="H31" s="64">
        <v>970</v>
      </c>
      <c r="J31" s="64">
        <v>0</v>
      </c>
      <c r="K31" s="64"/>
      <c r="L31" s="64">
        <v>0</v>
      </c>
      <c r="M31" s="64"/>
      <c r="N31" s="64">
        <v>0</v>
      </c>
      <c r="P31" s="64">
        <v>339500000</v>
      </c>
      <c r="R31" s="64">
        <v>0</v>
      </c>
      <c r="T31" s="64">
        <v>339500000</v>
      </c>
    </row>
    <row r="32" spans="2:20" s="29" customFormat="1" ht="24" x14ac:dyDescent="0.6">
      <c r="B32" s="175" t="s">
        <v>224</v>
      </c>
      <c r="D32" s="174" t="s">
        <v>226</v>
      </c>
      <c r="F32" s="64">
        <v>847517</v>
      </c>
      <c r="H32" s="64">
        <v>400</v>
      </c>
      <c r="J32" s="64">
        <v>0</v>
      </c>
      <c r="K32" s="64"/>
      <c r="L32" s="64">
        <v>0</v>
      </c>
      <c r="M32" s="64"/>
      <c r="N32" s="64">
        <v>0</v>
      </c>
      <c r="P32" s="64">
        <v>339006800</v>
      </c>
      <c r="R32" s="64">
        <v>0</v>
      </c>
      <c r="T32" s="64">
        <v>339006800</v>
      </c>
    </row>
    <row r="33" spans="2:20" s="29" customFormat="1" ht="24" x14ac:dyDescent="0.6">
      <c r="B33" s="175" t="s">
        <v>220</v>
      </c>
      <c r="D33" s="174" t="s">
        <v>238</v>
      </c>
      <c r="F33" s="64">
        <v>2177800</v>
      </c>
      <c r="H33" s="64">
        <v>40</v>
      </c>
      <c r="J33" s="64">
        <v>0</v>
      </c>
      <c r="K33" s="64"/>
      <c r="L33" s="64">
        <v>0</v>
      </c>
      <c r="M33" s="64"/>
      <c r="N33" s="64">
        <v>0</v>
      </c>
      <c r="P33" s="64">
        <v>87112000</v>
      </c>
      <c r="R33" s="64">
        <v>0</v>
      </c>
      <c r="T33" s="64">
        <v>87112000</v>
      </c>
    </row>
    <row r="34" spans="2:20" s="29" customFormat="1" ht="24" x14ac:dyDescent="0.6">
      <c r="B34" s="175" t="s">
        <v>174</v>
      </c>
      <c r="D34" s="174" t="s">
        <v>251</v>
      </c>
      <c r="F34" s="64">
        <v>5280</v>
      </c>
      <c r="H34" s="64">
        <v>370</v>
      </c>
      <c r="J34" s="64">
        <v>0</v>
      </c>
      <c r="K34" s="64"/>
      <c r="L34" s="64">
        <v>0</v>
      </c>
      <c r="M34" s="64"/>
      <c r="N34" s="64">
        <v>0</v>
      </c>
      <c r="P34" s="64">
        <v>1953600</v>
      </c>
      <c r="R34" s="64">
        <v>0</v>
      </c>
      <c r="T34" s="64">
        <v>1953600</v>
      </c>
    </row>
    <row r="35" spans="2:20" ht="21.75" thickBot="1" x14ac:dyDescent="0.6">
      <c r="B35" s="68" t="s">
        <v>65</v>
      </c>
      <c r="C35" s="91"/>
      <c r="D35" s="91"/>
      <c r="E35" s="91"/>
      <c r="F35" s="66"/>
      <c r="G35" s="68"/>
      <c r="H35" s="66"/>
      <c r="I35" s="67"/>
      <c r="J35" s="66">
        <f>SUM(J9:J34)</f>
        <v>1672500000</v>
      </c>
      <c r="K35" s="66"/>
      <c r="L35" s="66">
        <f>SUM(L9:L34)</f>
        <v>0</v>
      </c>
      <c r="M35" s="66"/>
      <c r="N35" s="66">
        <f>SUM(N9:N34)</f>
        <v>1672500000</v>
      </c>
      <c r="O35" s="66"/>
      <c r="P35" s="66">
        <f>SUM(P9:P34)</f>
        <v>23802360570</v>
      </c>
      <c r="Q35" s="66"/>
      <c r="R35" s="66">
        <f>SUM(R9:R34)</f>
        <v>111926618</v>
      </c>
      <c r="S35" s="66"/>
      <c r="T35" s="66">
        <f>SUM(T9:T34)</f>
        <v>23690433952</v>
      </c>
    </row>
    <row r="36" spans="2:20" ht="21.75" thickTop="1" x14ac:dyDescent="0.55000000000000004">
      <c r="L36"/>
    </row>
    <row r="37" spans="2:20" ht="30" x14ac:dyDescent="0.75">
      <c r="J37" s="44">
        <v>16</v>
      </c>
      <c r="L37"/>
    </row>
    <row r="38" spans="2:20" x14ac:dyDescent="0.55000000000000004">
      <c r="L38"/>
    </row>
    <row r="39" spans="2:20" x14ac:dyDescent="0.55000000000000004">
      <c r="L39"/>
    </row>
    <row r="40" spans="2:20" x14ac:dyDescent="0.55000000000000004">
      <c r="L40"/>
    </row>
    <row r="41" spans="2:20" x14ac:dyDescent="0.55000000000000004"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  <row r="52" spans="12:12" x14ac:dyDescent="0.55000000000000004">
      <c r="L52" s="82"/>
    </row>
  </sheetData>
  <sortState xmlns:xlrd2="http://schemas.microsoft.com/office/spreadsheetml/2017/richdata2" ref="B9:T34">
    <sortCondition descending="1" ref="T9:T34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4" orientation="landscape" r:id="rId1"/>
  <rowBreaks count="1" manualBreakCount="1">
    <brk id="1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0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248" t="s">
        <v>168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0" ht="25.5" x14ac:dyDescent="0.25">
      <c r="A2" s="248" t="s">
        <v>37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</row>
    <row r="3" spans="1:20" ht="25.5" x14ac:dyDescent="0.25">
      <c r="A3" s="248" t="s">
        <v>277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</row>
    <row r="4" spans="1:20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1:20" ht="24" x14ac:dyDescent="0.25">
      <c r="A5" s="271" t="s">
        <v>158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</row>
    <row r="6" spans="1:20" ht="21" x14ac:dyDescent="0.25">
      <c r="A6" s="246" t="s">
        <v>132</v>
      </c>
      <c r="B6" s="106"/>
      <c r="C6" s="106"/>
      <c r="D6" s="106"/>
      <c r="E6" s="106"/>
      <c r="F6" s="106"/>
      <c r="G6" s="106"/>
      <c r="H6" s="106"/>
      <c r="I6" s="106"/>
      <c r="J6" s="246" t="s">
        <v>39</v>
      </c>
      <c r="K6" s="246"/>
      <c r="L6" s="246"/>
      <c r="M6" s="246"/>
      <c r="N6" s="246"/>
      <c r="O6" s="106"/>
      <c r="P6" s="246" t="s">
        <v>101</v>
      </c>
      <c r="Q6" s="246"/>
      <c r="R6" s="246"/>
      <c r="S6" s="246"/>
      <c r="T6" s="246"/>
    </row>
    <row r="7" spans="1:20" ht="63" x14ac:dyDescent="0.25">
      <c r="A7" s="246"/>
      <c r="B7" s="106"/>
      <c r="C7" s="116" t="s">
        <v>133</v>
      </c>
      <c r="D7" s="106"/>
      <c r="E7" s="282" t="s">
        <v>70</v>
      </c>
      <c r="F7" s="282"/>
      <c r="G7" s="106"/>
      <c r="H7" s="116" t="s">
        <v>134</v>
      </c>
      <c r="I7" s="106"/>
      <c r="J7" s="115" t="s">
        <v>42</v>
      </c>
      <c r="K7" s="107"/>
      <c r="L7" s="115" t="s">
        <v>43</v>
      </c>
      <c r="M7" s="107"/>
      <c r="N7" s="115" t="s">
        <v>44</v>
      </c>
      <c r="O7" s="106"/>
      <c r="P7" s="115" t="s">
        <v>42</v>
      </c>
      <c r="Q7" s="107"/>
      <c r="R7" s="115" t="s">
        <v>43</v>
      </c>
      <c r="S7" s="107"/>
      <c r="T7" s="115" t="s">
        <v>44</v>
      </c>
    </row>
    <row r="8" spans="1:20" ht="18.75" x14ac:dyDescent="0.25">
      <c r="A8" s="126"/>
      <c r="B8" s="106"/>
      <c r="C8" s="107"/>
      <c r="D8" s="106"/>
      <c r="E8" s="126"/>
      <c r="F8" s="107"/>
      <c r="G8" s="106"/>
      <c r="H8" s="128"/>
      <c r="I8" s="106"/>
      <c r="J8" s="127"/>
      <c r="K8" s="106"/>
      <c r="L8" s="127"/>
      <c r="M8" s="106"/>
      <c r="N8" s="127"/>
      <c r="O8" s="106"/>
      <c r="P8" s="127"/>
      <c r="Q8" s="106"/>
      <c r="R8" s="127"/>
      <c r="S8" s="106"/>
      <c r="T8" s="127"/>
    </row>
    <row r="9" spans="1:20" ht="21.75" thickBot="1" x14ac:dyDescent="0.3">
      <c r="A9" s="114" t="s">
        <v>59</v>
      </c>
      <c r="B9" s="106"/>
      <c r="C9" s="113"/>
      <c r="D9" s="106"/>
      <c r="E9" s="281"/>
      <c r="F9" s="281"/>
      <c r="G9" s="106"/>
      <c r="H9" s="113"/>
      <c r="I9" s="106"/>
      <c r="J9" s="113"/>
      <c r="K9" s="106"/>
      <c r="L9" s="113"/>
      <c r="M9" s="106"/>
      <c r="N9" s="113"/>
      <c r="O9" s="106"/>
      <c r="P9" s="113"/>
      <c r="Q9" s="106"/>
      <c r="R9" s="113"/>
      <c r="S9" s="106"/>
      <c r="T9" s="113"/>
    </row>
    <row r="10" spans="1:20" ht="15.75" thickTop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1:20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</row>
    <row r="12" spans="1:20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0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</row>
    <row r="14" spans="1:20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</row>
    <row r="15" spans="1:20" ht="30" x14ac:dyDescent="0.75">
      <c r="A15" s="269">
        <v>17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</row>
    <row r="16" spans="1:20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</row>
    <row r="17" spans="1:20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87" t="s">
        <v>167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</row>
    <row r="3" spans="2:22" ht="27" customHeight="1" x14ac:dyDescent="0.25">
      <c r="B3" s="287" t="s">
        <v>37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2:22" ht="27" customHeight="1" x14ac:dyDescent="0.25">
      <c r="B4" s="287" t="s">
        <v>277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</row>
    <row r="5" spans="2:22" s="25" customFormat="1" ht="21.75" customHeight="1" x14ac:dyDescent="0.25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22" s="2" customFormat="1" ht="30.75" customHeight="1" x14ac:dyDescent="0.55000000000000004">
      <c r="B6" s="286" t="s">
        <v>159</v>
      </c>
      <c r="C6" s="286"/>
      <c r="D6" s="286"/>
      <c r="E6" s="286"/>
      <c r="F6" s="286"/>
      <c r="G6" s="286"/>
      <c r="H6" s="286"/>
      <c r="I6" s="286"/>
      <c r="J6" s="286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85" t="s">
        <v>38</v>
      </c>
      <c r="C8" s="285" t="s">
        <v>38</v>
      </c>
      <c r="D8" s="285" t="s">
        <v>39</v>
      </c>
      <c r="E8" s="285" t="s">
        <v>39</v>
      </c>
      <c r="F8" s="285" t="s">
        <v>39</v>
      </c>
      <c r="G8" s="285" t="s">
        <v>39</v>
      </c>
      <c r="H8" s="285" t="s">
        <v>39</v>
      </c>
      <c r="I8" s="78"/>
      <c r="J8" s="285" t="s">
        <v>40</v>
      </c>
      <c r="K8" s="285" t="s">
        <v>40</v>
      </c>
      <c r="L8" s="285" t="s">
        <v>40</v>
      </c>
      <c r="M8" s="285" t="s">
        <v>40</v>
      </c>
      <c r="N8" s="285" t="s">
        <v>40</v>
      </c>
    </row>
    <row r="9" spans="2:22" s="26" customFormat="1" ht="58.5" customHeight="1" x14ac:dyDescent="0.25">
      <c r="B9" s="284" t="s">
        <v>41</v>
      </c>
      <c r="C9" s="79"/>
      <c r="D9" s="284" t="s">
        <v>42</v>
      </c>
      <c r="E9" s="79"/>
      <c r="F9" s="284" t="s">
        <v>43</v>
      </c>
      <c r="G9" s="79"/>
      <c r="H9" s="284" t="s">
        <v>44</v>
      </c>
      <c r="I9" s="78"/>
      <c r="J9" s="284" t="s">
        <v>42</v>
      </c>
      <c r="K9" s="79"/>
      <c r="L9" s="284" t="s">
        <v>43</v>
      </c>
      <c r="M9" s="79"/>
      <c r="N9" s="284" t="s">
        <v>44</v>
      </c>
    </row>
    <row r="10" spans="2:22" s="25" customFormat="1" ht="23.25" customHeight="1" x14ac:dyDescent="0.25">
      <c r="B10" s="78" t="s">
        <v>271</v>
      </c>
      <c r="C10" s="78"/>
      <c r="D10" s="64">
        <v>273462</v>
      </c>
      <c r="E10" s="157"/>
      <c r="F10" s="64">
        <v>0</v>
      </c>
      <c r="G10" s="157"/>
      <c r="H10" s="64">
        <v>273462</v>
      </c>
      <c r="I10" s="157"/>
      <c r="J10" s="64">
        <v>43057912</v>
      </c>
      <c r="K10" s="157"/>
      <c r="L10" s="64">
        <v>0</v>
      </c>
      <c r="M10" s="157"/>
      <c r="N10" s="64">
        <v>43057912</v>
      </c>
    </row>
    <row r="11" spans="2:22" s="25" customFormat="1" ht="23.25" customHeight="1" x14ac:dyDescent="0.25">
      <c r="B11" s="78" t="s">
        <v>272</v>
      </c>
      <c r="C11" s="78"/>
      <c r="D11" s="117">
        <v>414182</v>
      </c>
      <c r="E11" s="157"/>
      <c r="F11" s="117">
        <v>0</v>
      </c>
      <c r="G11" s="157"/>
      <c r="H11" s="117">
        <v>414182</v>
      </c>
      <c r="I11" s="157"/>
      <c r="J11" s="117">
        <v>4151002</v>
      </c>
      <c r="K11" s="157"/>
      <c r="L11" s="117">
        <v>0</v>
      </c>
      <c r="M11" s="157"/>
      <c r="N11" s="117">
        <v>4151002</v>
      </c>
    </row>
    <row r="12" spans="2:22" s="25" customFormat="1" ht="23.25" customHeight="1" x14ac:dyDescent="0.25">
      <c r="B12" s="78" t="s">
        <v>269</v>
      </c>
      <c r="C12" s="78"/>
      <c r="D12" s="64">
        <v>10128</v>
      </c>
      <c r="E12" s="157"/>
      <c r="F12" s="64">
        <v>0</v>
      </c>
      <c r="G12" s="157"/>
      <c r="H12" s="64">
        <v>10128</v>
      </c>
      <c r="I12" s="157"/>
      <c r="J12" s="64">
        <v>47772</v>
      </c>
      <c r="K12" s="157"/>
      <c r="L12" s="64">
        <v>0</v>
      </c>
      <c r="M12" s="157"/>
      <c r="N12" s="64">
        <v>47772</v>
      </c>
    </row>
    <row r="13" spans="2:22" s="25" customFormat="1" ht="23.25" customHeight="1" x14ac:dyDescent="0.25">
      <c r="B13" s="78" t="s">
        <v>270</v>
      </c>
      <c r="C13" s="78"/>
      <c r="D13" s="64">
        <v>1158</v>
      </c>
      <c r="E13" s="157"/>
      <c r="F13" s="64">
        <v>0</v>
      </c>
      <c r="G13" s="157"/>
      <c r="H13" s="64">
        <v>1158</v>
      </c>
      <c r="I13" s="157"/>
      <c r="J13" s="64">
        <v>14196</v>
      </c>
      <c r="K13" s="157"/>
      <c r="L13" s="64">
        <v>0</v>
      </c>
      <c r="M13" s="157"/>
      <c r="N13" s="64">
        <v>14196</v>
      </c>
    </row>
    <row r="14" spans="2:22" s="25" customFormat="1" ht="21.75" customHeight="1" thickBot="1" x14ac:dyDescent="0.3">
      <c r="B14" s="283" t="s">
        <v>65</v>
      </c>
      <c r="C14" s="283"/>
      <c r="D14" s="80">
        <f>SUM(D10:D13)</f>
        <v>698930</v>
      </c>
      <c r="E14" s="80"/>
      <c r="F14" s="80">
        <f>SUM(F10:F13)</f>
        <v>0</v>
      </c>
      <c r="G14" s="80"/>
      <c r="H14" s="80">
        <f>SUM(H10:H13)</f>
        <v>698930</v>
      </c>
      <c r="I14" s="80"/>
      <c r="J14" s="80">
        <f>SUM(J10:J13)</f>
        <v>47270882</v>
      </c>
      <c r="K14" s="80"/>
      <c r="L14" s="80">
        <f>SUM(L10:L13)</f>
        <v>0</v>
      </c>
      <c r="M14" s="80"/>
      <c r="N14" s="80">
        <f>SUM(N10:N13)</f>
        <v>47270882</v>
      </c>
    </row>
    <row r="15" spans="2:22" ht="21.75" customHeight="1" thickTop="1" x14ac:dyDescent="0.25"/>
    <row r="16" spans="2:22" ht="21.75" customHeight="1" x14ac:dyDescent="0.25">
      <c r="F16" s="83"/>
    </row>
    <row r="17" spans="4:4" ht="21.75" customHeight="1" x14ac:dyDescent="0.25">
      <c r="D17" s="47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90" zoomScaleNormal="110" zoomScaleSheetLayoutView="9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223" t="s">
        <v>167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spans="3:17" ht="30" x14ac:dyDescent="0.55000000000000004">
      <c r="C3" s="223" t="s">
        <v>0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</row>
    <row r="4" spans="3:17" ht="30" x14ac:dyDescent="0.55000000000000004">
      <c r="C4" s="223" t="s">
        <v>277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224" t="s">
        <v>71</v>
      </c>
      <c r="D9" s="225" t="s">
        <v>275</v>
      </c>
      <c r="E9" s="225" t="s">
        <v>2</v>
      </c>
      <c r="F9" s="225" t="s">
        <v>2</v>
      </c>
      <c r="G9" s="225" t="s">
        <v>2</v>
      </c>
      <c r="I9" s="225" t="s">
        <v>3</v>
      </c>
      <c r="J9" s="225" t="s">
        <v>3</v>
      </c>
      <c r="K9" s="225" t="s">
        <v>3</v>
      </c>
      <c r="M9" s="225" t="s">
        <v>278</v>
      </c>
      <c r="N9" s="225" t="s">
        <v>4</v>
      </c>
      <c r="O9" s="225" t="s">
        <v>4</v>
      </c>
      <c r="P9" s="225" t="s">
        <v>4</v>
      </c>
      <c r="Q9" s="225" t="s">
        <v>4</v>
      </c>
    </row>
    <row r="10" spans="3:17" s="6" customFormat="1" ht="44.25" customHeight="1" x14ac:dyDescent="0.25">
      <c r="C10" s="224"/>
      <c r="D10" s="10"/>
      <c r="E10" s="226" t="s">
        <v>6</v>
      </c>
      <c r="F10" s="10"/>
      <c r="G10" s="226" t="s">
        <v>7</v>
      </c>
      <c r="I10" s="226" t="s">
        <v>72</v>
      </c>
      <c r="J10" s="10"/>
      <c r="K10" s="226" t="s">
        <v>73</v>
      </c>
      <c r="L10" s="31">
        <v>0</v>
      </c>
      <c r="M10" s="226" t="s">
        <v>6</v>
      </c>
      <c r="N10" s="10"/>
      <c r="O10" s="226" t="s">
        <v>7</v>
      </c>
      <c r="Q10" s="228" t="s">
        <v>11</v>
      </c>
    </row>
    <row r="11" spans="3:17" s="6" customFormat="1" ht="39.75" customHeight="1" x14ac:dyDescent="0.25">
      <c r="C11" s="224"/>
      <c r="D11" s="9"/>
      <c r="E11" s="227" t="s">
        <v>6</v>
      </c>
      <c r="F11" s="9"/>
      <c r="G11" s="227" t="s">
        <v>7</v>
      </c>
      <c r="I11" s="227"/>
      <c r="J11" s="9"/>
      <c r="K11" s="227"/>
      <c r="L11" s="31">
        <v>0</v>
      </c>
      <c r="M11" s="227" t="s">
        <v>6</v>
      </c>
      <c r="N11" s="9"/>
      <c r="O11" s="227" t="s">
        <v>7</v>
      </c>
      <c r="Q11" s="229" t="s">
        <v>11</v>
      </c>
    </row>
    <row r="12" spans="3:17" x14ac:dyDescent="0.55000000000000004">
      <c r="C12" s="30" t="s">
        <v>67</v>
      </c>
      <c r="E12" s="92">
        <f>سهام!G36</f>
        <v>194307701435</v>
      </c>
      <c r="F12" s="20"/>
      <c r="G12" s="92">
        <f>سهام!I36</f>
        <v>184490847468.79514</v>
      </c>
      <c r="H12" s="20"/>
      <c r="I12" s="92">
        <f>سهام!M36</f>
        <v>0</v>
      </c>
      <c r="J12" s="20"/>
      <c r="K12" s="92">
        <f>سهام!Q36</f>
        <v>2276300989</v>
      </c>
      <c r="L12" s="50">
        <v>0</v>
      </c>
      <c r="M12" s="92">
        <f>سهام!W36</f>
        <v>191352313045</v>
      </c>
      <c r="N12" s="20"/>
      <c r="O12" s="92">
        <f>سهام!Y36</f>
        <v>173710386679.92856</v>
      </c>
      <c r="P12" s="20"/>
      <c r="Q12" s="50">
        <f>O12/O17</f>
        <v>0.9829420195329226</v>
      </c>
    </row>
    <row r="13" spans="3:17" x14ac:dyDescent="0.55000000000000004">
      <c r="C13" s="2" t="s">
        <v>76</v>
      </c>
      <c r="E13" s="92">
        <f>سپرده!D14</f>
        <v>289593398</v>
      </c>
      <c r="F13" s="20"/>
      <c r="G13" s="92">
        <f>سپرده!D14</f>
        <v>289593398</v>
      </c>
      <c r="H13" s="20"/>
      <c r="I13" s="92">
        <f>سپرده!F14</f>
        <v>3949499916</v>
      </c>
      <c r="J13" s="20"/>
      <c r="K13" s="92">
        <f>سپرده!H14</f>
        <v>1224522440</v>
      </c>
      <c r="L13" s="50">
        <v>0.3836</v>
      </c>
      <c r="M13" s="92">
        <f>سپرده!J14</f>
        <v>3014570874</v>
      </c>
      <c r="N13" s="20"/>
      <c r="O13" s="92">
        <f>سپرده!J14</f>
        <v>3014570874</v>
      </c>
      <c r="P13" s="20"/>
      <c r="Q13" s="50">
        <f>O13/$O$17</f>
        <v>1.7057980467077422E-2</v>
      </c>
    </row>
    <row r="14" spans="3:17" x14ac:dyDescent="0.55000000000000004">
      <c r="C14" s="2" t="s">
        <v>147</v>
      </c>
      <c r="E14" s="92">
        <f>'واحدهای صندوق'!E10</f>
        <v>0</v>
      </c>
      <c r="F14" s="20"/>
      <c r="G14" s="92">
        <f>'واحدهای صندوق'!G10</f>
        <v>0</v>
      </c>
      <c r="H14" s="20"/>
      <c r="I14" s="92">
        <f>'واحدهای صندوق'!K10</f>
        <v>0</v>
      </c>
      <c r="J14" s="20"/>
      <c r="K14" s="92">
        <f>'واحدهای صندوق'!O10</f>
        <v>0</v>
      </c>
      <c r="L14" s="50"/>
      <c r="M14" s="92">
        <f>'واحدهای صندوق'!U10</f>
        <v>0</v>
      </c>
      <c r="N14" s="20"/>
      <c r="O14" s="92">
        <f>'واحدهای صندوق'!W10</f>
        <v>0</v>
      </c>
      <c r="P14" s="20"/>
      <c r="Q14" s="50">
        <f t="shared" ref="Q14:Q15" si="0">O14/$O$17</f>
        <v>0</v>
      </c>
    </row>
    <row r="15" spans="3:17" x14ac:dyDescent="0.55000000000000004">
      <c r="C15" s="2" t="s">
        <v>68</v>
      </c>
      <c r="E15" s="92">
        <f>'اوراق مشارکت'!R14</f>
        <v>0</v>
      </c>
      <c r="F15" s="20"/>
      <c r="G15" s="92">
        <f>'اوراق مشارکت'!T14</f>
        <v>0</v>
      </c>
      <c r="H15" s="20"/>
      <c r="I15" s="92">
        <f>'اوراق مشارکت'!X14</f>
        <v>0</v>
      </c>
      <c r="J15" s="20"/>
      <c r="K15" s="92">
        <f>'اوراق مشارکت'!AB14</f>
        <v>0</v>
      </c>
      <c r="L15" s="50">
        <v>0</v>
      </c>
      <c r="M15" s="92">
        <f>'اوراق مشارکت'!AH14</f>
        <v>0</v>
      </c>
      <c r="N15" s="20"/>
      <c r="O15" s="92">
        <f>'اوراق مشارکت'!AJ14</f>
        <v>0</v>
      </c>
      <c r="P15" s="20"/>
      <c r="Q15" s="50">
        <f t="shared" si="0"/>
        <v>0</v>
      </c>
    </row>
    <row r="16" spans="3:17" x14ac:dyDescent="0.55000000000000004">
      <c r="E16" s="3"/>
      <c r="G16" s="3"/>
      <c r="I16" s="3"/>
      <c r="K16" s="3"/>
      <c r="L16" s="84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6">
        <f>SUM(E12:E16)</f>
        <v>194597294833</v>
      </c>
      <c r="F17" s="69">
        <f>SUM(F12:F14)</f>
        <v>0</v>
      </c>
      <c r="G17" s="66">
        <f>SUM(G12:G16)</f>
        <v>184780440866.79514</v>
      </c>
      <c r="H17" s="69">
        <f>SUM(H12:H14)</f>
        <v>0</v>
      </c>
      <c r="I17" s="66">
        <f>SUM(I12:I16)</f>
        <v>3949499916</v>
      </c>
      <c r="J17" s="69">
        <f>SUM(J12:J14)</f>
        <v>0</v>
      </c>
      <c r="K17" s="66">
        <f>SUM(K12:K16)</f>
        <v>3500823429</v>
      </c>
      <c r="L17" s="69">
        <v>0</v>
      </c>
      <c r="M17" s="66">
        <f>SUM(M12:M16)</f>
        <v>194366883919</v>
      </c>
      <c r="N17" s="69">
        <f>SUM(N12:N14)</f>
        <v>0</v>
      </c>
      <c r="O17" s="66">
        <f>SUM(O12:O16)</f>
        <v>176724957553.92856</v>
      </c>
      <c r="P17" s="69">
        <f>SUM(P12:P14)</f>
        <v>0</v>
      </c>
      <c r="Q17" s="94">
        <v>1</v>
      </c>
    </row>
    <row r="18" spans="3:17" ht="21.75" thickTop="1" x14ac:dyDescent="0.55000000000000004">
      <c r="L18" s="84">
        <v>0.2044</v>
      </c>
      <c r="Q18" s="8"/>
    </row>
    <row r="19" spans="3:17" x14ac:dyDescent="0.55000000000000004">
      <c r="L19" s="84">
        <v>0.11650000000000001</v>
      </c>
    </row>
    <row r="20" spans="3:17" x14ac:dyDescent="0.55000000000000004">
      <c r="L20" s="84">
        <v>0</v>
      </c>
    </row>
    <row r="21" spans="3:17" ht="30" x14ac:dyDescent="0.75">
      <c r="I21" s="40">
        <v>1</v>
      </c>
      <c r="L21" s="84">
        <v>6.3700000000000007E-2</v>
      </c>
    </row>
    <row r="22" spans="3:17" x14ac:dyDescent="0.55000000000000004">
      <c r="L22" s="84">
        <v>0</v>
      </c>
    </row>
    <row r="23" spans="3:17" x14ac:dyDescent="0.55000000000000004">
      <c r="L23" s="84">
        <v>0.13189999999999999</v>
      </c>
    </row>
    <row r="24" spans="3:17" x14ac:dyDescent="0.55000000000000004">
      <c r="L24" s="84">
        <v>3.9899999999999998E-2</v>
      </c>
    </row>
    <row r="25" spans="3:17" x14ac:dyDescent="0.55000000000000004">
      <c r="L25" s="84">
        <v>0.18509999999999999</v>
      </c>
    </row>
    <row r="26" spans="3:17" x14ac:dyDescent="0.55000000000000004">
      <c r="L26" s="84">
        <v>1.89E-2</v>
      </c>
    </row>
    <row r="27" spans="3:17" x14ac:dyDescent="0.55000000000000004">
      <c r="L27" s="84">
        <v>5.16E-2</v>
      </c>
    </row>
    <row r="28" spans="3:17" x14ac:dyDescent="0.55000000000000004">
      <c r="L28" s="84">
        <v>3.6200000000000003E-2</v>
      </c>
    </row>
    <row r="29" spans="3:17" x14ac:dyDescent="0.55000000000000004">
      <c r="L29" s="84">
        <v>0</v>
      </c>
    </row>
    <row r="30" spans="3:17" x14ac:dyDescent="0.55000000000000004">
      <c r="L30" s="84">
        <v>1.8200000000000001E-2</v>
      </c>
    </row>
    <row r="31" spans="3:17" x14ac:dyDescent="0.55000000000000004">
      <c r="L31" s="84">
        <v>3.3000000000000002E-2</v>
      </c>
    </row>
    <row r="32" spans="3:17" x14ac:dyDescent="0.55000000000000004">
      <c r="L32" s="84">
        <v>5.7999999999999996E-3</v>
      </c>
    </row>
    <row r="33" spans="12:12" x14ac:dyDescent="0.55000000000000004">
      <c r="L33" s="84">
        <v>2.0000000000000001E-4</v>
      </c>
    </row>
    <row r="34" spans="12:12" x14ac:dyDescent="0.55000000000000004">
      <c r="L34" s="84">
        <v>0</v>
      </c>
    </row>
    <row r="35" spans="12:12" x14ac:dyDescent="0.55000000000000004">
      <c r="L35" s="84">
        <v>0</v>
      </c>
    </row>
    <row r="36" spans="12:12" x14ac:dyDescent="0.55000000000000004">
      <c r="L36" s="84">
        <v>0</v>
      </c>
    </row>
    <row r="37" spans="12:12" x14ac:dyDescent="0.55000000000000004">
      <c r="L37" s="84">
        <v>1E-4</v>
      </c>
    </row>
    <row r="38" spans="12:12" x14ac:dyDescent="0.55000000000000004">
      <c r="L38" s="84">
        <v>-9.1000000000000004E-3</v>
      </c>
    </row>
    <row r="39" spans="12:12" x14ac:dyDescent="0.55000000000000004">
      <c r="L39" s="84">
        <v>0</v>
      </c>
    </row>
    <row r="40" spans="12:12" x14ac:dyDescent="0.55000000000000004">
      <c r="L40" s="84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0"/>
  <sheetViews>
    <sheetView rightToLeft="1" view="pageBreakPreview" topLeftCell="A14" zoomScaleNormal="55" zoomScaleSheetLayoutView="100" workbookViewId="0">
      <selection activeCell="B10" sqref="B10:R34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225" t="s">
        <v>167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2:28" ht="30" x14ac:dyDescent="0.55000000000000004">
      <c r="B3" s="225" t="s">
        <v>37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</row>
    <row r="4" spans="2:28" ht="30" x14ac:dyDescent="0.55000000000000004">
      <c r="B4" s="225" t="s">
        <v>277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224" t="s">
        <v>1</v>
      </c>
      <c r="D8" s="225" t="s">
        <v>39</v>
      </c>
      <c r="E8" s="225" t="s">
        <v>39</v>
      </c>
      <c r="F8" s="225" t="s">
        <v>39</v>
      </c>
      <c r="G8" s="225" t="s">
        <v>39</v>
      </c>
      <c r="H8" s="225" t="s">
        <v>39</v>
      </c>
      <c r="I8" s="225" t="s">
        <v>39</v>
      </c>
      <c r="J8" s="225" t="s">
        <v>39</v>
      </c>
      <c r="L8" s="225" t="s">
        <v>40</v>
      </c>
      <c r="M8" s="225" t="s">
        <v>40</v>
      </c>
      <c r="N8" s="225" t="s">
        <v>40</v>
      </c>
      <c r="O8" s="225" t="s">
        <v>40</v>
      </c>
      <c r="P8" s="225" t="s">
        <v>40</v>
      </c>
      <c r="Q8" s="225" t="s">
        <v>40</v>
      </c>
      <c r="R8" s="225" t="s">
        <v>40</v>
      </c>
    </row>
    <row r="9" spans="2:28" ht="69" customHeight="1" x14ac:dyDescent="0.65">
      <c r="B9" s="224" t="s">
        <v>1</v>
      </c>
      <c r="D9" s="288" t="s">
        <v>5</v>
      </c>
      <c r="E9" s="38"/>
      <c r="F9" s="288" t="s">
        <v>135</v>
      </c>
      <c r="G9" s="38"/>
      <c r="H9" s="288" t="s">
        <v>51</v>
      </c>
      <c r="I9" s="38"/>
      <c r="J9" s="288" t="s">
        <v>52</v>
      </c>
      <c r="K9" s="28"/>
      <c r="L9" s="288" t="s">
        <v>5</v>
      </c>
      <c r="M9" s="38"/>
      <c r="N9" s="288" t="s">
        <v>135</v>
      </c>
      <c r="O9" s="38"/>
      <c r="P9" s="288" t="s">
        <v>51</v>
      </c>
      <c r="Q9" s="38"/>
      <c r="R9" s="273" t="s">
        <v>145</v>
      </c>
    </row>
    <row r="10" spans="2:28" ht="21.75" customHeight="1" x14ac:dyDescent="0.6">
      <c r="B10" s="158" t="s">
        <v>250</v>
      </c>
      <c r="C10" s="13"/>
      <c r="D10" s="159">
        <v>960000</v>
      </c>
      <c r="E10" s="160"/>
      <c r="F10" s="159">
        <v>10249752192</v>
      </c>
      <c r="G10" s="160"/>
      <c r="H10" s="159">
        <v>10621258080</v>
      </c>
      <c r="I10" s="160"/>
      <c r="J10" s="159">
        <v>-371505888</v>
      </c>
      <c r="K10" s="160"/>
      <c r="L10" s="159">
        <v>960000</v>
      </c>
      <c r="M10" s="160"/>
      <c r="N10" s="159">
        <v>10249752192</v>
      </c>
      <c r="O10" s="160"/>
      <c r="P10" s="159">
        <v>6485883840</v>
      </c>
      <c r="Q10" s="160"/>
      <c r="R10" s="159">
        <v>3763868352</v>
      </c>
    </row>
    <row r="11" spans="2:28" ht="21.75" customHeight="1" x14ac:dyDescent="0.6">
      <c r="B11" s="158" t="s">
        <v>197</v>
      </c>
      <c r="C11" s="13"/>
      <c r="D11" s="159">
        <v>1115000</v>
      </c>
      <c r="E11" s="160"/>
      <c r="F11" s="159">
        <v>15024654659</v>
      </c>
      <c r="G11" s="160"/>
      <c r="H11" s="159">
        <v>16595715750</v>
      </c>
      <c r="I11" s="160"/>
      <c r="J11" s="159">
        <v>-1571061091</v>
      </c>
      <c r="K11" s="160"/>
      <c r="L11" s="159">
        <v>1115000</v>
      </c>
      <c r="M11" s="160"/>
      <c r="N11" s="159">
        <v>15024654659</v>
      </c>
      <c r="O11" s="160"/>
      <c r="P11" s="159">
        <v>12891129799</v>
      </c>
      <c r="Q11" s="160"/>
      <c r="R11" s="159">
        <v>2133524860</v>
      </c>
    </row>
    <row r="12" spans="2:28" ht="21.75" customHeight="1" x14ac:dyDescent="0.6">
      <c r="B12" s="158" t="s">
        <v>243</v>
      </c>
      <c r="C12" s="13"/>
      <c r="D12" s="159">
        <v>3193000</v>
      </c>
      <c r="E12" s="160"/>
      <c r="F12" s="159">
        <v>9305350289</v>
      </c>
      <c r="G12" s="160"/>
      <c r="H12" s="159">
        <v>9093072975</v>
      </c>
      <c r="I12" s="160"/>
      <c r="J12" s="159">
        <v>212277314</v>
      </c>
      <c r="K12" s="160"/>
      <c r="L12" s="159">
        <v>3193000</v>
      </c>
      <c r="M12" s="160"/>
      <c r="N12" s="159">
        <v>9305350289</v>
      </c>
      <c r="O12" s="160"/>
      <c r="P12" s="159">
        <v>7296383814</v>
      </c>
      <c r="Q12" s="160"/>
      <c r="R12" s="159">
        <v>2008966475</v>
      </c>
    </row>
    <row r="13" spans="2:28" ht="21.75" customHeight="1" x14ac:dyDescent="0.6">
      <c r="B13" s="158" t="s">
        <v>236</v>
      </c>
      <c r="C13" s="13"/>
      <c r="D13" s="159">
        <v>5185321</v>
      </c>
      <c r="E13" s="160"/>
      <c r="F13" s="159">
        <v>11880355624</v>
      </c>
      <c r="G13" s="160"/>
      <c r="H13" s="159">
        <v>12472058048</v>
      </c>
      <c r="I13" s="160"/>
      <c r="J13" s="159">
        <v>-591702423</v>
      </c>
      <c r="K13" s="160"/>
      <c r="L13" s="159">
        <v>5185321</v>
      </c>
      <c r="M13" s="160"/>
      <c r="N13" s="159">
        <v>11880355624</v>
      </c>
      <c r="O13" s="160"/>
      <c r="P13" s="159">
        <v>10482669437</v>
      </c>
      <c r="Q13" s="160"/>
      <c r="R13" s="159">
        <v>1397686187</v>
      </c>
    </row>
    <row r="14" spans="2:28" ht="21.75" customHeight="1" x14ac:dyDescent="0.6">
      <c r="B14" s="158" t="s">
        <v>258</v>
      </c>
      <c r="C14" s="13"/>
      <c r="D14" s="159">
        <v>347</v>
      </c>
      <c r="E14" s="160"/>
      <c r="F14" s="159">
        <v>8574547697</v>
      </c>
      <c r="G14" s="160"/>
      <c r="H14" s="159">
        <v>8653757676</v>
      </c>
      <c r="I14" s="160"/>
      <c r="J14" s="159">
        <v>-79209978</v>
      </c>
      <c r="K14" s="160"/>
      <c r="L14" s="159">
        <v>347</v>
      </c>
      <c r="M14" s="160"/>
      <c r="N14" s="159">
        <v>8574547697</v>
      </c>
      <c r="O14" s="160"/>
      <c r="P14" s="159">
        <v>7304488800</v>
      </c>
      <c r="Q14" s="160"/>
      <c r="R14" s="159">
        <v>1270058897</v>
      </c>
    </row>
    <row r="15" spans="2:28" ht="21.75" customHeight="1" x14ac:dyDescent="0.6">
      <c r="B15" s="158" t="s">
        <v>192</v>
      </c>
      <c r="C15" s="13"/>
      <c r="D15" s="159">
        <v>800000</v>
      </c>
      <c r="E15" s="160"/>
      <c r="F15" s="159">
        <v>1609858848</v>
      </c>
      <c r="G15" s="160"/>
      <c r="H15" s="159">
        <v>1698766240</v>
      </c>
      <c r="I15" s="160"/>
      <c r="J15" s="159">
        <v>-88907392</v>
      </c>
      <c r="K15" s="160"/>
      <c r="L15" s="159">
        <v>800000</v>
      </c>
      <c r="M15" s="160"/>
      <c r="N15" s="159">
        <v>1609858848</v>
      </c>
      <c r="O15" s="160"/>
      <c r="P15" s="159">
        <v>1169062878</v>
      </c>
      <c r="Q15" s="160"/>
      <c r="R15" s="159">
        <v>440795970</v>
      </c>
    </row>
    <row r="16" spans="2:28" ht="21.75" customHeight="1" x14ac:dyDescent="0.6">
      <c r="B16" s="158" t="s">
        <v>244</v>
      </c>
      <c r="C16" s="13"/>
      <c r="D16" s="159">
        <v>1929000</v>
      </c>
      <c r="E16" s="160"/>
      <c r="F16" s="159">
        <v>6816070323</v>
      </c>
      <c r="G16" s="160"/>
      <c r="H16" s="159">
        <v>7095464142</v>
      </c>
      <c r="I16" s="160"/>
      <c r="J16" s="159">
        <v>-279393818</v>
      </c>
      <c r="K16" s="160"/>
      <c r="L16" s="159">
        <v>1929000</v>
      </c>
      <c r="M16" s="160"/>
      <c r="N16" s="159">
        <v>6816070323</v>
      </c>
      <c r="O16" s="160"/>
      <c r="P16" s="159">
        <v>6450227111</v>
      </c>
      <c r="Q16" s="160"/>
      <c r="R16" s="159">
        <v>365843212</v>
      </c>
    </row>
    <row r="17" spans="2:18" ht="21.75" customHeight="1" x14ac:dyDescent="0.6">
      <c r="B17" s="158" t="s">
        <v>266</v>
      </c>
      <c r="C17" s="13"/>
      <c r="D17" s="159">
        <v>91000</v>
      </c>
      <c r="E17" s="160"/>
      <c r="F17" s="159">
        <v>2338681163</v>
      </c>
      <c r="G17" s="160"/>
      <c r="H17" s="159">
        <v>2463290429</v>
      </c>
      <c r="I17" s="160"/>
      <c r="J17" s="159">
        <v>-124609266</v>
      </c>
      <c r="K17" s="160"/>
      <c r="L17" s="159">
        <v>91000</v>
      </c>
      <c r="M17" s="160"/>
      <c r="N17" s="159">
        <v>2338681163</v>
      </c>
      <c r="O17" s="160"/>
      <c r="P17" s="159">
        <v>2139988986</v>
      </c>
      <c r="Q17" s="160"/>
      <c r="R17" s="159">
        <v>198692176</v>
      </c>
    </row>
    <row r="18" spans="2:18" ht="21.75" customHeight="1" x14ac:dyDescent="0.6">
      <c r="B18" s="158" t="s">
        <v>245</v>
      </c>
      <c r="C18" s="13"/>
      <c r="D18" s="159">
        <v>2244130</v>
      </c>
      <c r="E18" s="160"/>
      <c r="F18" s="159">
        <v>8786885225</v>
      </c>
      <c r="G18" s="160"/>
      <c r="H18" s="159">
        <v>9265643543</v>
      </c>
      <c r="I18" s="160"/>
      <c r="J18" s="159">
        <v>-478758317</v>
      </c>
      <c r="K18" s="160"/>
      <c r="L18" s="159">
        <v>2244130</v>
      </c>
      <c r="M18" s="160"/>
      <c r="N18" s="159">
        <v>8786885225</v>
      </c>
      <c r="O18" s="160"/>
      <c r="P18" s="159">
        <v>8753155597</v>
      </c>
      <c r="Q18" s="160"/>
      <c r="R18" s="159">
        <v>33729628</v>
      </c>
    </row>
    <row r="19" spans="2:18" ht="21.75" customHeight="1" x14ac:dyDescent="0.6">
      <c r="B19" s="158" t="s">
        <v>264</v>
      </c>
      <c r="C19" s="13"/>
      <c r="D19" s="159">
        <v>1000</v>
      </c>
      <c r="E19" s="160"/>
      <c r="F19" s="159">
        <v>12681210</v>
      </c>
      <c r="G19" s="160"/>
      <c r="H19" s="159">
        <v>12899510</v>
      </c>
      <c r="I19" s="160"/>
      <c r="J19" s="159">
        <v>-218299</v>
      </c>
      <c r="K19" s="160"/>
      <c r="L19" s="159">
        <v>1000</v>
      </c>
      <c r="M19" s="160"/>
      <c r="N19" s="159">
        <v>12681210</v>
      </c>
      <c r="O19" s="160"/>
      <c r="P19" s="159">
        <v>15376805</v>
      </c>
      <c r="Q19" s="160"/>
      <c r="R19" s="159">
        <v>-2695594</v>
      </c>
    </row>
    <row r="20" spans="2:18" ht="21.75" customHeight="1" x14ac:dyDescent="0.6">
      <c r="B20" s="158" t="s">
        <v>202</v>
      </c>
      <c r="C20" s="13"/>
      <c r="D20" s="159">
        <v>3300000</v>
      </c>
      <c r="E20" s="160"/>
      <c r="F20" s="159">
        <v>6709432059</v>
      </c>
      <c r="G20" s="160"/>
      <c r="H20" s="159">
        <v>7043430141</v>
      </c>
      <c r="I20" s="160"/>
      <c r="J20" s="159">
        <v>-333998082</v>
      </c>
      <c r="K20" s="160"/>
      <c r="L20" s="159">
        <v>3300000</v>
      </c>
      <c r="M20" s="160"/>
      <c r="N20" s="159">
        <v>6709432059</v>
      </c>
      <c r="O20" s="160"/>
      <c r="P20" s="159">
        <v>6762439196</v>
      </c>
      <c r="Q20" s="160"/>
      <c r="R20" s="159">
        <v>-53007137</v>
      </c>
    </row>
    <row r="21" spans="2:18" ht="21.75" customHeight="1" x14ac:dyDescent="0.6">
      <c r="B21" s="158" t="s">
        <v>177</v>
      </c>
      <c r="C21" s="13"/>
      <c r="D21" s="159">
        <v>1747732</v>
      </c>
      <c r="E21" s="160"/>
      <c r="F21" s="159">
        <v>3510065392</v>
      </c>
      <c r="G21" s="160"/>
      <c r="H21" s="159">
        <v>3402543626</v>
      </c>
      <c r="I21" s="160"/>
      <c r="J21" s="159">
        <v>107521766</v>
      </c>
      <c r="K21" s="160"/>
      <c r="L21" s="159">
        <v>1747732</v>
      </c>
      <c r="M21" s="160"/>
      <c r="N21" s="159">
        <v>3510065392</v>
      </c>
      <c r="O21" s="160"/>
      <c r="P21" s="159">
        <v>3579444112</v>
      </c>
      <c r="Q21" s="160"/>
      <c r="R21" s="159">
        <v>-69378719</v>
      </c>
    </row>
    <row r="22" spans="2:18" ht="21.75" customHeight="1" x14ac:dyDescent="0.6">
      <c r="B22" s="158" t="s">
        <v>184</v>
      </c>
      <c r="C22" s="13"/>
      <c r="D22" s="159">
        <v>292265</v>
      </c>
      <c r="E22" s="160"/>
      <c r="F22" s="159">
        <v>3627972452</v>
      </c>
      <c r="G22" s="160"/>
      <c r="H22" s="159">
        <v>3692603257</v>
      </c>
      <c r="I22" s="160"/>
      <c r="J22" s="159">
        <v>-64630804</v>
      </c>
      <c r="K22" s="160"/>
      <c r="L22" s="159">
        <v>292265</v>
      </c>
      <c r="M22" s="160"/>
      <c r="N22" s="159">
        <v>3627972452</v>
      </c>
      <c r="O22" s="160"/>
      <c r="P22" s="159">
        <v>3715567627</v>
      </c>
      <c r="Q22" s="160"/>
      <c r="R22" s="159">
        <v>-87595174</v>
      </c>
    </row>
    <row r="23" spans="2:18" ht="21.75" customHeight="1" x14ac:dyDescent="0.6">
      <c r="B23" s="158" t="s">
        <v>263</v>
      </c>
      <c r="C23" s="13"/>
      <c r="D23" s="159">
        <v>1800000</v>
      </c>
      <c r="E23" s="160"/>
      <c r="F23" s="159">
        <v>4697406180</v>
      </c>
      <c r="G23" s="160"/>
      <c r="H23" s="159">
        <v>4981393854</v>
      </c>
      <c r="I23" s="160"/>
      <c r="J23" s="159">
        <v>-283987674</v>
      </c>
      <c r="K23" s="160"/>
      <c r="L23" s="159">
        <v>1800000</v>
      </c>
      <c r="M23" s="160"/>
      <c r="N23" s="159">
        <v>4697406180</v>
      </c>
      <c r="O23" s="160"/>
      <c r="P23" s="159">
        <v>4986649102</v>
      </c>
      <c r="Q23" s="160"/>
      <c r="R23" s="159">
        <v>-289242922</v>
      </c>
    </row>
    <row r="24" spans="2:18" ht="21.75" customHeight="1" x14ac:dyDescent="0.6">
      <c r="B24" s="158" t="s">
        <v>219</v>
      </c>
      <c r="C24" s="13"/>
      <c r="D24" s="159">
        <v>1329194</v>
      </c>
      <c r="E24" s="160"/>
      <c r="F24" s="159">
        <v>4961774520</v>
      </c>
      <c r="G24" s="160"/>
      <c r="H24" s="159">
        <v>5023895693</v>
      </c>
      <c r="I24" s="160"/>
      <c r="J24" s="159">
        <v>-62121172</v>
      </c>
      <c r="K24" s="160"/>
      <c r="L24" s="159">
        <v>1329194</v>
      </c>
      <c r="M24" s="160"/>
      <c r="N24" s="159">
        <v>4961774520</v>
      </c>
      <c r="O24" s="160"/>
      <c r="P24" s="159">
        <v>5873167890</v>
      </c>
      <c r="Q24" s="160"/>
      <c r="R24" s="159">
        <v>-911393369</v>
      </c>
    </row>
    <row r="25" spans="2:18" ht="21.75" customHeight="1" x14ac:dyDescent="0.6">
      <c r="B25" s="158" t="s">
        <v>200</v>
      </c>
      <c r="C25" s="13"/>
      <c r="D25" s="159">
        <v>4060180</v>
      </c>
      <c r="E25" s="160"/>
      <c r="F25" s="159">
        <v>8037445643</v>
      </c>
      <c r="G25" s="160"/>
      <c r="H25" s="159">
        <v>8347662843</v>
      </c>
      <c r="I25" s="160"/>
      <c r="J25" s="159">
        <v>-310217199</v>
      </c>
      <c r="K25" s="160"/>
      <c r="L25" s="159">
        <v>4060180</v>
      </c>
      <c r="M25" s="160"/>
      <c r="N25" s="159">
        <v>8037445643</v>
      </c>
      <c r="O25" s="160"/>
      <c r="P25" s="159">
        <v>9019209403</v>
      </c>
      <c r="Q25" s="160"/>
      <c r="R25" s="159">
        <v>-981763759</v>
      </c>
    </row>
    <row r="26" spans="2:18" ht="21.75" customHeight="1" x14ac:dyDescent="0.6">
      <c r="B26" s="158" t="s">
        <v>230</v>
      </c>
      <c r="C26" s="13"/>
      <c r="D26" s="159">
        <v>4134259</v>
      </c>
      <c r="E26" s="160"/>
      <c r="F26" s="159">
        <v>3782321686</v>
      </c>
      <c r="G26" s="160"/>
      <c r="H26" s="159">
        <v>3947250060</v>
      </c>
      <c r="I26" s="160"/>
      <c r="J26" s="159">
        <v>-164928373</v>
      </c>
      <c r="K26" s="160"/>
      <c r="L26" s="159">
        <v>4134259</v>
      </c>
      <c r="M26" s="160"/>
      <c r="N26" s="159">
        <v>3782321686</v>
      </c>
      <c r="O26" s="160"/>
      <c r="P26" s="159">
        <v>5072337514</v>
      </c>
      <c r="Q26" s="160"/>
      <c r="R26" s="159">
        <v>-1290015827</v>
      </c>
    </row>
    <row r="27" spans="2:18" ht="21.75" customHeight="1" x14ac:dyDescent="0.6">
      <c r="B27" s="158" t="s">
        <v>255</v>
      </c>
      <c r="C27" s="13"/>
      <c r="D27" s="159">
        <v>2500000</v>
      </c>
      <c r="E27" s="160"/>
      <c r="F27" s="159">
        <v>7829010300</v>
      </c>
      <c r="G27" s="160"/>
      <c r="H27" s="159">
        <v>8233360325</v>
      </c>
      <c r="I27" s="160"/>
      <c r="J27" s="159">
        <v>-404350025</v>
      </c>
      <c r="K27" s="160"/>
      <c r="L27" s="159">
        <v>2500000</v>
      </c>
      <c r="M27" s="160"/>
      <c r="N27" s="159">
        <v>7829010300</v>
      </c>
      <c r="O27" s="160"/>
      <c r="P27" s="159">
        <v>9249791314</v>
      </c>
      <c r="Q27" s="160"/>
      <c r="R27" s="159">
        <v>-1420781014</v>
      </c>
    </row>
    <row r="28" spans="2:18" ht="21.75" customHeight="1" x14ac:dyDescent="0.6">
      <c r="B28" s="158" t="s">
        <v>213</v>
      </c>
      <c r="C28" s="13"/>
      <c r="D28" s="159">
        <v>3800000</v>
      </c>
      <c r="E28" s="160"/>
      <c r="F28" s="159">
        <v>5882176560</v>
      </c>
      <c r="G28" s="160"/>
      <c r="H28" s="159">
        <v>6074478486</v>
      </c>
      <c r="I28" s="160"/>
      <c r="J28" s="159">
        <v>-192301926</v>
      </c>
      <c r="K28" s="160"/>
      <c r="L28" s="159">
        <v>3800000</v>
      </c>
      <c r="M28" s="160"/>
      <c r="N28" s="159">
        <v>5882176560</v>
      </c>
      <c r="O28" s="160"/>
      <c r="P28" s="159">
        <v>7307131648</v>
      </c>
      <c r="Q28" s="160"/>
      <c r="R28" s="159">
        <v>-1424955088</v>
      </c>
    </row>
    <row r="29" spans="2:18" ht="21.75" customHeight="1" x14ac:dyDescent="0.6">
      <c r="B29" s="158" t="s">
        <v>265</v>
      </c>
      <c r="C29" s="13"/>
      <c r="D29" s="159">
        <v>2410250</v>
      </c>
      <c r="E29" s="160"/>
      <c r="F29" s="159">
        <v>3381748937</v>
      </c>
      <c r="G29" s="160"/>
      <c r="H29" s="159">
        <v>3754069975</v>
      </c>
      <c r="I29" s="160"/>
      <c r="J29" s="159">
        <v>-372321037</v>
      </c>
      <c r="K29" s="160"/>
      <c r="L29" s="159">
        <v>2410250</v>
      </c>
      <c r="M29" s="160"/>
      <c r="N29" s="159">
        <v>3381748937</v>
      </c>
      <c r="O29" s="160"/>
      <c r="P29" s="159">
        <v>4950765216</v>
      </c>
      <c r="Q29" s="160"/>
      <c r="R29" s="159">
        <v>-1569016278</v>
      </c>
    </row>
    <row r="30" spans="2:18" ht="21.75" customHeight="1" x14ac:dyDescent="0.6">
      <c r="B30" s="158" t="s">
        <v>220</v>
      </c>
      <c r="C30" s="13"/>
      <c r="D30" s="159">
        <v>3000000</v>
      </c>
      <c r="E30" s="160"/>
      <c r="F30" s="159">
        <v>4578333780</v>
      </c>
      <c r="G30" s="160"/>
      <c r="H30" s="159">
        <v>4733127900</v>
      </c>
      <c r="I30" s="160"/>
      <c r="J30" s="159">
        <v>-154794120</v>
      </c>
      <c r="K30" s="160"/>
      <c r="L30" s="159">
        <v>3000000</v>
      </c>
      <c r="M30" s="160"/>
      <c r="N30" s="159">
        <v>4578333780</v>
      </c>
      <c r="O30" s="160"/>
      <c r="P30" s="159">
        <v>6667475745</v>
      </c>
      <c r="Q30" s="160"/>
      <c r="R30" s="159">
        <v>-2089141965</v>
      </c>
    </row>
    <row r="31" spans="2:18" ht="21.75" customHeight="1" x14ac:dyDescent="0.6">
      <c r="B31" s="158" t="s">
        <v>252</v>
      </c>
      <c r="C31" s="13"/>
      <c r="D31" s="159">
        <v>3962112</v>
      </c>
      <c r="E31" s="160"/>
      <c r="F31" s="159">
        <v>6557716770</v>
      </c>
      <c r="G31" s="160"/>
      <c r="H31" s="159">
        <v>7165997315</v>
      </c>
      <c r="I31" s="160"/>
      <c r="J31" s="159">
        <v>-608280544</v>
      </c>
      <c r="K31" s="160"/>
      <c r="L31" s="159">
        <v>3962112</v>
      </c>
      <c r="M31" s="160"/>
      <c r="N31" s="159">
        <v>6557716770</v>
      </c>
      <c r="O31" s="160"/>
      <c r="P31" s="159">
        <v>9316585347</v>
      </c>
      <c r="Q31" s="160"/>
      <c r="R31" s="159">
        <v>-2758868576</v>
      </c>
    </row>
    <row r="32" spans="2:18" ht="21.75" customHeight="1" x14ac:dyDescent="0.6">
      <c r="B32" s="158" t="s">
        <v>233</v>
      </c>
      <c r="C32" s="13"/>
      <c r="D32" s="159">
        <v>6000000</v>
      </c>
      <c r="E32" s="160"/>
      <c r="F32" s="159">
        <v>7293184500</v>
      </c>
      <c r="G32" s="160"/>
      <c r="H32" s="159">
        <v>7680169800</v>
      </c>
      <c r="I32" s="160"/>
      <c r="J32" s="159">
        <v>-386985300</v>
      </c>
      <c r="K32" s="160"/>
      <c r="L32" s="159">
        <v>6000000</v>
      </c>
      <c r="M32" s="160"/>
      <c r="N32" s="159">
        <v>7293184500</v>
      </c>
      <c r="O32" s="160"/>
      <c r="P32" s="159">
        <v>10303338848</v>
      </c>
      <c r="Q32" s="160"/>
      <c r="R32" s="159">
        <v>-3010154348</v>
      </c>
    </row>
    <row r="33" spans="2:52" ht="21.75" customHeight="1" x14ac:dyDescent="0.6">
      <c r="B33" s="158" t="s">
        <v>231</v>
      </c>
      <c r="C33" s="13"/>
      <c r="D33" s="159">
        <v>42932531</v>
      </c>
      <c r="E33" s="160"/>
      <c r="F33" s="159">
        <v>17594073627</v>
      </c>
      <c r="G33" s="160"/>
      <c r="H33" s="159">
        <v>18531288202</v>
      </c>
      <c r="I33" s="160"/>
      <c r="J33" s="159">
        <v>-937214574</v>
      </c>
      <c r="K33" s="160"/>
      <c r="L33" s="159">
        <v>42932531</v>
      </c>
      <c r="M33" s="160"/>
      <c r="N33" s="159">
        <v>17594073627</v>
      </c>
      <c r="O33" s="160"/>
      <c r="P33" s="159">
        <v>20842181263</v>
      </c>
      <c r="Q33" s="160"/>
      <c r="R33" s="159">
        <v>-3248107635</v>
      </c>
    </row>
    <row r="34" spans="2:52" ht="21.75" customHeight="1" x14ac:dyDescent="0.6">
      <c r="B34" s="158" t="s">
        <v>260</v>
      </c>
      <c r="C34" s="13"/>
      <c r="D34" s="159">
        <v>5600000</v>
      </c>
      <c r="E34" s="160"/>
      <c r="F34" s="159">
        <v>10668887040</v>
      </c>
      <c r="G34" s="160"/>
      <c r="H34" s="159">
        <v>11137109569</v>
      </c>
      <c r="I34" s="160"/>
      <c r="J34" s="159">
        <v>-468222529</v>
      </c>
      <c r="K34" s="160"/>
      <c r="L34" s="159">
        <v>5600000</v>
      </c>
      <c r="M34" s="160"/>
      <c r="N34" s="159">
        <v>10668887040</v>
      </c>
      <c r="O34" s="160"/>
      <c r="P34" s="159">
        <v>16949776360</v>
      </c>
      <c r="Q34" s="160"/>
      <c r="R34" s="159">
        <v>-6280889320</v>
      </c>
    </row>
    <row r="35" spans="2:52" ht="22.5" thickBot="1" x14ac:dyDescent="0.65">
      <c r="B35" s="161" t="s">
        <v>65</v>
      </c>
      <c r="C35" s="13"/>
      <c r="D35" s="162">
        <f>SUM(D10:D34)</f>
        <v>102387321</v>
      </c>
      <c r="E35" s="160"/>
      <c r="F35" s="162">
        <f>SUM(F10:F34)</f>
        <v>173710386676</v>
      </c>
      <c r="G35" s="160"/>
      <c r="H35" s="162">
        <f>SUM(H10:H34)</f>
        <v>181720307439</v>
      </c>
      <c r="I35" s="160"/>
      <c r="J35" s="162">
        <f>SUM(J10:J34)</f>
        <v>-8009920751</v>
      </c>
      <c r="K35" s="160"/>
      <c r="L35" s="162">
        <f>SUM(L10:L34)</f>
        <v>102387321</v>
      </c>
      <c r="M35" s="160"/>
      <c r="N35" s="162">
        <f>SUM(N10:N34)</f>
        <v>173710386676</v>
      </c>
      <c r="O35" s="160"/>
      <c r="P35" s="162">
        <f>SUM(P10:P34)</f>
        <v>187584227652</v>
      </c>
      <c r="Q35" s="160"/>
      <c r="R35" s="162">
        <f>SUM(R10:R34)</f>
        <v>-13873840968</v>
      </c>
      <c r="AI35" s="22"/>
      <c r="AK35" s="64"/>
      <c r="AL35" s="6"/>
      <c r="AM35" s="64"/>
      <c r="AN35" s="6"/>
      <c r="AO35" s="64"/>
      <c r="AP35" s="6"/>
      <c r="AQ35" s="64"/>
      <c r="AR35" s="6"/>
      <c r="AS35" s="64"/>
      <c r="AT35" s="6"/>
      <c r="AU35" s="64"/>
      <c r="AV35" s="6"/>
      <c r="AW35" s="64"/>
      <c r="AX35" s="6"/>
      <c r="AY35" s="64"/>
    </row>
    <row r="36" spans="2:52" ht="22.5" thickTop="1" x14ac:dyDescent="0.6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AI36" s="22"/>
      <c r="AK36" s="64"/>
      <c r="AL36" s="6"/>
      <c r="AM36" s="64"/>
      <c r="AN36" s="6"/>
      <c r="AO36" s="64"/>
      <c r="AP36" s="6"/>
      <c r="AQ36" s="64"/>
      <c r="AR36" s="6"/>
      <c r="AS36" s="64"/>
      <c r="AT36" s="6"/>
      <c r="AU36" s="64"/>
      <c r="AV36" s="6"/>
      <c r="AW36" s="64"/>
      <c r="AX36" s="6"/>
      <c r="AY36" s="64"/>
    </row>
    <row r="37" spans="2:52" ht="30" x14ac:dyDescent="0.75">
      <c r="J37" s="45">
        <v>19</v>
      </c>
      <c r="L37" s="21"/>
      <c r="AI37" s="22"/>
      <c r="AK37" s="64"/>
      <c r="AL37" s="6"/>
      <c r="AM37" s="64"/>
      <c r="AN37" s="6"/>
      <c r="AO37" s="64"/>
      <c r="AP37" s="6"/>
      <c r="AQ37" s="64"/>
      <c r="AR37" s="6"/>
      <c r="AS37" s="64"/>
      <c r="AT37" s="6"/>
      <c r="AU37" s="64"/>
      <c r="AV37" s="6"/>
      <c r="AW37" s="64"/>
      <c r="AX37" s="6"/>
      <c r="AY37" s="64"/>
    </row>
    <row r="38" spans="2:52" x14ac:dyDescent="0.55000000000000004">
      <c r="AI38" s="22"/>
      <c r="AK38" s="64"/>
      <c r="AL38" s="6"/>
      <c r="AM38" s="64"/>
      <c r="AN38" s="6"/>
      <c r="AO38" s="64"/>
      <c r="AP38" s="6"/>
      <c r="AQ38" s="64"/>
      <c r="AR38" s="6"/>
      <c r="AS38" s="64"/>
      <c r="AT38" s="6"/>
      <c r="AU38" s="64"/>
      <c r="AV38" s="6"/>
      <c r="AW38" s="64"/>
      <c r="AX38" s="6"/>
      <c r="AY38" s="64"/>
    </row>
    <row r="39" spans="2:52" x14ac:dyDescent="0.55000000000000004">
      <c r="AI39" s="22"/>
      <c r="AK39" s="64"/>
      <c r="AL39" s="6"/>
      <c r="AM39" s="64"/>
      <c r="AN39" s="6"/>
      <c r="AO39" s="64"/>
      <c r="AP39" s="6"/>
      <c r="AQ39" s="64"/>
      <c r="AR39" s="6"/>
      <c r="AS39" s="64"/>
      <c r="AT39" s="6"/>
      <c r="AU39" s="64"/>
      <c r="AV39" s="6"/>
      <c r="AW39" s="64"/>
      <c r="AX39" s="6"/>
      <c r="AY39" s="64"/>
    </row>
    <row r="40" spans="2:52" x14ac:dyDescent="0.55000000000000004">
      <c r="AJ40" s="22"/>
      <c r="AL40" s="64"/>
      <c r="AM40" s="6"/>
      <c r="AN40" s="64"/>
      <c r="AO40" s="6"/>
      <c r="AP40" s="64"/>
      <c r="AQ40" s="6"/>
      <c r="AR40" s="64"/>
      <c r="AS40" s="6"/>
      <c r="AT40" s="64"/>
      <c r="AU40" s="6"/>
      <c r="AV40" s="64"/>
      <c r="AW40" s="6"/>
      <c r="AX40" s="64"/>
      <c r="AY40" s="6"/>
      <c r="AZ40" s="64"/>
    </row>
    <row r="41" spans="2:52" x14ac:dyDescent="0.55000000000000004">
      <c r="AJ41" s="22"/>
      <c r="AL41" s="64"/>
      <c r="AM41" s="6"/>
      <c r="AN41" s="64"/>
      <c r="AO41" s="6"/>
      <c r="AP41" s="64"/>
      <c r="AQ41" s="6"/>
      <c r="AR41" s="64"/>
      <c r="AS41" s="6"/>
      <c r="AT41" s="64"/>
      <c r="AU41" s="6"/>
      <c r="AV41" s="64"/>
      <c r="AW41" s="6"/>
      <c r="AX41" s="64"/>
      <c r="AY41" s="6"/>
      <c r="AZ41" s="64"/>
    </row>
    <row r="42" spans="2:52" x14ac:dyDescent="0.55000000000000004">
      <c r="AJ42" s="22"/>
      <c r="AL42" s="64"/>
      <c r="AM42" s="6"/>
      <c r="AN42" s="64"/>
      <c r="AO42" s="6"/>
      <c r="AP42" s="64"/>
      <c r="AQ42" s="6"/>
      <c r="AR42" s="64"/>
      <c r="AS42" s="6"/>
      <c r="AT42" s="64"/>
      <c r="AU42" s="6"/>
      <c r="AV42" s="64"/>
      <c r="AW42" s="6"/>
      <c r="AX42" s="64"/>
      <c r="AY42" s="6"/>
      <c r="AZ42" s="64"/>
    </row>
    <row r="43" spans="2:52" x14ac:dyDescent="0.55000000000000004">
      <c r="AJ43" s="22"/>
      <c r="AL43" s="64"/>
      <c r="AM43" s="6"/>
      <c r="AN43" s="64"/>
      <c r="AO43" s="6"/>
      <c r="AP43" s="64"/>
      <c r="AQ43" s="6"/>
      <c r="AR43" s="64"/>
      <c r="AS43" s="6"/>
      <c r="AT43" s="64"/>
      <c r="AU43" s="6"/>
      <c r="AV43" s="64"/>
      <c r="AW43" s="6"/>
      <c r="AX43" s="64"/>
      <c r="AY43" s="6"/>
      <c r="AZ43" s="64"/>
    </row>
    <row r="44" spans="2:52" x14ac:dyDescent="0.55000000000000004">
      <c r="AJ44" s="22"/>
      <c r="AL44" s="64"/>
      <c r="AM44" s="6"/>
      <c r="AN44" s="64"/>
      <c r="AO44" s="6"/>
      <c r="AP44" s="64"/>
      <c r="AQ44" s="6"/>
      <c r="AR44" s="64"/>
      <c r="AS44" s="6"/>
      <c r="AT44" s="64"/>
      <c r="AU44" s="6"/>
      <c r="AV44" s="64"/>
      <c r="AW44" s="6"/>
      <c r="AX44" s="64"/>
      <c r="AY44" s="6"/>
      <c r="AZ44" s="64"/>
    </row>
    <row r="45" spans="2:52" x14ac:dyDescent="0.55000000000000004">
      <c r="AJ45" s="22"/>
      <c r="AL45" s="64"/>
      <c r="AM45" s="6"/>
      <c r="AN45" s="64"/>
      <c r="AO45" s="6"/>
      <c r="AP45" s="64"/>
      <c r="AQ45" s="6"/>
      <c r="AR45" s="64"/>
      <c r="AS45" s="6"/>
      <c r="AT45" s="64"/>
      <c r="AU45" s="6"/>
      <c r="AV45" s="64"/>
      <c r="AW45" s="6"/>
      <c r="AX45" s="64"/>
      <c r="AY45" s="6"/>
      <c r="AZ45" s="64"/>
    </row>
    <row r="46" spans="2:52" x14ac:dyDescent="0.55000000000000004">
      <c r="AJ46" s="22"/>
      <c r="AL46" s="64"/>
      <c r="AM46" s="6"/>
      <c r="AN46" s="64"/>
      <c r="AO46" s="6"/>
      <c r="AP46" s="64"/>
      <c r="AQ46" s="6"/>
      <c r="AR46" s="64"/>
      <c r="AS46" s="6"/>
      <c r="AT46" s="64"/>
      <c r="AU46" s="6"/>
      <c r="AV46" s="64"/>
      <c r="AW46" s="6"/>
      <c r="AX46" s="64"/>
      <c r="AY46" s="6"/>
      <c r="AZ46" s="64"/>
    </row>
    <row r="47" spans="2:52" x14ac:dyDescent="0.55000000000000004">
      <c r="AJ47" s="22"/>
      <c r="AL47" s="64"/>
      <c r="AM47" s="6"/>
      <c r="AN47" s="64"/>
      <c r="AO47" s="6"/>
      <c r="AP47" s="64"/>
      <c r="AQ47" s="6"/>
      <c r="AR47" s="64"/>
      <c r="AS47" s="6"/>
      <c r="AT47" s="64"/>
      <c r="AU47" s="6"/>
      <c r="AV47" s="64"/>
      <c r="AW47" s="6"/>
      <c r="AX47" s="64"/>
      <c r="AY47" s="6"/>
      <c r="AZ47" s="64"/>
    </row>
    <row r="48" spans="2:52" x14ac:dyDescent="0.55000000000000004">
      <c r="AJ48" s="22"/>
      <c r="AL48" s="64"/>
      <c r="AM48" s="6"/>
      <c r="AN48" s="64"/>
      <c r="AO48" s="6"/>
      <c r="AP48" s="64"/>
      <c r="AQ48" s="6"/>
      <c r="AR48" s="64"/>
      <c r="AS48" s="6"/>
      <c r="AT48" s="64"/>
      <c r="AU48" s="6"/>
      <c r="AV48" s="64"/>
      <c r="AW48" s="6"/>
      <c r="AX48" s="64"/>
      <c r="AY48" s="6"/>
      <c r="AZ48" s="64"/>
    </row>
    <row r="49" spans="36:52" x14ac:dyDescent="0.55000000000000004">
      <c r="AJ49" s="22"/>
      <c r="AL49" s="64"/>
      <c r="AM49" s="6"/>
      <c r="AN49" s="64"/>
      <c r="AO49" s="6"/>
      <c r="AP49" s="64"/>
      <c r="AQ49" s="6"/>
      <c r="AR49" s="64"/>
      <c r="AS49" s="6"/>
      <c r="AT49" s="64"/>
      <c r="AU49" s="6"/>
      <c r="AV49" s="64"/>
      <c r="AW49" s="6"/>
      <c r="AX49" s="64"/>
      <c r="AY49" s="6"/>
      <c r="AZ49" s="64"/>
    </row>
    <row r="50" spans="36:52" x14ac:dyDescent="0.55000000000000004">
      <c r="AJ50" s="22"/>
      <c r="AL50" s="64"/>
      <c r="AM50" s="6"/>
      <c r="AN50" s="64"/>
      <c r="AO50" s="6"/>
      <c r="AP50" s="64"/>
      <c r="AQ50" s="6"/>
      <c r="AR50" s="64"/>
      <c r="AS50" s="6"/>
      <c r="AT50" s="64"/>
      <c r="AU50" s="6"/>
      <c r="AV50" s="64"/>
      <c r="AW50" s="6"/>
      <c r="AX50" s="64"/>
      <c r="AY50" s="6"/>
      <c r="AZ50" s="64"/>
    </row>
  </sheetData>
  <sortState xmlns:xlrd2="http://schemas.microsoft.com/office/spreadsheetml/2017/richdata2" ref="B10:S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92"/>
  <sheetViews>
    <sheetView rightToLeft="1" view="pageBreakPreview" topLeftCell="B70" zoomScale="70" zoomScaleNormal="85" zoomScaleSheetLayoutView="70" workbookViewId="0">
      <selection activeCell="B88" sqref="A88:XFD88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223" t="s">
        <v>168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2:28" ht="30" x14ac:dyDescent="0.55000000000000004">
      <c r="B3" s="223" t="s">
        <v>37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2:28" ht="30" x14ac:dyDescent="0.55000000000000004">
      <c r="B4" s="223" t="s">
        <v>277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03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03" t="s">
        <v>1</v>
      </c>
      <c r="D9" s="102" t="s">
        <v>5</v>
      </c>
      <c r="E9" s="34"/>
      <c r="F9" s="102" t="s">
        <v>50</v>
      </c>
      <c r="G9" s="34"/>
      <c r="H9" s="102" t="s">
        <v>51</v>
      </c>
      <c r="I9" s="34"/>
      <c r="J9" s="102" t="s">
        <v>53</v>
      </c>
      <c r="L9" s="102" t="s">
        <v>5</v>
      </c>
      <c r="M9" s="34"/>
      <c r="N9" s="102" t="s">
        <v>50</v>
      </c>
      <c r="O9" s="34"/>
      <c r="P9" s="102" t="s">
        <v>51</v>
      </c>
      <c r="Q9" s="34"/>
      <c r="R9" s="102" t="s">
        <v>53</v>
      </c>
    </row>
    <row r="10" spans="2:28" ht="25.5" customHeight="1" x14ac:dyDescent="0.55000000000000004">
      <c r="B10" s="30" t="s">
        <v>205</v>
      </c>
      <c r="D10" s="101">
        <v>0</v>
      </c>
      <c r="E10" s="67"/>
      <c r="F10" s="101">
        <v>0</v>
      </c>
      <c r="G10" s="67"/>
      <c r="H10" s="101">
        <v>0</v>
      </c>
      <c r="I10" s="67"/>
      <c r="J10" s="101">
        <v>0</v>
      </c>
      <c r="K10" s="67"/>
      <c r="L10" s="101">
        <v>120152</v>
      </c>
      <c r="M10" s="67"/>
      <c r="N10" s="101">
        <v>34597024080</v>
      </c>
      <c r="O10" s="67"/>
      <c r="P10" s="101">
        <v>30112334947</v>
      </c>
      <c r="Q10" s="67"/>
      <c r="R10" s="101">
        <v>4484689133</v>
      </c>
      <c r="V10" s="84"/>
    </row>
    <row r="11" spans="2:28" ht="25.5" customHeight="1" x14ac:dyDescent="0.55000000000000004">
      <c r="B11" s="2" t="s">
        <v>235</v>
      </c>
      <c r="D11" s="69">
        <v>0</v>
      </c>
      <c r="E11" s="67"/>
      <c r="F11" s="69">
        <v>0</v>
      </c>
      <c r="G11" s="67"/>
      <c r="H11" s="69">
        <v>0</v>
      </c>
      <c r="I11" s="67"/>
      <c r="J11" s="69">
        <v>0</v>
      </c>
      <c r="K11" s="67"/>
      <c r="L11" s="69">
        <v>279000</v>
      </c>
      <c r="M11" s="67"/>
      <c r="N11" s="69">
        <v>23285914011</v>
      </c>
      <c r="O11" s="67"/>
      <c r="P11" s="69">
        <v>18904099227</v>
      </c>
      <c r="Q11" s="67"/>
      <c r="R11" s="69">
        <v>4381814784</v>
      </c>
      <c r="V11" s="84"/>
    </row>
    <row r="12" spans="2:28" ht="25.5" customHeight="1" x14ac:dyDescent="0.55000000000000004">
      <c r="B12" s="2" t="s">
        <v>78</v>
      </c>
      <c r="D12" s="69">
        <v>0</v>
      </c>
      <c r="E12" s="67"/>
      <c r="F12" s="69">
        <v>0</v>
      </c>
      <c r="G12" s="67"/>
      <c r="H12" s="69">
        <v>0</v>
      </c>
      <c r="I12" s="67"/>
      <c r="J12" s="69">
        <v>0</v>
      </c>
      <c r="K12" s="67"/>
      <c r="L12" s="69">
        <v>9639437</v>
      </c>
      <c r="M12" s="67"/>
      <c r="N12" s="69">
        <v>24862339878</v>
      </c>
      <c r="O12" s="67"/>
      <c r="P12" s="69">
        <v>21596004639</v>
      </c>
      <c r="Q12" s="67"/>
      <c r="R12" s="69">
        <v>3266335239</v>
      </c>
      <c r="V12" s="84"/>
    </row>
    <row r="13" spans="2:28" ht="25.5" customHeight="1" x14ac:dyDescent="0.55000000000000004">
      <c r="B13" s="2" t="s">
        <v>258</v>
      </c>
      <c r="D13" s="69">
        <v>0</v>
      </c>
      <c r="E13" s="67"/>
      <c r="F13" s="69">
        <v>0</v>
      </c>
      <c r="G13" s="67"/>
      <c r="H13" s="69">
        <v>0</v>
      </c>
      <c r="I13" s="67"/>
      <c r="J13" s="69">
        <v>0</v>
      </c>
      <c r="K13" s="67"/>
      <c r="L13" s="69">
        <v>1079</v>
      </c>
      <c r="M13" s="67"/>
      <c r="N13" s="69">
        <v>19113783650</v>
      </c>
      <c r="O13" s="67"/>
      <c r="P13" s="69">
        <v>15938957580</v>
      </c>
      <c r="Q13" s="67"/>
      <c r="R13" s="69">
        <v>3174826070</v>
      </c>
      <c r="V13" s="84"/>
    </row>
    <row r="14" spans="2:28" ht="25.5" customHeight="1" x14ac:dyDescent="0.55000000000000004">
      <c r="B14" s="2" t="s">
        <v>177</v>
      </c>
      <c r="D14" s="69">
        <v>0</v>
      </c>
      <c r="E14" s="67"/>
      <c r="F14" s="69">
        <v>0</v>
      </c>
      <c r="G14" s="67"/>
      <c r="H14" s="69">
        <v>0</v>
      </c>
      <c r="I14" s="67"/>
      <c r="J14" s="69">
        <v>0</v>
      </c>
      <c r="K14" s="67"/>
      <c r="L14" s="69">
        <v>4590000</v>
      </c>
      <c r="M14" s="67"/>
      <c r="N14" s="69">
        <v>15066410282</v>
      </c>
      <c r="O14" s="67"/>
      <c r="P14" s="69">
        <v>12045933720</v>
      </c>
      <c r="Q14" s="67"/>
      <c r="R14" s="69">
        <v>3020476562</v>
      </c>
      <c r="V14" s="84"/>
    </row>
    <row r="15" spans="2:28" ht="25.5" customHeight="1" x14ac:dyDescent="0.55000000000000004">
      <c r="B15" s="2" t="s">
        <v>187</v>
      </c>
      <c r="D15" s="69">
        <v>0</v>
      </c>
      <c r="E15" s="67"/>
      <c r="F15" s="69">
        <v>0</v>
      </c>
      <c r="G15" s="67"/>
      <c r="H15" s="69">
        <v>0</v>
      </c>
      <c r="I15" s="67"/>
      <c r="J15" s="69">
        <v>0</v>
      </c>
      <c r="K15" s="67"/>
      <c r="L15" s="69">
        <v>2360091</v>
      </c>
      <c r="M15" s="67"/>
      <c r="N15" s="69">
        <v>12063979367</v>
      </c>
      <c r="O15" s="67"/>
      <c r="P15" s="69">
        <v>9086245679</v>
      </c>
      <c r="Q15" s="67"/>
      <c r="R15" s="69">
        <v>2977733688</v>
      </c>
      <c r="V15" s="84"/>
    </row>
    <row r="16" spans="2:28" ht="25.5" customHeight="1" x14ac:dyDescent="0.55000000000000004">
      <c r="B16" s="2" t="s">
        <v>179</v>
      </c>
      <c r="D16" s="69">
        <v>0</v>
      </c>
      <c r="E16" s="67"/>
      <c r="F16" s="69">
        <v>0</v>
      </c>
      <c r="G16" s="67"/>
      <c r="H16" s="69">
        <v>0</v>
      </c>
      <c r="I16" s="67"/>
      <c r="J16" s="69">
        <v>0</v>
      </c>
      <c r="K16" s="67"/>
      <c r="L16" s="69">
        <v>3500000</v>
      </c>
      <c r="M16" s="67"/>
      <c r="N16" s="69">
        <v>9782650066</v>
      </c>
      <c r="O16" s="67"/>
      <c r="P16" s="69">
        <v>7331383656</v>
      </c>
      <c r="Q16" s="67"/>
      <c r="R16" s="69">
        <v>2451266410</v>
      </c>
      <c r="V16" s="84"/>
    </row>
    <row r="17" spans="2:22" ht="25.5" customHeight="1" x14ac:dyDescent="0.55000000000000004">
      <c r="B17" s="2" t="s">
        <v>188</v>
      </c>
      <c r="D17" s="69">
        <v>0</v>
      </c>
      <c r="E17" s="67"/>
      <c r="F17" s="69">
        <v>0</v>
      </c>
      <c r="G17" s="67"/>
      <c r="H17" s="69">
        <v>0</v>
      </c>
      <c r="I17" s="67"/>
      <c r="J17" s="69">
        <v>0</v>
      </c>
      <c r="K17" s="67"/>
      <c r="L17" s="69">
        <v>4750000</v>
      </c>
      <c r="M17" s="67"/>
      <c r="N17" s="69">
        <v>9554311673</v>
      </c>
      <c r="O17" s="67"/>
      <c r="P17" s="69">
        <v>7178203296</v>
      </c>
      <c r="Q17" s="67"/>
      <c r="R17" s="69">
        <v>2376108377</v>
      </c>
      <c r="V17" s="84"/>
    </row>
    <row r="18" spans="2:22" ht="25.5" customHeight="1" x14ac:dyDescent="0.55000000000000004">
      <c r="B18" s="2" t="s">
        <v>243</v>
      </c>
      <c r="D18" s="69">
        <v>0</v>
      </c>
      <c r="E18" s="67"/>
      <c r="F18" s="69">
        <v>0</v>
      </c>
      <c r="G18" s="67"/>
      <c r="H18" s="69">
        <v>0</v>
      </c>
      <c r="I18" s="67"/>
      <c r="J18" s="69">
        <v>0</v>
      </c>
      <c r="K18" s="67"/>
      <c r="L18" s="69">
        <v>4119818</v>
      </c>
      <c r="M18" s="67"/>
      <c r="N18" s="69">
        <v>10010200528</v>
      </c>
      <c r="O18" s="67"/>
      <c r="P18" s="69">
        <v>7655603945</v>
      </c>
      <c r="Q18" s="67"/>
      <c r="R18" s="69">
        <v>2354596583</v>
      </c>
      <c r="V18" s="84"/>
    </row>
    <row r="19" spans="2:22" ht="25.5" customHeight="1" x14ac:dyDescent="0.55000000000000004">
      <c r="B19" s="2" t="s">
        <v>192</v>
      </c>
      <c r="D19" s="69">
        <v>0</v>
      </c>
      <c r="E19" s="67"/>
      <c r="F19" s="69">
        <v>0</v>
      </c>
      <c r="G19" s="67"/>
      <c r="H19" s="69">
        <v>0</v>
      </c>
      <c r="I19" s="67"/>
      <c r="J19" s="69">
        <v>0</v>
      </c>
      <c r="K19" s="67"/>
      <c r="L19" s="69">
        <v>11437907</v>
      </c>
      <c r="M19" s="67"/>
      <c r="N19" s="69">
        <v>19599406102</v>
      </c>
      <c r="O19" s="67"/>
      <c r="P19" s="69">
        <v>17387899150</v>
      </c>
      <c r="Q19" s="67"/>
      <c r="R19" s="69">
        <v>2211506952</v>
      </c>
      <c r="V19" s="84"/>
    </row>
    <row r="20" spans="2:22" ht="25.5" customHeight="1" x14ac:dyDescent="0.55000000000000004">
      <c r="B20" s="2" t="s">
        <v>198</v>
      </c>
      <c r="D20" s="69">
        <v>0</v>
      </c>
      <c r="E20" s="67"/>
      <c r="F20" s="69">
        <v>0</v>
      </c>
      <c r="G20" s="67"/>
      <c r="H20" s="69">
        <v>0</v>
      </c>
      <c r="I20" s="67"/>
      <c r="J20" s="69">
        <v>0</v>
      </c>
      <c r="K20" s="67"/>
      <c r="L20" s="69">
        <v>3020202</v>
      </c>
      <c r="M20" s="67"/>
      <c r="N20" s="69">
        <v>11593395246</v>
      </c>
      <c r="O20" s="67"/>
      <c r="P20" s="69">
        <v>9586126131</v>
      </c>
      <c r="Q20" s="67"/>
      <c r="R20" s="69">
        <v>2007269115</v>
      </c>
      <c r="V20" s="84"/>
    </row>
    <row r="21" spans="2:22" ht="25.5" customHeight="1" x14ac:dyDescent="0.55000000000000004">
      <c r="B21" s="2" t="s">
        <v>207</v>
      </c>
      <c r="D21" s="69">
        <v>0</v>
      </c>
      <c r="E21" s="67"/>
      <c r="F21" s="69">
        <v>0</v>
      </c>
      <c r="G21" s="67"/>
      <c r="H21" s="69">
        <v>0</v>
      </c>
      <c r="I21" s="67"/>
      <c r="J21" s="69">
        <v>0</v>
      </c>
      <c r="K21" s="67"/>
      <c r="L21" s="69">
        <v>1750000</v>
      </c>
      <c r="M21" s="67"/>
      <c r="N21" s="69">
        <v>6180108282</v>
      </c>
      <c r="O21" s="67"/>
      <c r="P21" s="69">
        <v>4695146662</v>
      </c>
      <c r="Q21" s="67"/>
      <c r="R21" s="69">
        <v>1484961620</v>
      </c>
      <c r="V21" s="84"/>
    </row>
    <row r="22" spans="2:22" ht="25.5" customHeight="1" x14ac:dyDescent="0.55000000000000004">
      <c r="B22" s="2" t="s">
        <v>199</v>
      </c>
      <c r="D22" s="69">
        <v>0</v>
      </c>
      <c r="E22" s="67"/>
      <c r="F22" s="69">
        <v>0</v>
      </c>
      <c r="G22" s="67"/>
      <c r="H22" s="69">
        <v>0</v>
      </c>
      <c r="I22" s="67"/>
      <c r="J22" s="69">
        <v>0</v>
      </c>
      <c r="K22" s="67"/>
      <c r="L22" s="69">
        <v>800000</v>
      </c>
      <c r="M22" s="67"/>
      <c r="N22" s="69">
        <v>11977384790</v>
      </c>
      <c r="O22" s="67"/>
      <c r="P22" s="69">
        <v>10680073200</v>
      </c>
      <c r="Q22" s="67"/>
      <c r="R22" s="69">
        <v>1297311590</v>
      </c>
      <c r="V22" s="84"/>
    </row>
    <row r="23" spans="2:22" ht="25.5" customHeight="1" x14ac:dyDescent="0.55000000000000004">
      <c r="B23" s="168" t="s">
        <v>184</v>
      </c>
      <c r="D23" s="169">
        <v>80735</v>
      </c>
      <c r="E23" s="67"/>
      <c r="F23" s="169">
        <v>1002187598</v>
      </c>
      <c r="G23" s="67"/>
      <c r="H23" s="169">
        <v>1026384795</v>
      </c>
      <c r="I23" s="67"/>
      <c r="J23" s="169">
        <v>-24197197</v>
      </c>
      <c r="K23" s="67"/>
      <c r="L23" s="169">
        <v>928776</v>
      </c>
      <c r="M23" s="67"/>
      <c r="N23" s="169">
        <v>12741127402</v>
      </c>
      <c r="O23" s="67"/>
      <c r="P23" s="169">
        <v>11459397732</v>
      </c>
      <c r="Q23" s="67"/>
      <c r="R23" s="169">
        <v>1281729670</v>
      </c>
      <c r="V23" s="84"/>
    </row>
    <row r="24" spans="2:22" ht="25.5" customHeight="1" x14ac:dyDescent="0.55000000000000004">
      <c r="B24" s="2" t="s">
        <v>178</v>
      </c>
      <c r="D24" s="69">
        <v>0</v>
      </c>
      <c r="E24" s="67"/>
      <c r="F24" s="69">
        <v>0</v>
      </c>
      <c r="G24" s="67"/>
      <c r="H24" s="69">
        <v>0</v>
      </c>
      <c r="I24" s="67"/>
      <c r="J24" s="69">
        <v>0</v>
      </c>
      <c r="K24" s="67"/>
      <c r="L24" s="69">
        <v>1800000</v>
      </c>
      <c r="M24" s="67"/>
      <c r="N24" s="69">
        <v>4685036919</v>
      </c>
      <c r="O24" s="67"/>
      <c r="P24" s="69">
        <v>3445594496</v>
      </c>
      <c r="Q24" s="67"/>
      <c r="R24" s="69">
        <v>1239442423</v>
      </c>
      <c r="V24" s="84"/>
    </row>
    <row r="25" spans="2:22" ht="25.5" customHeight="1" x14ac:dyDescent="0.55000000000000004">
      <c r="B25" s="2" t="s">
        <v>262</v>
      </c>
      <c r="D25" s="69">
        <v>0</v>
      </c>
      <c r="E25" s="67"/>
      <c r="F25" s="69">
        <v>0</v>
      </c>
      <c r="G25" s="67"/>
      <c r="H25" s="69">
        <v>0</v>
      </c>
      <c r="I25" s="67"/>
      <c r="J25" s="69">
        <v>0</v>
      </c>
      <c r="K25" s="67"/>
      <c r="L25" s="69">
        <v>12900</v>
      </c>
      <c r="M25" s="67"/>
      <c r="N25" s="69">
        <v>5895062452</v>
      </c>
      <c r="O25" s="67"/>
      <c r="P25" s="69">
        <v>4961234610</v>
      </c>
      <c r="Q25" s="67"/>
      <c r="R25" s="69">
        <v>933827842</v>
      </c>
      <c r="V25" s="84"/>
    </row>
    <row r="26" spans="2:22" ht="25.5" customHeight="1" x14ac:dyDescent="0.55000000000000004">
      <c r="B26" s="2" t="s">
        <v>218</v>
      </c>
      <c r="D26" s="69">
        <v>0</v>
      </c>
      <c r="E26" s="67"/>
      <c r="F26" s="69">
        <v>0</v>
      </c>
      <c r="G26" s="67"/>
      <c r="H26" s="69">
        <v>0</v>
      </c>
      <c r="I26" s="67"/>
      <c r="J26" s="69">
        <v>0</v>
      </c>
      <c r="K26" s="67"/>
      <c r="L26" s="69">
        <v>165000</v>
      </c>
      <c r="M26" s="67"/>
      <c r="N26" s="69">
        <v>7653191006</v>
      </c>
      <c r="O26" s="67"/>
      <c r="P26" s="69">
        <v>6855867597</v>
      </c>
      <c r="Q26" s="67"/>
      <c r="R26" s="69">
        <v>797323409</v>
      </c>
      <c r="V26" s="84"/>
    </row>
    <row r="27" spans="2:22" ht="25.5" customHeight="1" x14ac:dyDescent="0.55000000000000004">
      <c r="B27" s="2" t="s">
        <v>266</v>
      </c>
      <c r="D27" s="69">
        <v>0</v>
      </c>
      <c r="E27" s="67"/>
      <c r="F27" s="69">
        <v>0</v>
      </c>
      <c r="G27" s="67"/>
      <c r="H27" s="69">
        <v>0</v>
      </c>
      <c r="I27" s="67"/>
      <c r="J27" s="69">
        <v>0</v>
      </c>
      <c r="K27" s="67"/>
      <c r="L27" s="69">
        <v>120000</v>
      </c>
      <c r="M27" s="67"/>
      <c r="N27" s="69">
        <v>3572172032</v>
      </c>
      <c r="O27" s="67"/>
      <c r="P27" s="69">
        <v>2821963498</v>
      </c>
      <c r="Q27" s="67"/>
      <c r="R27" s="69">
        <v>750208534</v>
      </c>
      <c r="V27" s="84"/>
    </row>
    <row r="28" spans="2:22" ht="25.5" customHeight="1" x14ac:dyDescent="0.55000000000000004">
      <c r="B28" s="2" t="s">
        <v>216</v>
      </c>
      <c r="D28" s="69">
        <v>0</v>
      </c>
      <c r="E28" s="67"/>
      <c r="F28" s="69">
        <v>0</v>
      </c>
      <c r="G28" s="67"/>
      <c r="H28" s="69">
        <v>0</v>
      </c>
      <c r="I28" s="67"/>
      <c r="J28" s="69">
        <v>0</v>
      </c>
      <c r="K28" s="67"/>
      <c r="L28" s="69">
        <v>3300000</v>
      </c>
      <c r="M28" s="67"/>
      <c r="N28" s="69">
        <v>7552897075</v>
      </c>
      <c r="O28" s="67"/>
      <c r="P28" s="69">
        <v>6842358144</v>
      </c>
      <c r="Q28" s="67"/>
      <c r="R28" s="69">
        <v>710538931</v>
      </c>
      <c r="V28" s="84"/>
    </row>
    <row r="29" spans="2:22" ht="25.5" customHeight="1" x14ac:dyDescent="0.55000000000000004">
      <c r="B29" s="2" t="s">
        <v>217</v>
      </c>
      <c r="D29" s="69">
        <v>0</v>
      </c>
      <c r="E29" s="67"/>
      <c r="F29" s="69">
        <v>0</v>
      </c>
      <c r="G29" s="67"/>
      <c r="H29" s="69">
        <v>0</v>
      </c>
      <c r="I29" s="67"/>
      <c r="J29" s="69">
        <v>0</v>
      </c>
      <c r="K29" s="67"/>
      <c r="L29" s="69">
        <v>1085023</v>
      </c>
      <c r="M29" s="67"/>
      <c r="N29" s="69">
        <v>13990567711</v>
      </c>
      <c r="O29" s="67"/>
      <c r="P29" s="69">
        <v>13292707471</v>
      </c>
      <c r="Q29" s="67"/>
      <c r="R29" s="69">
        <v>697860240</v>
      </c>
      <c r="V29" s="84"/>
    </row>
    <row r="30" spans="2:22" ht="25.5" customHeight="1" x14ac:dyDescent="0.55000000000000004">
      <c r="B30" s="2" t="s">
        <v>219</v>
      </c>
      <c r="D30" s="69">
        <v>67000</v>
      </c>
      <c r="E30" s="67"/>
      <c r="F30" s="69">
        <v>248709504</v>
      </c>
      <c r="G30" s="67"/>
      <c r="H30" s="69">
        <v>296045761</v>
      </c>
      <c r="I30" s="67"/>
      <c r="J30" s="69">
        <v>-47336257</v>
      </c>
      <c r="K30" s="67"/>
      <c r="L30" s="69">
        <v>1700380</v>
      </c>
      <c r="M30" s="67"/>
      <c r="N30" s="69">
        <v>8133807953</v>
      </c>
      <c r="O30" s="67"/>
      <c r="P30" s="69">
        <v>7440885948</v>
      </c>
      <c r="Q30" s="67"/>
      <c r="R30" s="69">
        <v>692922005</v>
      </c>
      <c r="V30" s="84"/>
    </row>
    <row r="31" spans="2:22" ht="25.5" customHeight="1" x14ac:dyDescent="0.55000000000000004">
      <c r="B31" s="2" t="s">
        <v>253</v>
      </c>
      <c r="D31" s="69">
        <v>0</v>
      </c>
      <c r="E31" s="67"/>
      <c r="F31" s="69">
        <v>0</v>
      </c>
      <c r="G31" s="67"/>
      <c r="H31" s="69">
        <v>0</v>
      </c>
      <c r="I31" s="67"/>
      <c r="J31" s="69">
        <v>0</v>
      </c>
      <c r="K31" s="67"/>
      <c r="L31" s="69">
        <v>700000</v>
      </c>
      <c r="M31" s="67"/>
      <c r="N31" s="69">
        <v>11059624951</v>
      </c>
      <c r="O31" s="67"/>
      <c r="P31" s="69">
        <v>10382201008</v>
      </c>
      <c r="Q31" s="67"/>
      <c r="R31" s="69">
        <v>677423943</v>
      </c>
      <c r="V31" s="84"/>
    </row>
    <row r="32" spans="2:22" ht="25.5" customHeight="1" x14ac:dyDescent="0.55000000000000004">
      <c r="B32" s="2" t="s">
        <v>232</v>
      </c>
      <c r="D32" s="69">
        <v>0</v>
      </c>
      <c r="E32" s="67"/>
      <c r="F32" s="69">
        <v>0</v>
      </c>
      <c r="G32" s="67"/>
      <c r="H32" s="69">
        <v>0</v>
      </c>
      <c r="I32" s="67"/>
      <c r="J32" s="69">
        <v>0</v>
      </c>
      <c r="K32" s="67"/>
      <c r="L32" s="69">
        <v>451787</v>
      </c>
      <c r="M32" s="67"/>
      <c r="N32" s="69">
        <v>9320423320</v>
      </c>
      <c r="O32" s="67"/>
      <c r="P32" s="69">
        <v>8691536357</v>
      </c>
      <c r="Q32" s="67"/>
      <c r="R32" s="69">
        <v>628886963</v>
      </c>
      <c r="V32" s="84"/>
    </row>
    <row r="33" spans="2:22" ht="25.5" customHeight="1" x14ac:dyDescent="0.55000000000000004">
      <c r="B33" s="2" t="s">
        <v>236</v>
      </c>
      <c r="D33" s="69">
        <v>0</v>
      </c>
      <c r="E33" s="67"/>
      <c r="F33" s="69">
        <v>0</v>
      </c>
      <c r="G33" s="67"/>
      <c r="H33" s="69">
        <v>0</v>
      </c>
      <c r="I33" s="67"/>
      <c r="J33" s="69">
        <v>0</v>
      </c>
      <c r="K33" s="67"/>
      <c r="L33" s="69">
        <v>2395000</v>
      </c>
      <c r="M33" s="67"/>
      <c r="N33" s="69">
        <v>7590202411</v>
      </c>
      <c r="O33" s="67"/>
      <c r="P33" s="69">
        <v>6982261664</v>
      </c>
      <c r="Q33" s="67"/>
      <c r="R33" s="69">
        <v>607940747</v>
      </c>
      <c r="V33" s="84"/>
    </row>
    <row r="34" spans="2:22" ht="25.5" customHeight="1" x14ac:dyDescent="0.55000000000000004">
      <c r="B34" s="2" t="s">
        <v>171</v>
      </c>
      <c r="D34" s="69">
        <v>0</v>
      </c>
      <c r="E34" s="67"/>
      <c r="F34" s="69">
        <v>0</v>
      </c>
      <c r="G34" s="67"/>
      <c r="H34" s="69">
        <v>0</v>
      </c>
      <c r="I34" s="67"/>
      <c r="J34" s="69">
        <v>0</v>
      </c>
      <c r="K34" s="67"/>
      <c r="L34" s="69">
        <v>10630000</v>
      </c>
      <c r="M34" s="67"/>
      <c r="N34" s="69">
        <v>26299748090</v>
      </c>
      <c r="O34" s="67"/>
      <c r="P34" s="69">
        <v>25879386470</v>
      </c>
      <c r="Q34" s="67"/>
      <c r="R34" s="69">
        <v>420361620</v>
      </c>
      <c r="V34" s="84"/>
    </row>
    <row r="35" spans="2:22" ht="25.5" customHeight="1" x14ac:dyDescent="0.55000000000000004">
      <c r="B35" s="2" t="s">
        <v>213</v>
      </c>
      <c r="D35" s="69">
        <v>0</v>
      </c>
      <c r="E35" s="67"/>
      <c r="F35" s="69">
        <v>0</v>
      </c>
      <c r="G35" s="67"/>
      <c r="H35" s="69">
        <v>0</v>
      </c>
      <c r="I35" s="67"/>
      <c r="J35" s="69">
        <v>0</v>
      </c>
      <c r="K35" s="67"/>
      <c r="L35" s="69">
        <v>1416866</v>
      </c>
      <c r="M35" s="67"/>
      <c r="N35" s="69">
        <v>3149861744</v>
      </c>
      <c r="O35" s="67"/>
      <c r="P35" s="69">
        <v>2759011178</v>
      </c>
      <c r="Q35" s="67"/>
      <c r="R35" s="69">
        <v>390850566</v>
      </c>
      <c r="V35" s="84"/>
    </row>
    <row r="36" spans="2:22" ht="25.5" customHeight="1" x14ac:dyDescent="0.55000000000000004">
      <c r="B36" s="2" t="s">
        <v>172</v>
      </c>
      <c r="D36" s="69">
        <v>0</v>
      </c>
      <c r="E36" s="67"/>
      <c r="F36" s="69">
        <v>0</v>
      </c>
      <c r="G36" s="67"/>
      <c r="H36" s="69">
        <v>0</v>
      </c>
      <c r="I36" s="67"/>
      <c r="J36" s="69">
        <v>0</v>
      </c>
      <c r="K36" s="67"/>
      <c r="L36" s="69">
        <v>100000</v>
      </c>
      <c r="M36" s="67"/>
      <c r="N36" s="69">
        <v>3899906665</v>
      </c>
      <c r="O36" s="67"/>
      <c r="P36" s="69">
        <v>3509990550</v>
      </c>
      <c r="Q36" s="67"/>
      <c r="R36" s="69">
        <v>389916115</v>
      </c>
      <c r="V36" s="84"/>
    </row>
    <row r="37" spans="2:22" ht="25.5" customHeight="1" x14ac:dyDescent="0.55000000000000004">
      <c r="B37" s="2" t="s">
        <v>186</v>
      </c>
      <c r="D37" s="69">
        <v>0</v>
      </c>
      <c r="E37" s="67"/>
      <c r="F37" s="69">
        <v>0</v>
      </c>
      <c r="G37" s="67"/>
      <c r="H37" s="69">
        <v>0</v>
      </c>
      <c r="I37" s="67"/>
      <c r="J37" s="69">
        <v>0</v>
      </c>
      <c r="K37" s="67"/>
      <c r="L37" s="69">
        <v>554000</v>
      </c>
      <c r="M37" s="67"/>
      <c r="N37" s="69">
        <v>13556797918</v>
      </c>
      <c r="O37" s="67"/>
      <c r="P37" s="69">
        <v>13172119587</v>
      </c>
      <c r="Q37" s="67"/>
      <c r="R37" s="69">
        <v>384678331</v>
      </c>
      <c r="V37" s="84"/>
    </row>
    <row r="38" spans="2:22" ht="25.5" customHeight="1" x14ac:dyDescent="0.55000000000000004">
      <c r="B38" s="168" t="s">
        <v>197</v>
      </c>
      <c r="D38" s="169">
        <v>0</v>
      </c>
      <c r="E38" s="67"/>
      <c r="F38" s="169">
        <v>0</v>
      </c>
      <c r="G38" s="67"/>
      <c r="H38" s="169">
        <v>0</v>
      </c>
      <c r="I38" s="67"/>
      <c r="J38" s="169">
        <v>0</v>
      </c>
      <c r="K38" s="67"/>
      <c r="L38" s="169">
        <v>1100000</v>
      </c>
      <c r="M38" s="67"/>
      <c r="N38" s="169">
        <v>11124413624</v>
      </c>
      <c r="O38" s="67"/>
      <c r="P38" s="169">
        <v>10793245221</v>
      </c>
      <c r="Q38" s="67"/>
      <c r="R38" s="169">
        <v>331168403</v>
      </c>
      <c r="V38" s="84"/>
    </row>
    <row r="39" spans="2:22" ht="25.5" customHeight="1" x14ac:dyDescent="0.55000000000000004">
      <c r="B39" s="2" t="s">
        <v>215</v>
      </c>
      <c r="D39" s="69">
        <v>0</v>
      </c>
      <c r="E39" s="67"/>
      <c r="F39" s="69">
        <v>0</v>
      </c>
      <c r="G39" s="67"/>
      <c r="H39" s="69">
        <v>0</v>
      </c>
      <c r="I39" s="67"/>
      <c r="J39" s="69">
        <v>0</v>
      </c>
      <c r="K39" s="67"/>
      <c r="L39" s="69">
        <v>4377333</v>
      </c>
      <c r="M39" s="67"/>
      <c r="N39" s="69">
        <v>7974649626</v>
      </c>
      <c r="O39" s="67"/>
      <c r="P39" s="69">
        <v>7695947500</v>
      </c>
      <c r="Q39" s="67"/>
      <c r="R39" s="69">
        <v>278702126</v>
      </c>
      <c r="V39" s="84"/>
    </row>
    <row r="40" spans="2:22" ht="25.5" customHeight="1" x14ac:dyDescent="0.55000000000000004">
      <c r="B40" s="2" t="s">
        <v>170</v>
      </c>
      <c r="D40" s="69">
        <v>0</v>
      </c>
      <c r="E40" s="67"/>
      <c r="F40" s="69">
        <v>0</v>
      </c>
      <c r="G40" s="67"/>
      <c r="H40" s="69">
        <v>0</v>
      </c>
      <c r="I40" s="67"/>
      <c r="J40" s="69">
        <v>0</v>
      </c>
      <c r="K40" s="67"/>
      <c r="L40" s="69">
        <v>21217523</v>
      </c>
      <c r="M40" s="67"/>
      <c r="N40" s="69">
        <v>12093760393</v>
      </c>
      <c r="O40" s="67"/>
      <c r="P40" s="69">
        <v>11840969851</v>
      </c>
      <c r="Q40" s="67"/>
      <c r="R40" s="69">
        <v>252790542</v>
      </c>
      <c r="V40" s="84"/>
    </row>
    <row r="41" spans="2:22" ht="25.5" customHeight="1" x14ac:dyDescent="0.55000000000000004">
      <c r="B41" s="2" t="s">
        <v>203</v>
      </c>
      <c r="D41" s="69">
        <v>0</v>
      </c>
      <c r="E41" s="67"/>
      <c r="F41" s="69">
        <v>0</v>
      </c>
      <c r="G41" s="67"/>
      <c r="H41" s="69">
        <v>0</v>
      </c>
      <c r="I41" s="67"/>
      <c r="J41" s="69">
        <v>0</v>
      </c>
      <c r="K41" s="67"/>
      <c r="L41" s="69">
        <v>322250</v>
      </c>
      <c r="M41" s="67"/>
      <c r="N41" s="69">
        <v>9027215155</v>
      </c>
      <c r="O41" s="67"/>
      <c r="P41" s="69">
        <v>8777113582</v>
      </c>
      <c r="Q41" s="67"/>
      <c r="R41" s="69">
        <v>250101573</v>
      </c>
      <c r="V41" s="84"/>
    </row>
    <row r="42" spans="2:22" ht="25.5" customHeight="1" x14ac:dyDescent="0.55000000000000004">
      <c r="B42" s="2" t="s">
        <v>267</v>
      </c>
      <c r="D42" s="69">
        <v>0</v>
      </c>
      <c r="E42" s="67"/>
      <c r="F42" s="69">
        <v>0</v>
      </c>
      <c r="G42" s="67"/>
      <c r="H42" s="69">
        <v>0</v>
      </c>
      <c r="I42" s="67"/>
      <c r="J42" s="69">
        <v>0</v>
      </c>
      <c r="K42" s="67"/>
      <c r="L42" s="69">
        <v>759633</v>
      </c>
      <c r="M42" s="67"/>
      <c r="N42" s="69">
        <v>989688254</v>
      </c>
      <c r="O42" s="67"/>
      <c r="P42" s="69">
        <v>775585293</v>
      </c>
      <c r="Q42" s="67"/>
      <c r="R42" s="69">
        <v>214102961</v>
      </c>
      <c r="V42" s="84"/>
    </row>
    <row r="43" spans="2:22" ht="25.5" customHeight="1" x14ac:dyDescent="0.55000000000000004">
      <c r="B43" s="2" t="s">
        <v>195</v>
      </c>
      <c r="D43" s="69">
        <v>0</v>
      </c>
      <c r="E43" s="67"/>
      <c r="F43" s="69">
        <v>0</v>
      </c>
      <c r="G43" s="67"/>
      <c r="H43" s="69">
        <v>0</v>
      </c>
      <c r="I43" s="67"/>
      <c r="J43" s="69">
        <v>0</v>
      </c>
      <c r="K43" s="67"/>
      <c r="L43" s="69">
        <v>22000000</v>
      </c>
      <c r="M43" s="67"/>
      <c r="N43" s="69">
        <v>9897159732</v>
      </c>
      <c r="O43" s="67"/>
      <c r="P43" s="69">
        <v>9688011300</v>
      </c>
      <c r="Q43" s="67"/>
      <c r="R43" s="69">
        <v>209148432</v>
      </c>
      <c r="V43" s="84"/>
    </row>
    <row r="44" spans="2:22" ht="25.5" customHeight="1" x14ac:dyDescent="0.55000000000000004">
      <c r="B44" s="2" t="s">
        <v>244</v>
      </c>
      <c r="D44" s="69">
        <v>71000</v>
      </c>
      <c r="E44" s="67"/>
      <c r="F44" s="69">
        <v>250242562</v>
      </c>
      <c r="G44" s="67"/>
      <c r="H44" s="69">
        <v>237411158</v>
      </c>
      <c r="I44" s="67"/>
      <c r="J44" s="69">
        <v>12831404</v>
      </c>
      <c r="K44" s="67"/>
      <c r="L44" s="69">
        <v>1979833</v>
      </c>
      <c r="M44" s="67"/>
      <c r="N44" s="69">
        <v>6612024181</v>
      </c>
      <c r="O44" s="67"/>
      <c r="P44" s="69">
        <v>6469503069</v>
      </c>
      <c r="Q44" s="67"/>
      <c r="R44" s="69">
        <v>142521112</v>
      </c>
      <c r="V44" s="84"/>
    </row>
    <row r="45" spans="2:22" ht="25.5" customHeight="1" x14ac:dyDescent="0.55000000000000004">
      <c r="B45" s="2" t="s">
        <v>268</v>
      </c>
      <c r="D45" s="69">
        <v>0</v>
      </c>
      <c r="E45" s="67"/>
      <c r="F45" s="69">
        <v>0</v>
      </c>
      <c r="G45" s="67"/>
      <c r="H45" s="69">
        <v>0</v>
      </c>
      <c r="I45" s="67"/>
      <c r="J45" s="69">
        <v>0</v>
      </c>
      <c r="K45" s="67"/>
      <c r="L45" s="69">
        <v>7392</v>
      </c>
      <c r="M45" s="67"/>
      <c r="N45" s="69">
        <v>5458752885</v>
      </c>
      <c r="O45" s="67"/>
      <c r="P45" s="69">
        <v>5319916056</v>
      </c>
      <c r="Q45" s="67"/>
      <c r="R45" s="69">
        <v>138836829</v>
      </c>
      <c r="V45" s="84"/>
    </row>
    <row r="46" spans="2:22" ht="25.5" customHeight="1" x14ac:dyDescent="0.55000000000000004">
      <c r="B46" s="2" t="s">
        <v>201</v>
      </c>
      <c r="D46" s="69">
        <v>0</v>
      </c>
      <c r="E46" s="67"/>
      <c r="F46" s="69">
        <v>0</v>
      </c>
      <c r="G46" s="67"/>
      <c r="H46" s="69">
        <v>0</v>
      </c>
      <c r="I46" s="67"/>
      <c r="J46" s="69">
        <v>0</v>
      </c>
      <c r="K46" s="67"/>
      <c r="L46" s="69">
        <v>200000</v>
      </c>
      <c r="M46" s="67"/>
      <c r="N46" s="69">
        <v>4692004853</v>
      </c>
      <c r="O46" s="67"/>
      <c r="P46" s="69">
        <v>4560701400</v>
      </c>
      <c r="Q46" s="67"/>
      <c r="R46" s="69">
        <v>131303453</v>
      </c>
      <c r="V46" s="84"/>
    </row>
    <row r="47" spans="2:22" ht="25.5" customHeight="1" x14ac:dyDescent="0.55000000000000004">
      <c r="B47" s="2" t="s">
        <v>204</v>
      </c>
      <c r="D47" s="69">
        <v>0</v>
      </c>
      <c r="E47" s="67"/>
      <c r="F47" s="69">
        <v>0</v>
      </c>
      <c r="G47" s="67"/>
      <c r="H47" s="69">
        <v>0</v>
      </c>
      <c r="I47" s="67"/>
      <c r="J47" s="69">
        <v>0</v>
      </c>
      <c r="K47" s="67"/>
      <c r="L47" s="69">
        <v>150000</v>
      </c>
      <c r="M47" s="67"/>
      <c r="N47" s="69">
        <v>1142163465</v>
      </c>
      <c r="O47" s="67"/>
      <c r="P47" s="69">
        <v>1037788200</v>
      </c>
      <c r="Q47" s="67"/>
      <c r="R47" s="69">
        <v>104375265</v>
      </c>
      <c r="V47" s="84"/>
    </row>
    <row r="48" spans="2:22" ht="25.5" customHeight="1" x14ac:dyDescent="0.55000000000000004">
      <c r="B48" s="2" t="s">
        <v>231</v>
      </c>
      <c r="D48" s="69">
        <v>0</v>
      </c>
      <c r="E48" s="67"/>
      <c r="F48" s="69">
        <v>0</v>
      </c>
      <c r="G48" s="67"/>
      <c r="H48" s="69">
        <v>0</v>
      </c>
      <c r="I48" s="67"/>
      <c r="J48" s="69">
        <v>0</v>
      </c>
      <c r="K48" s="67"/>
      <c r="L48" s="69">
        <v>14331157</v>
      </c>
      <c r="M48" s="67"/>
      <c r="N48" s="69">
        <v>7012472229</v>
      </c>
      <c r="O48" s="67"/>
      <c r="P48" s="69">
        <v>6913161978</v>
      </c>
      <c r="Q48" s="67"/>
      <c r="R48" s="69">
        <v>99310251</v>
      </c>
      <c r="V48" s="84"/>
    </row>
    <row r="49" spans="2:22" ht="25.5" customHeight="1" x14ac:dyDescent="0.55000000000000004">
      <c r="B49" s="2" t="s">
        <v>196</v>
      </c>
      <c r="D49" s="69">
        <v>0</v>
      </c>
      <c r="E49" s="67"/>
      <c r="F49" s="69">
        <v>0</v>
      </c>
      <c r="G49" s="67"/>
      <c r="H49" s="69">
        <v>0</v>
      </c>
      <c r="I49" s="67"/>
      <c r="J49" s="69">
        <v>0</v>
      </c>
      <c r="K49" s="67"/>
      <c r="L49" s="69">
        <v>1000000</v>
      </c>
      <c r="M49" s="67"/>
      <c r="N49" s="69">
        <v>6486852452</v>
      </c>
      <c r="O49" s="67"/>
      <c r="P49" s="69">
        <v>6391741500</v>
      </c>
      <c r="Q49" s="67"/>
      <c r="R49" s="69">
        <v>95110952</v>
      </c>
      <c r="V49" s="84"/>
    </row>
    <row r="50" spans="2:22" ht="25.5" customHeight="1" x14ac:dyDescent="0.55000000000000004">
      <c r="B50" s="2" t="s">
        <v>255</v>
      </c>
      <c r="D50" s="69">
        <v>0</v>
      </c>
      <c r="E50" s="67"/>
      <c r="F50" s="69">
        <v>0</v>
      </c>
      <c r="G50" s="67"/>
      <c r="H50" s="69">
        <v>0</v>
      </c>
      <c r="I50" s="67"/>
      <c r="J50" s="69">
        <v>0</v>
      </c>
      <c r="K50" s="67"/>
      <c r="L50" s="69">
        <v>500000</v>
      </c>
      <c r="M50" s="67"/>
      <c r="N50" s="69">
        <v>1857331044</v>
      </c>
      <c r="O50" s="67"/>
      <c r="P50" s="69">
        <v>1798876819</v>
      </c>
      <c r="Q50" s="67"/>
      <c r="R50" s="69">
        <v>58454225</v>
      </c>
      <c r="V50" s="84"/>
    </row>
    <row r="51" spans="2:22" ht="25.5" customHeight="1" x14ac:dyDescent="0.55000000000000004">
      <c r="B51" s="2" t="s">
        <v>183</v>
      </c>
      <c r="D51" s="69">
        <v>0</v>
      </c>
      <c r="E51" s="67"/>
      <c r="F51" s="69">
        <v>0</v>
      </c>
      <c r="G51" s="67"/>
      <c r="H51" s="69">
        <v>0</v>
      </c>
      <c r="I51" s="67"/>
      <c r="J51" s="69">
        <v>0</v>
      </c>
      <c r="K51" s="67"/>
      <c r="L51" s="69">
        <v>370000</v>
      </c>
      <c r="M51" s="67"/>
      <c r="N51" s="69">
        <v>11359275228</v>
      </c>
      <c r="O51" s="67"/>
      <c r="P51" s="69">
        <v>11306125890</v>
      </c>
      <c r="Q51" s="67"/>
      <c r="R51" s="69">
        <v>53149338</v>
      </c>
      <c r="V51" s="84"/>
    </row>
    <row r="52" spans="2:22" ht="25.5" customHeight="1" x14ac:dyDescent="0.55000000000000004">
      <c r="B52" s="2" t="s">
        <v>209</v>
      </c>
      <c r="D52" s="69">
        <v>0</v>
      </c>
      <c r="E52" s="67"/>
      <c r="F52" s="69">
        <v>0</v>
      </c>
      <c r="G52" s="67"/>
      <c r="H52" s="69">
        <v>0</v>
      </c>
      <c r="I52" s="67"/>
      <c r="J52" s="69">
        <v>0</v>
      </c>
      <c r="K52" s="67"/>
      <c r="L52" s="69">
        <v>900000</v>
      </c>
      <c r="M52" s="67"/>
      <c r="N52" s="69">
        <v>3029675230</v>
      </c>
      <c r="O52" s="67"/>
      <c r="P52" s="69">
        <v>2980062495</v>
      </c>
      <c r="Q52" s="67"/>
      <c r="R52" s="69">
        <v>49612735</v>
      </c>
      <c r="V52" s="84"/>
    </row>
    <row r="53" spans="2:22" ht="25.5" customHeight="1" x14ac:dyDescent="0.55000000000000004">
      <c r="B53" s="2" t="s">
        <v>222</v>
      </c>
      <c r="D53" s="69">
        <v>0</v>
      </c>
      <c r="E53" s="67"/>
      <c r="F53" s="69">
        <v>0</v>
      </c>
      <c r="G53" s="67"/>
      <c r="H53" s="69">
        <v>0</v>
      </c>
      <c r="I53" s="67"/>
      <c r="J53" s="69">
        <v>0</v>
      </c>
      <c r="K53" s="67"/>
      <c r="L53" s="69">
        <v>200000</v>
      </c>
      <c r="M53" s="67"/>
      <c r="N53" s="69">
        <v>1264213539</v>
      </c>
      <c r="O53" s="67"/>
      <c r="P53" s="69">
        <v>1225135862</v>
      </c>
      <c r="Q53" s="67"/>
      <c r="R53" s="69">
        <v>39077677</v>
      </c>
      <c r="V53" s="84"/>
    </row>
    <row r="54" spans="2:22" ht="25.5" customHeight="1" x14ac:dyDescent="0.55000000000000004">
      <c r="B54" s="168" t="s">
        <v>208</v>
      </c>
      <c r="D54" s="169">
        <v>0</v>
      </c>
      <c r="E54" s="67"/>
      <c r="F54" s="169">
        <v>0</v>
      </c>
      <c r="G54" s="67"/>
      <c r="H54" s="169">
        <v>0</v>
      </c>
      <c r="I54" s="67"/>
      <c r="J54" s="169">
        <v>0</v>
      </c>
      <c r="K54" s="67"/>
      <c r="L54" s="169">
        <v>1000000</v>
      </c>
      <c r="M54" s="67"/>
      <c r="N54" s="169">
        <v>1241568463</v>
      </c>
      <c r="O54" s="67"/>
      <c r="P54" s="169">
        <v>1207770750</v>
      </c>
      <c r="Q54" s="67"/>
      <c r="R54" s="169">
        <v>33797713</v>
      </c>
      <c r="V54" s="84"/>
    </row>
    <row r="55" spans="2:22" ht="25.5" customHeight="1" x14ac:dyDescent="0.55000000000000004">
      <c r="B55" s="2" t="s">
        <v>252</v>
      </c>
      <c r="D55" s="69">
        <v>0</v>
      </c>
      <c r="E55" s="67"/>
      <c r="F55" s="69">
        <v>0</v>
      </c>
      <c r="G55" s="67"/>
      <c r="H55" s="69">
        <v>0</v>
      </c>
      <c r="I55" s="67"/>
      <c r="J55" s="69">
        <v>0</v>
      </c>
      <c r="K55" s="67"/>
      <c r="L55" s="69">
        <v>200000</v>
      </c>
      <c r="M55" s="67"/>
      <c r="N55" s="69">
        <v>712137426</v>
      </c>
      <c r="O55" s="67"/>
      <c r="P55" s="69">
        <v>702382932</v>
      </c>
      <c r="Q55" s="67"/>
      <c r="R55" s="69">
        <v>9754494</v>
      </c>
      <c r="V55" s="84"/>
    </row>
    <row r="56" spans="2:22" ht="25.5" customHeight="1" x14ac:dyDescent="0.55000000000000004">
      <c r="B56" s="2" t="s">
        <v>254</v>
      </c>
      <c r="D56" s="69">
        <v>0</v>
      </c>
      <c r="E56" s="67"/>
      <c r="F56" s="69">
        <v>0</v>
      </c>
      <c r="G56" s="67"/>
      <c r="H56" s="69">
        <v>0</v>
      </c>
      <c r="I56" s="67"/>
      <c r="J56" s="69">
        <v>0</v>
      </c>
      <c r="K56" s="67"/>
      <c r="L56" s="69">
        <v>60180</v>
      </c>
      <c r="M56" s="67"/>
      <c r="N56" s="69">
        <v>416360635</v>
      </c>
      <c r="O56" s="67"/>
      <c r="P56" s="69">
        <v>407796677</v>
      </c>
      <c r="Q56" s="67"/>
      <c r="R56" s="69">
        <v>8563958</v>
      </c>
      <c r="V56" s="84"/>
    </row>
    <row r="57" spans="2:22" ht="25.5" customHeight="1" x14ac:dyDescent="0.55000000000000004">
      <c r="B57" s="2" t="s">
        <v>273</v>
      </c>
      <c r="D57" s="69">
        <v>0</v>
      </c>
      <c r="E57" s="67"/>
      <c r="F57" s="69">
        <v>0</v>
      </c>
      <c r="G57" s="67"/>
      <c r="H57" s="69">
        <v>0</v>
      </c>
      <c r="I57" s="67"/>
      <c r="J57" s="69">
        <v>0</v>
      </c>
      <c r="K57" s="67"/>
      <c r="L57" s="69">
        <v>125000</v>
      </c>
      <c r="M57" s="67"/>
      <c r="N57" s="69">
        <v>12157890129</v>
      </c>
      <c r="O57" s="67"/>
      <c r="P57" s="69">
        <v>12151729297</v>
      </c>
      <c r="Q57" s="67"/>
      <c r="R57" s="69">
        <v>6160832</v>
      </c>
      <c r="V57" s="84"/>
    </row>
    <row r="58" spans="2:22" ht="25.5" customHeight="1" x14ac:dyDescent="0.55000000000000004">
      <c r="B58" s="2" t="s">
        <v>175</v>
      </c>
      <c r="D58" s="69">
        <v>0</v>
      </c>
      <c r="E58" s="67"/>
      <c r="F58" s="69">
        <v>0</v>
      </c>
      <c r="G58" s="67"/>
      <c r="H58" s="69">
        <v>0</v>
      </c>
      <c r="I58" s="67"/>
      <c r="J58" s="69">
        <v>0</v>
      </c>
      <c r="K58" s="67"/>
      <c r="L58" s="69">
        <v>400000</v>
      </c>
      <c r="M58" s="67"/>
      <c r="N58" s="69">
        <v>1036576371</v>
      </c>
      <c r="O58" s="67"/>
      <c r="P58" s="69">
        <v>1033414380</v>
      </c>
      <c r="Q58" s="67"/>
      <c r="R58" s="69">
        <v>3161991</v>
      </c>
      <c r="V58" s="84"/>
    </row>
    <row r="59" spans="2:22" ht="25.5" customHeight="1" x14ac:dyDescent="0.55000000000000004">
      <c r="B59" s="2" t="s">
        <v>276</v>
      </c>
      <c r="D59" s="69">
        <v>0</v>
      </c>
      <c r="E59" s="67"/>
      <c r="F59" s="69">
        <v>0</v>
      </c>
      <c r="G59" s="67"/>
      <c r="H59" s="69">
        <v>0</v>
      </c>
      <c r="I59" s="67"/>
      <c r="J59" s="69">
        <v>0</v>
      </c>
      <c r="K59" s="67"/>
      <c r="L59" s="69">
        <v>943</v>
      </c>
      <c r="M59" s="67"/>
      <c r="N59" s="69">
        <v>716101811</v>
      </c>
      <c r="O59" s="67"/>
      <c r="P59" s="69">
        <v>713295640</v>
      </c>
      <c r="Q59" s="67"/>
      <c r="R59" s="69">
        <v>2806171</v>
      </c>
      <c r="V59" s="84"/>
    </row>
    <row r="60" spans="2:22" ht="25.5" customHeight="1" x14ac:dyDescent="0.55000000000000004">
      <c r="B60" s="2" t="s">
        <v>259</v>
      </c>
      <c r="D60" s="69">
        <v>0</v>
      </c>
      <c r="E60" s="67"/>
      <c r="F60" s="69">
        <v>0</v>
      </c>
      <c r="G60" s="67"/>
      <c r="H60" s="69">
        <v>0</v>
      </c>
      <c r="I60" s="67"/>
      <c r="J60" s="69">
        <v>0</v>
      </c>
      <c r="K60" s="67"/>
      <c r="L60" s="69">
        <v>335</v>
      </c>
      <c r="M60" s="67"/>
      <c r="N60" s="69">
        <v>1299238</v>
      </c>
      <c r="O60" s="67"/>
      <c r="P60" s="69">
        <v>1275195</v>
      </c>
      <c r="Q60" s="67"/>
      <c r="R60" s="69">
        <v>24043</v>
      </c>
      <c r="V60" s="84"/>
    </row>
    <row r="61" spans="2:22" ht="25.5" customHeight="1" x14ac:dyDescent="0.55000000000000004">
      <c r="B61" s="2" t="s">
        <v>173</v>
      </c>
      <c r="D61" s="69">
        <v>0</v>
      </c>
      <c r="E61" s="67"/>
      <c r="F61" s="69">
        <v>0</v>
      </c>
      <c r="G61" s="67"/>
      <c r="H61" s="69">
        <v>0</v>
      </c>
      <c r="I61" s="67"/>
      <c r="J61" s="69">
        <v>0</v>
      </c>
      <c r="K61" s="67"/>
      <c r="L61" s="69">
        <v>225000</v>
      </c>
      <c r="M61" s="67"/>
      <c r="N61" s="69">
        <v>900447120</v>
      </c>
      <c r="O61" s="67"/>
      <c r="P61" s="69">
        <v>935351347</v>
      </c>
      <c r="Q61" s="67"/>
      <c r="R61" s="69">
        <v>-34904227</v>
      </c>
      <c r="V61" s="84"/>
    </row>
    <row r="62" spans="2:22" ht="25.5" customHeight="1" x14ac:dyDescent="0.55000000000000004">
      <c r="B62" s="2" t="s">
        <v>200</v>
      </c>
      <c r="D62" s="69">
        <v>0</v>
      </c>
      <c r="E62" s="67"/>
      <c r="F62" s="69">
        <v>0</v>
      </c>
      <c r="G62" s="67"/>
      <c r="H62" s="69">
        <v>0</v>
      </c>
      <c r="I62" s="67"/>
      <c r="J62" s="69">
        <v>0</v>
      </c>
      <c r="K62" s="67"/>
      <c r="L62" s="69">
        <v>605326</v>
      </c>
      <c r="M62" s="67"/>
      <c r="N62" s="69">
        <v>1363597261</v>
      </c>
      <c r="O62" s="67"/>
      <c r="P62" s="69">
        <v>1419884236</v>
      </c>
      <c r="Q62" s="67"/>
      <c r="R62" s="69">
        <v>-56286975</v>
      </c>
      <c r="V62" s="84"/>
    </row>
    <row r="63" spans="2:22" ht="25.5" customHeight="1" x14ac:dyDescent="0.55000000000000004">
      <c r="B63" s="2" t="s">
        <v>256</v>
      </c>
      <c r="D63" s="69">
        <v>0</v>
      </c>
      <c r="E63" s="67"/>
      <c r="F63" s="69">
        <v>0</v>
      </c>
      <c r="G63" s="67"/>
      <c r="H63" s="69">
        <v>0</v>
      </c>
      <c r="I63" s="67"/>
      <c r="J63" s="69">
        <v>0</v>
      </c>
      <c r="K63" s="67"/>
      <c r="L63" s="69">
        <v>420000</v>
      </c>
      <c r="M63" s="67"/>
      <c r="N63" s="69">
        <v>4998693474</v>
      </c>
      <c r="O63" s="67"/>
      <c r="P63" s="69">
        <v>5055464179</v>
      </c>
      <c r="Q63" s="67"/>
      <c r="R63" s="69">
        <v>-56770705</v>
      </c>
      <c r="V63" s="84"/>
    </row>
    <row r="64" spans="2:22" ht="25.5" customHeight="1" x14ac:dyDescent="0.55000000000000004">
      <c r="B64" s="2" t="s">
        <v>206</v>
      </c>
      <c r="D64" s="69">
        <v>0</v>
      </c>
      <c r="E64" s="67"/>
      <c r="F64" s="69">
        <v>0</v>
      </c>
      <c r="G64" s="67"/>
      <c r="H64" s="69">
        <v>0</v>
      </c>
      <c r="I64" s="67"/>
      <c r="J64" s="69">
        <v>0</v>
      </c>
      <c r="K64" s="67"/>
      <c r="L64" s="69">
        <v>98000</v>
      </c>
      <c r="M64" s="67"/>
      <c r="N64" s="69">
        <v>16977924778</v>
      </c>
      <c r="O64" s="67"/>
      <c r="P64" s="69">
        <v>17110687250</v>
      </c>
      <c r="Q64" s="67"/>
      <c r="R64" s="69">
        <v>-132762472</v>
      </c>
      <c r="V64" s="84"/>
    </row>
    <row r="65" spans="2:22" ht="25.5" customHeight="1" x14ac:dyDescent="0.55000000000000004">
      <c r="B65" s="2" t="s">
        <v>264</v>
      </c>
      <c r="D65" s="69">
        <v>0</v>
      </c>
      <c r="E65" s="67"/>
      <c r="F65" s="69">
        <v>0</v>
      </c>
      <c r="G65" s="67"/>
      <c r="H65" s="69">
        <v>0</v>
      </c>
      <c r="I65" s="67"/>
      <c r="J65" s="69">
        <v>0</v>
      </c>
      <c r="K65" s="67"/>
      <c r="L65" s="69">
        <v>323000</v>
      </c>
      <c r="M65" s="67"/>
      <c r="N65" s="69">
        <v>4780679367</v>
      </c>
      <c r="O65" s="67"/>
      <c r="P65" s="69">
        <v>4966708038</v>
      </c>
      <c r="Q65" s="67"/>
      <c r="R65" s="69">
        <v>-186028671</v>
      </c>
      <c r="V65" s="84"/>
    </row>
    <row r="66" spans="2:22" ht="25.5" customHeight="1" x14ac:dyDescent="0.55000000000000004">
      <c r="B66" s="2" t="s">
        <v>210</v>
      </c>
      <c r="D66" s="69">
        <v>0</v>
      </c>
      <c r="E66" s="67"/>
      <c r="F66" s="69">
        <v>0</v>
      </c>
      <c r="G66" s="67"/>
      <c r="H66" s="69">
        <v>0</v>
      </c>
      <c r="I66" s="67"/>
      <c r="J66" s="69">
        <v>0</v>
      </c>
      <c r="K66" s="67"/>
      <c r="L66" s="69">
        <v>669767</v>
      </c>
      <c r="M66" s="67"/>
      <c r="N66" s="69">
        <v>600218361</v>
      </c>
      <c r="O66" s="67"/>
      <c r="P66" s="69">
        <v>868179579</v>
      </c>
      <c r="Q66" s="67"/>
      <c r="R66" s="69">
        <v>-267961218</v>
      </c>
      <c r="V66" s="84"/>
    </row>
    <row r="67" spans="2:22" ht="25.5" customHeight="1" x14ac:dyDescent="0.55000000000000004">
      <c r="B67" s="2" t="s">
        <v>211</v>
      </c>
      <c r="D67" s="69">
        <v>0</v>
      </c>
      <c r="E67" s="67"/>
      <c r="F67" s="69">
        <v>0</v>
      </c>
      <c r="G67" s="67"/>
      <c r="H67" s="69">
        <v>0</v>
      </c>
      <c r="I67" s="67"/>
      <c r="J67" s="69">
        <v>0</v>
      </c>
      <c r="K67" s="67"/>
      <c r="L67" s="69">
        <v>1000000</v>
      </c>
      <c r="M67" s="67"/>
      <c r="N67" s="69">
        <v>1226657723</v>
      </c>
      <c r="O67" s="67"/>
      <c r="P67" s="69">
        <v>1589485950</v>
      </c>
      <c r="Q67" s="67"/>
      <c r="R67" s="69">
        <v>-362828227</v>
      </c>
      <c r="V67" s="84"/>
    </row>
    <row r="68" spans="2:22" ht="25.5" customHeight="1" x14ac:dyDescent="0.55000000000000004">
      <c r="B68" s="2" t="s">
        <v>245</v>
      </c>
      <c r="D68" s="69">
        <v>0</v>
      </c>
      <c r="E68" s="67"/>
      <c r="F68" s="69">
        <v>0</v>
      </c>
      <c r="G68" s="67"/>
      <c r="H68" s="69">
        <v>0</v>
      </c>
      <c r="I68" s="67"/>
      <c r="J68" s="69">
        <v>0</v>
      </c>
      <c r="K68" s="67"/>
      <c r="L68" s="69">
        <v>1368811</v>
      </c>
      <c r="M68" s="67"/>
      <c r="N68" s="69">
        <v>5013198317</v>
      </c>
      <c r="O68" s="67"/>
      <c r="P68" s="69">
        <v>5389785466</v>
      </c>
      <c r="Q68" s="67"/>
      <c r="R68" s="69">
        <v>-376587149</v>
      </c>
      <c r="V68" s="84"/>
    </row>
    <row r="69" spans="2:22" ht="25.5" customHeight="1" x14ac:dyDescent="0.55000000000000004">
      <c r="B69" s="2" t="s">
        <v>260</v>
      </c>
      <c r="D69" s="69">
        <v>400000</v>
      </c>
      <c r="E69" s="67"/>
      <c r="F69" s="69">
        <v>775161325</v>
      </c>
      <c r="G69" s="67"/>
      <c r="H69" s="69">
        <v>1210698311</v>
      </c>
      <c r="I69" s="67"/>
      <c r="J69" s="69">
        <v>-435536986</v>
      </c>
      <c r="K69" s="67"/>
      <c r="L69" s="69">
        <v>400000</v>
      </c>
      <c r="M69" s="67"/>
      <c r="N69" s="69">
        <v>775161325</v>
      </c>
      <c r="O69" s="67"/>
      <c r="P69" s="69">
        <v>1210698311</v>
      </c>
      <c r="Q69" s="67"/>
      <c r="R69" s="69">
        <v>-435536986</v>
      </c>
      <c r="V69" s="84"/>
    </row>
    <row r="70" spans="2:22" ht="25.5" customHeight="1" x14ac:dyDescent="0.55000000000000004">
      <c r="B70" s="2" t="s">
        <v>224</v>
      </c>
      <c r="D70" s="69">
        <v>0</v>
      </c>
      <c r="E70" s="67"/>
      <c r="F70" s="69">
        <v>0</v>
      </c>
      <c r="G70" s="67"/>
      <c r="H70" s="69">
        <v>0</v>
      </c>
      <c r="I70" s="67"/>
      <c r="J70" s="69">
        <v>0</v>
      </c>
      <c r="K70" s="67"/>
      <c r="L70" s="69">
        <v>2447517</v>
      </c>
      <c r="M70" s="67"/>
      <c r="N70" s="69">
        <v>11830883223</v>
      </c>
      <c r="O70" s="67"/>
      <c r="P70" s="69">
        <v>12366441496</v>
      </c>
      <c r="Q70" s="67"/>
      <c r="R70" s="69">
        <v>-535558273</v>
      </c>
      <c r="V70" s="84"/>
    </row>
    <row r="71" spans="2:22" ht="25.5" customHeight="1" x14ac:dyDescent="0.55000000000000004">
      <c r="B71" s="2" t="s">
        <v>169</v>
      </c>
      <c r="D71" s="69">
        <v>0</v>
      </c>
      <c r="E71" s="67"/>
      <c r="F71" s="69">
        <v>0</v>
      </c>
      <c r="G71" s="67"/>
      <c r="H71" s="69">
        <v>0</v>
      </c>
      <c r="I71" s="67"/>
      <c r="J71" s="69">
        <v>0</v>
      </c>
      <c r="K71" s="67"/>
      <c r="L71" s="69">
        <v>9274000</v>
      </c>
      <c r="M71" s="67"/>
      <c r="N71" s="69">
        <v>12562224948</v>
      </c>
      <c r="O71" s="67"/>
      <c r="P71" s="69">
        <v>13118380433</v>
      </c>
      <c r="Q71" s="67"/>
      <c r="R71" s="69">
        <v>-556155485</v>
      </c>
      <c r="V71" s="84"/>
    </row>
    <row r="72" spans="2:22" ht="25.5" customHeight="1" x14ac:dyDescent="0.55000000000000004">
      <c r="B72" s="2" t="s">
        <v>234</v>
      </c>
      <c r="D72" s="69">
        <v>0</v>
      </c>
      <c r="E72" s="67"/>
      <c r="F72" s="69">
        <v>0</v>
      </c>
      <c r="G72" s="67"/>
      <c r="H72" s="69">
        <v>0</v>
      </c>
      <c r="I72" s="67"/>
      <c r="J72" s="69">
        <v>0</v>
      </c>
      <c r="K72" s="67"/>
      <c r="L72" s="69">
        <v>1000000</v>
      </c>
      <c r="M72" s="67"/>
      <c r="N72" s="69">
        <v>11167741109</v>
      </c>
      <c r="O72" s="67"/>
      <c r="P72" s="69">
        <v>11811070327</v>
      </c>
      <c r="Q72" s="67"/>
      <c r="R72" s="69">
        <v>-643329218</v>
      </c>
      <c r="V72" s="84"/>
    </row>
    <row r="73" spans="2:22" ht="25.5" customHeight="1" x14ac:dyDescent="0.55000000000000004">
      <c r="B73" s="2" t="s">
        <v>194</v>
      </c>
      <c r="D73" s="69">
        <v>0</v>
      </c>
      <c r="E73" s="67"/>
      <c r="F73" s="69">
        <v>0</v>
      </c>
      <c r="G73" s="67"/>
      <c r="H73" s="69">
        <v>0</v>
      </c>
      <c r="I73" s="67"/>
      <c r="J73" s="69">
        <v>0</v>
      </c>
      <c r="K73" s="67"/>
      <c r="L73" s="69">
        <v>2255877</v>
      </c>
      <c r="M73" s="67"/>
      <c r="N73" s="69">
        <v>8052669913</v>
      </c>
      <c r="O73" s="67"/>
      <c r="P73" s="69">
        <v>8846334203</v>
      </c>
      <c r="Q73" s="67"/>
      <c r="R73" s="69">
        <v>-793664290</v>
      </c>
      <c r="V73" s="84"/>
    </row>
    <row r="74" spans="2:22" ht="25.5" customHeight="1" x14ac:dyDescent="0.55000000000000004">
      <c r="B74" s="2" t="s">
        <v>233</v>
      </c>
      <c r="D74" s="69">
        <v>0</v>
      </c>
      <c r="E74" s="67"/>
      <c r="F74" s="69">
        <v>0</v>
      </c>
      <c r="G74" s="67"/>
      <c r="H74" s="69">
        <v>0</v>
      </c>
      <c r="I74" s="67"/>
      <c r="J74" s="69">
        <v>0</v>
      </c>
      <c r="K74" s="67"/>
      <c r="L74" s="69">
        <v>3265000</v>
      </c>
      <c r="M74" s="67"/>
      <c r="N74" s="69">
        <v>4816021235</v>
      </c>
      <c r="O74" s="67"/>
      <c r="P74" s="69">
        <v>5659360631</v>
      </c>
      <c r="Q74" s="67"/>
      <c r="R74" s="69">
        <v>-843339396</v>
      </c>
      <c r="V74" s="84"/>
    </row>
    <row r="75" spans="2:22" ht="25.5" customHeight="1" x14ac:dyDescent="0.55000000000000004">
      <c r="B75" s="2" t="s">
        <v>176</v>
      </c>
      <c r="D75" s="69">
        <v>0</v>
      </c>
      <c r="E75" s="67"/>
      <c r="F75" s="69">
        <v>0</v>
      </c>
      <c r="G75" s="67"/>
      <c r="H75" s="69">
        <v>0</v>
      </c>
      <c r="I75" s="67"/>
      <c r="J75" s="69">
        <v>0</v>
      </c>
      <c r="K75" s="67"/>
      <c r="L75" s="69">
        <v>8400000</v>
      </c>
      <c r="M75" s="67"/>
      <c r="N75" s="69">
        <v>10129687745</v>
      </c>
      <c r="O75" s="67"/>
      <c r="P75" s="69">
        <v>11000895996</v>
      </c>
      <c r="Q75" s="67"/>
      <c r="R75" s="69">
        <v>-871208251</v>
      </c>
      <c r="V75" s="84"/>
    </row>
    <row r="76" spans="2:22" ht="25.5" customHeight="1" x14ac:dyDescent="0.55000000000000004">
      <c r="B76" s="2" t="s">
        <v>174</v>
      </c>
      <c r="D76" s="69">
        <v>0</v>
      </c>
      <c r="E76" s="67"/>
      <c r="F76" s="69">
        <v>0</v>
      </c>
      <c r="G76" s="67"/>
      <c r="H76" s="69">
        <v>0</v>
      </c>
      <c r="I76" s="67"/>
      <c r="J76" s="69">
        <v>0</v>
      </c>
      <c r="K76" s="67"/>
      <c r="L76" s="69">
        <v>1879587</v>
      </c>
      <c r="M76" s="67"/>
      <c r="N76" s="69">
        <v>14264409095</v>
      </c>
      <c r="O76" s="67"/>
      <c r="P76" s="69">
        <v>15718552883</v>
      </c>
      <c r="Q76" s="67"/>
      <c r="R76" s="69">
        <v>-1454143788</v>
      </c>
      <c r="V76" s="84"/>
    </row>
    <row r="77" spans="2:22" ht="25.5" customHeight="1" x14ac:dyDescent="0.55000000000000004">
      <c r="B77" s="2" t="s">
        <v>220</v>
      </c>
      <c r="D77" s="69">
        <v>0</v>
      </c>
      <c r="E77" s="67"/>
      <c r="F77" s="69">
        <v>0</v>
      </c>
      <c r="G77" s="67"/>
      <c r="H77" s="69">
        <v>0</v>
      </c>
      <c r="I77" s="67"/>
      <c r="J77" s="69">
        <v>0</v>
      </c>
      <c r="K77" s="67"/>
      <c r="L77" s="69">
        <v>5740000</v>
      </c>
      <c r="M77" s="67"/>
      <c r="N77" s="69">
        <v>11898037253</v>
      </c>
      <c r="O77" s="67"/>
      <c r="P77" s="69">
        <v>13434170719</v>
      </c>
      <c r="Q77" s="67"/>
      <c r="R77" s="69">
        <v>-1536133466</v>
      </c>
      <c r="V77" s="84"/>
    </row>
    <row r="78" spans="2:22" ht="25.5" customHeight="1" x14ac:dyDescent="0.55000000000000004">
      <c r="B78" s="2" t="s">
        <v>228</v>
      </c>
      <c r="D78" s="69">
        <v>0</v>
      </c>
      <c r="E78" s="67"/>
      <c r="F78" s="69">
        <v>0</v>
      </c>
      <c r="G78" s="67"/>
      <c r="H78" s="69">
        <v>0</v>
      </c>
      <c r="I78" s="67"/>
      <c r="J78" s="69">
        <v>0</v>
      </c>
      <c r="K78" s="67"/>
      <c r="L78" s="69">
        <v>5000000</v>
      </c>
      <c r="M78" s="67"/>
      <c r="N78" s="69">
        <v>7445832181</v>
      </c>
      <c r="O78" s="67"/>
      <c r="P78" s="69">
        <v>9132262834</v>
      </c>
      <c r="Q78" s="67"/>
      <c r="R78" s="69">
        <v>-1686430653</v>
      </c>
      <c r="V78" s="84"/>
    </row>
    <row r="79" spans="2:22" ht="25.5" customHeight="1" x14ac:dyDescent="0.55000000000000004">
      <c r="B79" s="2" t="s">
        <v>202</v>
      </c>
      <c r="D79" s="69">
        <v>0</v>
      </c>
      <c r="E79" s="67"/>
      <c r="F79" s="69">
        <v>0</v>
      </c>
      <c r="G79" s="67"/>
      <c r="H79" s="69">
        <v>0</v>
      </c>
      <c r="I79" s="67"/>
      <c r="J79" s="69">
        <v>0</v>
      </c>
      <c r="K79" s="67"/>
      <c r="L79" s="69">
        <v>4933333</v>
      </c>
      <c r="M79" s="67"/>
      <c r="N79" s="69">
        <v>9872662306</v>
      </c>
      <c r="O79" s="67"/>
      <c r="P79" s="69">
        <v>11647038185</v>
      </c>
      <c r="Q79" s="67"/>
      <c r="R79" s="69">
        <v>-1774375879</v>
      </c>
      <c r="V79" s="84"/>
    </row>
    <row r="80" spans="2:22" ht="25.5" customHeight="1" x14ac:dyDescent="0.55000000000000004">
      <c r="B80" s="2" t="s">
        <v>180</v>
      </c>
      <c r="D80" s="69">
        <v>0</v>
      </c>
      <c r="E80" s="67"/>
      <c r="F80" s="69">
        <v>0</v>
      </c>
      <c r="G80" s="67"/>
      <c r="H80" s="69">
        <v>0</v>
      </c>
      <c r="I80" s="67"/>
      <c r="J80" s="69">
        <v>0</v>
      </c>
      <c r="K80" s="67"/>
      <c r="L80" s="69">
        <v>2000000</v>
      </c>
      <c r="M80" s="67"/>
      <c r="N80" s="69">
        <v>6299891385</v>
      </c>
      <c r="O80" s="67"/>
      <c r="P80" s="69">
        <v>8115924506</v>
      </c>
      <c r="Q80" s="67"/>
      <c r="R80" s="69">
        <v>-1816033121</v>
      </c>
      <c r="V80" s="84"/>
    </row>
    <row r="81" spans="2:22" ht="25.5" customHeight="1" x14ac:dyDescent="0.55000000000000004">
      <c r="B81" s="2" t="s">
        <v>214</v>
      </c>
      <c r="D81" s="69">
        <v>0</v>
      </c>
      <c r="E81" s="67"/>
      <c r="F81" s="69">
        <v>0</v>
      </c>
      <c r="G81" s="67"/>
      <c r="H81" s="69">
        <v>0</v>
      </c>
      <c r="I81" s="67"/>
      <c r="J81" s="69">
        <v>0</v>
      </c>
      <c r="K81" s="67"/>
      <c r="L81" s="69">
        <v>3299500</v>
      </c>
      <c r="M81" s="67"/>
      <c r="N81" s="69">
        <v>16223701448</v>
      </c>
      <c r="O81" s="67"/>
      <c r="P81" s="69">
        <v>18079891535</v>
      </c>
      <c r="Q81" s="67"/>
      <c r="R81" s="69">
        <v>-1856190087</v>
      </c>
      <c r="V81" s="84"/>
    </row>
    <row r="82" spans="2:22" ht="25.5" customHeight="1" x14ac:dyDescent="0.55000000000000004">
      <c r="B82" s="2" t="s">
        <v>190</v>
      </c>
      <c r="D82" s="69">
        <v>0</v>
      </c>
      <c r="E82" s="67"/>
      <c r="F82" s="69">
        <v>0</v>
      </c>
      <c r="G82" s="67"/>
      <c r="H82" s="69">
        <v>0</v>
      </c>
      <c r="I82" s="67"/>
      <c r="J82" s="69">
        <v>0</v>
      </c>
      <c r="K82" s="67"/>
      <c r="L82" s="69">
        <v>2200000</v>
      </c>
      <c r="M82" s="67"/>
      <c r="N82" s="69">
        <v>6642884587</v>
      </c>
      <c r="O82" s="67"/>
      <c r="P82" s="69">
        <v>8554022080</v>
      </c>
      <c r="Q82" s="67"/>
      <c r="R82" s="69">
        <v>-1911137493</v>
      </c>
      <c r="V82" s="84"/>
    </row>
    <row r="83" spans="2:22" ht="25.5" customHeight="1" x14ac:dyDescent="0.55000000000000004">
      <c r="B83" s="2" t="s">
        <v>221</v>
      </c>
      <c r="D83" s="69">
        <v>0</v>
      </c>
      <c r="E83" s="67"/>
      <c r="F83" s="69">
        <v>0</v>
      </c>
      <c r="G83" s="67"/>
      <c r="H83" s="69">
        <v>0</v>
      </c>
      <c r="I83" s="67"/>
      <c r="J83" s="69">
        <v>0</v>
      </c>
      <c r="K83" s="67"/>
      <c r="L83" s="69">
        <v>90000</v>
      </c>
      <c r="M83" s="67"/>
      <c r="N83" s="69">
        <v>6700891094</v>
      </c>
      <c r="O83" s="67"/>
      <c r="P83" s="69">
        <v>9158233095</v>
      </c>
      <c r="Q83" s="67"/>
      <c r="R83" s="69">
        <v>-2457342001</v>
      </c>
      <c r="V83" s="84"/>
    </row>
    <row r="84" spans="2:22" ht="25.5" customHeight="1" x14ac:dyDescent="0.55000000000000004">
      <c r="B84" s="2" t="s">
        <v>223</v>
      </c>
      <c r="D84" s="69">
        <v>0</v>
      </c>
      <c r="E84" s="67"/>
      <c r="F84" s="69">
        <v>0</v>
      </c>
      <c r="G84" s="67"/>
      <c r="H84" s="69">
        <v>0</v>
      </c>
      <c r="I84" s="67"/>
      <c r="J84" s="69">
        <v>0</v>
      </c>
      <c r="K84" s="67"/>
      <c r="L84" s="69">
        <v>70900</v>
      </c>
      <c r="M84" s="67"/>
      <c r="N84" s="69">
        <v>9563136497</v>
      </c>
      <c r="O84" s="67"/>
      <c r="P84" s="69">
        <v>12099928290</v>
      </c>
      <c r="Q84" s="67"/>
      <c r="R84" s="69">
        <v>-2536791793</v>
      </c>
      <c r="V84" s="84"/>
    </row>
    <row r="85" spans="2:22" ht="25.5" customHeight="1" x14ac:dyDescent="0.55000000000000004">
      <c r="B85" s="2" t="s">
        <v>191</v>
      </c>
      <c r="D85" s="69">
        <v>0</v>
      </c>
      <c r="E85" s="67"/>
      <c r="F85" s="69">
        <v>0</v>
      </c>
      <c r="G85" s="67"/>
      <c r="H85" s="69">
        <v>0</v>
      </c>
      <c r="I85" s="67"/>
      <c r="J85" s="69">
        <v>0</v>
      </c>
      <c r="K85" s="67"/>
      <c r="L85" s="69">
        <v>12750000</v>
      </c>
      <c r="M85" s="67"/>
      <c r="N85" s="69">
        <v>13720534734</v>
      </c>
      <c r="O85" s="67"/>
      <c r="P85" s="69">
        <v>16572541218</v>
      </c>
      <c r="Q85" s="67"/>
      <c r="R85" s="69">
        <v>-2852006484</v>
      </c>
      <c r="V85" s="84"/>
    </row>
    <row r="86" spans="2:22" ht="25.5" customHeight="1" x14ac:dyDescent="0.55000000000000004">
      <c r="B86" s="2" t="s">
        <v>189</v>
      </c>
      <c r="D86" s="69">
        <v>0</v>
      </c>
      <c r="E86" s="67"/>
      <c r="F86" s="69">
        <v>0</v>
      </c>
      <c r="G86" s="67"/>
      <c r="H86" s="69">
        <v>0</v>
      </c>
      <c r="I86" s="67"/>
      <c r="J86" s="69">
        <v>0</v>
      </c>
      <c r="K86" s="67"/>
      <c r="L86" s="69">
        <v>6200001</v>
      </c>
      <c r="M86" s="67"/>
      <c r="N86" s="69">
        <v>17120655913</v>
      </c>
      <c r="O86" s="67"/>
      <c r="P86" s="69">
        <v>21701928618</v>
      </c>
      <c r="Q86" s="67"/>
      <c r="R86" s="69">
        <v>-4581272705</v>
      </c>
      <c r="V86" s="84"/>
    </row>
    <row r="87" spans="2:22" ht="25.5" customHeight="1" x14ac:dyDescent="0.55000000000000004">
      <c r="B87" s="2" t="s">
        <v>230</v>
      </c>
      <c r="D87" s="69">
        <v>0</v>
      </c>
      <c r="E87" s="67"/>
      <c r="F87" s="69">
        <v>0</v>
      </c>
      <c r="G87" s="67"/>
      <c r="H87" s="69">
        <v>0</v>
      </c>
      <c r="I87" s="67"/>
      <c r="J87" s="69">
        <v>0</v>
      </c>
      <c r="K87" s="67"/>
      <c r="L87" s="69">
        <v>6474000</v>
      </c>
      <c r="M87" s="67"/>
      <c r="N87" s="69">
        <v>9630293752</v>
      </c>
      <c r="O87" s="67"/>
      <c r="P87" s="69">
        <v>14267172739</v>
      </c>
      <c r="Q87" s="67"/>
      <c r="R87" s="69">
        <v>-4636878987</v>
      </c>
      <c r="V87" s="84"/>
    </row>
    <row r="88" spans="2:22" ht="24.75" thickBot="1" x14ac:dyDescent="0.6">
      <c r="B88" s="118" t="s">
        <v>59</v>
      </c>
      <c r="D88" s="66">
        <f>SUM(D10:D87)</f>
        <v>618735</v>
      </c>
      <c r="E88" s="66"/>
      <c r="F88" s="66">
        <f>SUM(F10:F87)</f>
        <v>2276300989</v>
      </c>
      <c r="G88" s="66"/>
      <c r="H88" s="66">
        <f>SUM(H10:H87)</f>
        <v>2770540025</v>
      </c>
      <c r="I88" s="66"/>
      <c r="J88" s="66">
        <f>SUM(J10:J87)</f>
        <v>-494239036</v>
      </c>
      <c r="K88" s="66"/>
      <c r="L88" s="66">
        <f>SUM(L10:L87)</f>
        <v>225318616</v>
      </c>
      <c r="M88" s="66"/>
      <c r="N88" s="66">
        <f>SUM(N10:N87)</f>
        <v>687669657711</v>
      </c>
      <c r="O88" s="66"/>
      <c r="P88" s="66">
        <f>SUM(P10:P87)</f>
        <v>674316473173</v>
      </c>
      <c r="Q88" s="66"/>
      <c r="R88" s="66">
        <f>SUM(R10:R87)</f>
        <v>13353184538</v>
      </c>
    </row>
    <row r="89" spans="2:22" ht="21.75" thickTop="1" x14ac:dyDescent="0.55000000000000004"/>
    <row r="90" spans="2:22" ht="26.25" x14ac:dyDescent="0.65">
      <c r="J90" s="19"/>
    </row>
    <row r="92" spans="2:22" x14ac:dyDescent="0.55000000000000004">
      <c r="L92" s="261">
        <v>20</v>
      </c>
      <c r="M92" s="261"/>
      <c r="N92" s="261"/>
    </row>
  </sheetData>
  <sortState xmlns:xlrd2="http://schemas.microsoft.com/office/spreadsheetml/2017/richdata2" ref="B10:S87">
    <sortCondition descending="1" ref="R10:R87"/>
  </sortState>
  <mergeCells count="4">
    <mergeCell ref="B3:R3"/>
    <mergeCell ref="B4:R4"/>
    <mergeCell ref="B2:R2"/>
    <mergeCell ref="L92:N92"/>
  </mergeCells>
  <printOptions horizontalCentered="1" verticalCentered="1"/>
  <pageMargins left="0.2" right="0.2" top="0.25" bottom="0.25" header="0.3" footer="0.3"/>
  <pageSetup paperSize="9" scale="24" orientation="landscape" r:id="rId1"/>
  <rowBreaks count="4" manualBreakCount="4">
    <brk id="9" max="16383" man="1"/>
    <brk id="16" max="16383" man="1"/>
    <brk id="34" max="16383" man="1"/>
    <brk id="8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O20" sqref="O20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248" t="s">
        <v>168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</row>
    <row r="2" spans="1:25" ht="25.5" x14ac:dyDescent="0.25">
      <c r="A2" s="248" t="s">
        <v>37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</row>
    <row r="3" spans="1:25" ht="25.5" x14ac:dyDescent="0.25">
      <c r="A3" s="248" t="s">
        <v>277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271" t="s">
        <v>162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</row>
    <row r="6" spans="1:2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21" x14ac:dyDescent="0.25">
      <c r="A7" s="106"/>
      <c r="B7" s="106"/>
      <c r="C7" s="106"/>
      <c r="D7" s="106"/>
      <c r="E7" s="246" t="s">
        <v>39</v>
      </c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06"/>
      <c r="Y7" s="108" t="s">
        <v>101</v>
      </c>
    </row>
    <row r="8" spans="1:25" ht="63" x14ac:dyDescent="0.25">
      <c r="A8" s="108" t="s">
        <v>136</v>
      </c>
      <c r="B8" s="106"/>
      <c r="C8" s="108" t="s">
        <v>137</v>
      </c>
      <c r="D8" s="106"/>
      <c r="E8" s="115" t="s">
        <v>14</v>
      </c>
      <c r="F8" s="107"/>
      <c r="G8" s="115" t="s">
        <v>5</v>
      </c>
      <c r="H8" s="107"/>
      <c r="I8" s="115" t="s">
        <v>13</v>
      </c>
      <c r="J8" s="107"/>
      <c r="K8" s="115" t="s">
        <v>138</v>
      </c>
      <c r="L8" s="107"/>
      <c r="M8" s="115" t="s">
        <v>139</v>
      </c>
      <c r="N8" s="107"/>
      <c r="O8" s="115" t="s">
        <v>140</v>
      </c>
      <c r="P8" s="107"/>
      <c r="Q8" s="115" t="s">
        <v>141</v>
      </c>
      <c r="R8" s="107"/>
      <c r="S8" s="115" t="s">
        <v>142</v>
      </c>
      <c r="T8" s="107"/>
      <c r="U8" s="115" t="s">
        <v>143</v>
      </c>
      <c r="V8" s="107"/>
      <c r="W8" s="115" t="s">
        <v>144</v>
      </c>
      <c r="X8" s="106"/>
      <c r="Y8" s="115" t="s">
        <v>144</v>
      </c>
    </row>
    <row r="9" spans="1:25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5" ht="21.75" thickBot="1" x14ac:dyDescent="0.55000000000000004">
      <c r="A10" s="133" t="s">
        <v>59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5">
        <f>SUM(K9:K9)</f>
        <v>0</v>
      </c>
      <c r="L10" s="135"/>
      <c r="M10" s="135">
        <f>SUM(M9:M9)</f>
        <v>0</v>
      </c>
      <c r="N10" s="135"/>
      <c r="O10" s="135">
        <f>SUM(O9:O9)</f>
        <v>0</v>
      </c>
      <c r="P10" s="135"/>
      <c r="Q10" s="135">
        <f>SUM(Q9:Q9)</f>
        <v>0</v>
      </c>
      <c r="R10" s="135"/>
      <c r="S10" s="135">
        <f>SUM(S9:S9)</f>
        <v>0</v>
      </c>
      <c r="T10" s="135"/>
      <c r="U10" s="135">
        <f>SUM(U9:U9)</f>
        <v>0</v>
      </c>
      <c r="V10" s="135"/>
      <c r="W10" s="135">
        <f>SUM(W9:W9)</f>
        <v>0</v>
      </c>
      <c r="X10" s="135"/>
      <c r="Y10" s="66">
        <f>SUM(Y9:Y9)</f>
        <v>0</v>
      </c>
    </row>
    <row r="11" spans="1:25" ht="15.75" thickTop="1" x14ac:dyDescent="0.25"/>
    <row r="12" spans="1:25" x14ac:dyDescent="0.25">
      <c r="Y12" s="154"/>
    </row>
    <row r="13" spans="1:25" ht="30" x14ac:dyDescent="0.75">
      <c r="A13" s="289">
        <v>21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23" sqref="A23:Q23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48" t="s">
        <v>168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</row>
    <row r="2" spans="1:17" ht="25.5" x14ac:dyDescent="0.25">
      <c r="A2" s="248" t="s">
        <v>37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</row>
    <row r="3" spans="1:17" ht="25.5" x14ac:dyDescent="0.25">
      <c r="A3" s="248" t="s">
        <v>277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24" x14ac:dyDescent="0.25">
      <c r="A5" s="110" t="s">
        <v>163</v>
      </c>
      <c r="B5" s="245" t="s">
        <v>103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</row>
    <row r="6" spans="1:17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82" t="s">
        <v>104</v>
      </c>
      <c r="N6" s="106"/>
      <c r="O6" s="106"/>
      <c r="P6" s="106"/>
      <c r="Q6" s="282" t="s">
        <v>105</v>
      </c>
    </row>
    <row r="7" spans="1:17" ht="21" x14ac:dyDescent="0.25">
      <c r="A7" s="246" t="s">
        <v>106</v>
      </c>
      <c r="B7" s="246"/>
      <c r="C7" s="106"/>
      <c r="D7" s="108" t="s">
        <v>107</v>
      </c>
      <c r="E7" s="106"/>
      <c r="F7" s="108" t="s">
        <v>108</v>
      </c>
      <c r="G7" s="106"/>
      <c r="H7" s="108" t="s">
        <v>87</v>
      </c>
      <c r="I7" s="106"/>
      <c r="J7" s="246" t="s">
        <v>109</v>
      </c>
      <c r="K7" s="246"/>
      <c r="L7" s="106"/>
      <c r="M7" s="282"/>
      <c r="N7" s="106"/>
      <c r="O7" s="108" t="s">
        <v>110</v>
      </c>
      <c r="P7" s="106"/>
      <c r="Q7" s="282"/>
    </row>
    <row r="8" spans="1:17" ht="21" x14ac:dyDescent="0.25">
      <c r="A8" s="243" t="s">
        <v>111</v>
      </c>
      <c r="B8" s="290"/>
      <c r="C8" s="106"/>
      <c r="D8" s="243" t="s">
        <v>112</v>
      </c>
      <c r="E8" s="106"/>
      <c r="F8" s="109" t="s">
        <v>113</v>
      </c>
      <c r="G8" s="106"/>
      <c r="H8" s="107"/>
      <c r="I8" s="106"/>
      <c r="J8" s="107"/>
      <c r="K8" s="107"/>
      <c r="L8" s="106"/>
      <c r="M8" s="107"/>
      <c r="N8" s="106"/>
      <c r="O8" s="107"/>
      <c r="P8" s="106"/>
      <c r="Q8" s="107"/>
    </row>
    <row r="9" spans="1:17" ht="21" x14ac:dyDescent="0.25">
      <c r="A9" s="246"/>
      <c r="B9" s="246"/>
      <c r="C9" s="106"/>
      <c r="D9" s="246"/>
      <c r="E9" s="106"/>
      <c r="F9" s="109" t="s">
        <v>114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21" x14ac:dyDescent="0.25">
      <c r="A10" s="243" t="s">
        <v>111</v>
      </c>
      <c r="B10" s="290"/>
      <c r="C10" s="106"/>
      <c r="D10" s="243" t="s">
        <v>115</v>
      </c>
      <c r="E10" s="106"/>
      <c r="F10" s="109" t="s">
        <v>113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ht="21" x14ac:dyDescent="0.25">
      <c r="A11" s="246"/>
      <c r="B11" s="246"/>
      <c r="C11" s="106"/>
      <c r="D11" s="246"/>
      <c r="E11" s="106"/>
      <c r="F11" s="109" t="s">
        <v>116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90" customHeight="1" x14ac:dyDescent="0.25">
      <c r="A12" s="291" t="s">
        <v>117</v>
      </c>
      <c r="B12" s="291"/>
      <c r="C12" s="106"/>
      <c r="D12" s="115" t="s">
        <v>118</v>
      </c>
      <c r="E12" s="106"/>
      <c r="F12" s="109" t="s">
        <v>119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21" x14ac:dyDescent="0.25">
      <c r="A13" s="291" t="s">
        <v>120</v>
      </c>
      <c r="B13" s="292"/>
      <c r="C13" s="106"/>
      <c r="D13" s="291" t="s">
        <v>120</v>
      </c>
      <c r="E13" s="106"/>
      <c r="F13" s="109" t="s">
        <v>121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21" x14ac:dyDescent="0.25">
      <c r="A14" s="293"/>
      <c r="B14" s="293"/>
      <c r="C14" s="106"/>
      <c r="D14" s="293"/>
      <c r="E14" s="106"/>
      <c r="F14" s="109" t="s">
        <v>122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293"/>
      <c r="B15" s="293"/>
      <c r="C15" s="106"/>
      <c r="D15" s="293"/>
      <c r="E15" s="106"/>
      <c r="F15" s="109" t="s">
        <v>123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282"/>
      <c r="B16" s="282"/>
      <c r="C16" s="106"/>
      <c r="D16" s="282"/>
      <c r="E16" s="106"/>
      <c r="F16" s="109" t="s">
        <v>124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x14ac:dyDescent="0.25">
      <c r="A17" s="107"/>
      <c r="B17" s="107"/>
      <c r="C17" s="106"/>
      <c r="D17" s="107"/>
      <c r="E17" s="106"/>
      <c r="F17" s="107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246" t="s">
        <v>125</v>
      </c>
      <c r="B18" s="246"/>
      <c r="C18" s="246"/>
      <c r="D18" s="246"/>
      <c r="E18" s="246"/>
      <c r="F18" s="246"/>
      <c r="G18" s="246"/>
      <c r="H18" s="246"/>
      <c r="I18" s="246"/>
      <c r="J18" s="246"/>
      <c r="K18" s="106"/>
      <c r="L18" s="106"/>
      <c r="M18" s="106"/>
      <c r="N18" s="106"/>
      <c r="O18" s="106"/>
      <c r="P18" s="106"/>
      <c r="Q18" s="106"/>
    </row>
    <row r="19" spans="1:17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6"/>
      <c r="L19" s="106"/>
      <c r="M19" s="106"/>
      <c r="N19" s="106"/>
      <c r="O19" s="106"/>
      <c r="P19" s="106"/>
      <c r="Q19" s="106"/>
    </row>
    <row r="20" spans="1:17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ht="30" x14ac:dyDescent="0.75">
      <c r="A23" s="269">
        <v>22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</row>
    <row r="24" spans="1:17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7"/>
  <sheetViews>
    <sheetView rightToLeft="1" view="pageBreakPreview" topLeftCell="A7" zoomScale="50" zoomScaleNormal="55" zoomScaleSheetLayoutView="50" workbookViewId="0">
      <selection activeCell="E37" sqref="E37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51" style="42" bestFit="1" customWidth="1"/>
    <col min="4" max="4" width="1" style="42" customWidth="1"/>
    <col min="5" max="5" width="27.5703125" style="191" bestFit="1" customWidth="1"/>
    <col min="6" max="6" width="1.7109375" style="191" customWidth="1"/>
    <col min="7" max="7" width="34.140625" style="191" bestFit="1" customWidth="1"/>
    <col min="8" max="8" width="1" style="191" customWidth="1"/>
    <col min="9" max="9" width="34.140625" style="191" bestFit="1" customWidth="1"/>
    <col min="10" max="10" width="1.42578125" style="191" customWidth="1"/>
    <col min="11" max="11" width="25.42578125" style="191" bestFit="1" customWidth="1"/>
    <col min="12" max="12" width="1.7109375" style="191" customWidth="1"/>
    <col min="13" max="13" width="31.28515625" style="191" bestFit="1" customWidth="1"/>
    <col min="14" max="14" width="1.42578125" style="191" customWidth="1"/>
    <col min="15" max="15" width="27.42578125" style="191" bestFit="1" customWidth="1"/>
    <col min="16" max="16" width="1.42578125" style="191" customWidth="1"/>
    <col min="17" max="17" width="33.140625" style="191" bestFit="1" customWidth="1"/>
    <col min="18" max="18" width="1.7109375" style="191" customWidth="1"/>
    <col min="19" max="19" width="27.5703125" style="191" bestFit="1" customWidth="1"/>
    <col min="20" max="20" width="1.28515625" style="191" customWidth="1"/>
    <col min="21" max="21" width="27.42578125" style="191" bestFit="1" customWidth="1"/>
    <col min="22" max="22" width="1.5703125" style="191" customWidth="1"/>
    <col min="23" max="23" width="34.140625" style="191" bestFit="1" customWidth="1"/>
    <col min="24" max="24" width="1" style="191" customWidth="1"/>
    <col min="25" max="25" width="34.140625" style="191" bestFit="1" customWidth="1"/>
    <col min="26" max="26" width="1.28515625" style="42" customWidth="1"/>
    <col min="27" max="27" width="47.28515625" style="57" bestFit="1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235" t="s">
        <v>168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</row>
    <row r="3" spans="3:27" ht="46.5" x14ac:dyDescent="0.8">
      <c r="C3" s="235" t="s">
        <v>0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</row>
    <row r="4" spans="3:27" ht="46.5" x14ac:dyDescent="0.8">
      <c r="C4" s="235" t="s">
        <v>277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</row>
    <row r="5" spans="3:27" ht="147" customHeight="1" x14ac:dyDescent="0.8">
      <c r="C5" s="54"/>
      <c r="D5" s="55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55"/>
      <c r="AA5" s="55"/>
    </row>
    <row r="6" spans="3:27" ht="39" x14ac:dyDescent="0.8">
      <c r="C6" s="234" t="s">
        <v>182</v>
      </c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</row>
    <row r="8" spans="3:27" s="56" customFormat="1" ht="34.5" customHeight="1" x14ac:dyDescent="0.25">
      <c r="C8" s="230" t="s">
        <v>1</v>
      </c>
      <c r="E8" s="233" t="s">
        <v>275</v>
      </c>
      <c r="F8" s="233" t="s">
        <v>2</v>
      </c>
      <c r="G8" s="233" t="s">
        <v>2</v>
      </c>
      <c r="H8" s="233" t="s">
        <v>2</v>
      </c>
      <c r="I8" s="233" t="s">
        <v>2</v>
      </c>
      <c r="J8" s="236"/>
      <c r="K8" s="233" t="s">
        <v>3</v>
      </c>
      <c r="L8" s="233" t="s">
        <v>3</v>
      </c>
      <c r="M8" s="233" t="s">
        <v>3</v>
      </c>
      <c r="N8" s="233" t="s">
        <v>3</v>
      </c>
      <c r="O8" s="233" t="s">
        <v>3</v>
      </c>
      <c r="P8" s="233" t="s">
        <v>3</v>
      </c>
      <c r="Q8" s="233" t="s">
        <v>3</v>
      </c>
      <c r="R8" s="236"/>
      <c r="S8" s="242" t="s">
        <v>278</v>
      </c>
      <c r="T8" s="242" t="s">
        <v>4</v>
      </c>
      <c r="U8" s="242" t="s">
        <v>4</v>
      </c>
      <c r="V8" s="242" t="s">
        <v>4</v>
      </c>
      <c r="W8" s="242" t="s">
        <v>4</v>
      </c>
      <c r="X8" s="242" t="s">
        <v>4</v>
      </c>
      <c r="Y8" s="242" t="s">
        <v>4</v>
      </c>
      <c r="Z8" s="242" t="s">
        <v>4</v>
      </c>
      <c r="AA8" s="242" t="s">
        <v>4</v>
      </c>
    </row>
    <row r="9" spans="3:27" s="56" customFormat="1" ht="44.25" customHeight="1" x14ac:dyDescent="0.25">
      <c r="C9" s="230" t="s">
        <v>1</v>
      </c>
      <c r="D9" s="239"/>
      <c r="E9" s="231" t="s">
        <v>5</v>
      </c>
      <c r="F9" s="237"/>
      <c r="G9" s="231" t="s">
        <v>6</v>
      </c>
      <c r="H9" s="189"/>
      <c r="I9" s="231" t="s">
        <v>7</v>
      </c>
      <c r="J9" s="236"/>
      <c r="K9" s="231" t="s">
        <v>8</v>
      </c>
      <c r="L9" s="231" t="s">
        <v>8</v>
      </c>
      <c r="M9" s="231" t="s">
        <v>8</v>
      </c>
      <c r="N9" s="189"/>
      <c r="O9" s="231" t="s">
        <v>9</v>
      </c>
      <c r="P9" s="231" t="s">
        <v>9</v>
      </c>
      <c r="Q9" s="231" t="s">
        <v>9</v>
      </c>
      <c r="R9" s="236"/>
      <c r="S9" s="231" t="s">
        <v>5</v>
      </c>
      <c r="T9" s="237"/>
      <c r="U9" s="231" t="s">
        <v>10</v>
      </c>
      <c r="V9" s="237"/>
      <c r="W9" s="231" t="s">
        <v>6</v>
      </c>
      <c r="X9" s="237"/>
      <c r="Y9" s="231" t="s">
        <v>7</v>
      </c>
      <c r="Z9" s="239"/>
      <c r="AA9" s="240" t="s">
        <v>11</v>
      </c>
    </row>
    <row r="10" spans="3:27" s="56" customFormat="1" ht="54" customHeight="1" x14ac:dyDescent="0.25">
      <c r="C10" s="230" t="s">
        <v>1</v>
      </c>
      <c r="D10" s="239"/>
      <c r="E10" s="232" t="s">
        <v>5</v>
      </c>
      <c r="F10" s="238"/>
      <c r="G10" s="232" t="s">
        <v>6</v>
      </c>
      <c r="H10" s="190"/>
      <c r="I10" s="232" t="s">
        <v>7</v>
      </c>
      <c r="J10" s="236"/>
      <c r="K10" s="232" t="s">
        <v>5</v>
      </c>
      <c r="L10" s="190"/>
      <c r="M10" s="232" t="s">
        <v>6</v>
      </c>
      <c r="N10" s="190"/>
      <c r="O10" s="232" t="s">
        <v>5</v>
      </c>
      <c r="P10" s="190"/>
      <c r="Q10" s="232" t="s">
        <v>12</v>
      </c>
      <c r="R10" s="236"/>
      <c r="S10" s="232" t="s">
        <v>5</v>
      </c>
      <c r="T10" s="238"/>
      <c r="U10" s="232" t="s">
        <v>10</v>
      </c>
      <c r="V10" s="238"/>
      <c r="W10" s="232" t="s">
        <v>6</v>
      </c>
      <c r="X10" s="238"/>
      <c r="Y10" s="232" t="s">
        <v>7</v>
      </c>
      <c r="Z10" s="239"/>
      <c r="AA10" s="241" t="s">
        <v>11</v>
      </c>
    </row>
    <row r="11" spans="3:27" x14ac:dyDescent="0.8">
      <c r="C11" s="81" t="s">
        <v>231</v>
      </c>
      <c r="D11" s="81"/>
      <c r="E11" s="191">
        <v>42932531</v>
      </c>
      <c r="G11" s="191">
        <v>20842181263</v>
      </c>
      <c r="I11" s="191">
        <v>18531288202.885899</v>
      </c>
      <c r="K11" s="191">
        <v>0</v>
      </c>
      <c r="M11" s="191">
        <v>0</v>
      </c>
      <c r="O11" s="191">
        <v>0</v>
      </c>
      <c r="Q11" s="191">
        <v>0</v>
      </c>
      <c r="S11" s="191">
        <v>42932531</v>
      </c>
      <c r="U11" s="191">
        <v>413</v>
      </c>
      <c r="W11" s="191">
        <v>20842181263</v>
      </c>
      <c r="Y11" s="191">
        <v>17594073627.1078</v>
      </c>
      <c r="Z11" s="99"/>
      <c r="AA11" s="81">
        <f>Y11/'سرمایه گذاری ها'!$O$17</f>
        <v>9.9556247576061088E-2</v>
      </c>
    </row>
    <row r="12" spans="3:27" x14ac:dyDescent="0.8">
      <c r="C12" s="81" t="s">
        <v>197</v>
      </c>
      <c r="D12" s="81"/>
      <c r="E12" s="191">
        <v>1115000</v>
      </c>
      <c r="G12" s="191">
        <v>13684351054</v>
      </c>
      <c r="I12" s="191">
        <v>16595715750</v>
      </c>
      <c r="K12" s="191">
        <v>0</v>
      </c>
      <c r="M12" s="191">
        <v>0</v>
      </c>
      <c r="O12" s="191">
        <v>0</v>
      </c>
      <c r="Q12" s="191">
        <v>0</v>
      </c>
      <c r="S12" s="191">
        <v>1115000</v>
      </c>
      <c r="U12" s="191">
        <v>13580</v>
      </c>
      <c r="W12" s="191">
        <v>13684351054</v>
      </c>
      <c r="Y12" s="191">
        <v>15024654659</v>
      </c>
      <c r="Z12" s="99"/>
      <c r="AA12" s="81">
        <f>Y12/'سرمایه گذاری ها'!$O$17</f>
        <v>8.5017163772214494E-2</v>
      </c>
    </row>
    <row r="13" spans="3:27" x14ac:dyDescent="0.8">
      <c r="C13" s="81" t="s">
        <v>236</v>
      </c>
      <c r="D13" s="81"/>
      <c r="E13" s="191">
        <v>5185321</v>
      </c>
      <c r="G13" s="191">
        <v>10482669437</v>
      </c>
      <c r="I13" s="191">
        <v>12472058048.056101</v>
      </c>
      <c r="K13" s="191">
        <v>0</v>
      </c>
      <c r="M13" s="191">
        <v>0</v>
      </c>
      <c r="O13" s="191">
        <v>0</v>
      </c>
      <c r="Q13" s="191">
        <v>0</v>
      </c>
      <c r="S13" s="191">
        <v>5185321</v>
      </c>
      <c r="U13" s="191">
        <v>2309</v>
      </c>
      <c r="W13" s="191">
        <v>10482669437</v>
      </c>
      <c r="Y13" s="191">
        <v>11880355624.159</v>
      </c>
      <c r="Z13" s="99"/>
      <c r="AA13" s="81">
        <f>Y13/'سرمایه گذاری ها'!$O$17</f>
        <v>6.7225115165375812E-2</v>
      </c>
    </row>
    <row r="14" spans="3:27" x14ac:dyDescent="0.8">
      <c r="C14" s="81" t="s">
        <v>260</v>
      </c>
      <c r="D14" s="81"/>
      <c r="E14" s="191">
        <v>6000000</v>
      </c>
      <c r="G14" s="191">
        <v>18160474671</v>
      </c>
      <c r="I14" s="191">
        <v>12347807880</v>
      </c>
      <c r="K14" s="191">
        <v>0</v>
      </c>
      <c r="M14" s="191">
        <v>0</v>
      </c>
      <c r="O14" s="191">
        <v>-400000</v>
      </c>
      <c r="Q14" s="191">
        <v>775161325</v>
      </c>
      <c r="S14" s="191">
        <v>5600000</v>
      </c>
      <c r="U14" s="191">
        <v>1920</v>
      </c>
      <c r="W14" s="191">
        <v>16949776360</v>
      </c>
      <c r="Y14" s="191">
        <v>10668887040</v>
      </c>
      <c r="Z14" s="99"/>
      <c r="AA14" s="81">
        <f>Y14/'سرمایه گذاری ها'!$O$17</f>
        <v>6.0370007652961709E-2</v>
      </c>
    </row>
    <row r="15" spans="3:27" x14ac:dyDescent="0.8">
      <c r="C15" s="81" t="s">
        <v>250</v>
      </c>
      <c r="D15" s="81"/>
      <c r="E15" s="191">
        <v>960000</v>
      </c>
      <c r="G15" s="191">
        <v>6485883840</v>
      </c>
      <c r="I15" s="191">
        <v>10621258080</v>
      </c>
      <c r="K15" s="191">
        <v>0</v>
      </c>
      <c r="M15" s="191">
        <v>0</v>
      </c>
      <c r="O15" s="191">
        <v>0</v>
      </c>
      <c r="Q15" s="191">
        <v>0</v>
      </c>
      <c r="S15" s="191">
        <v>960000</v>
      </c>
      <c r="U15" s="191">
        <v>10760</v>
      </c>
      <c r="W15" s="191">
        <v>6485883840</v>
      </c>
      <c r="Y15" s="191">
        <v>10249752192</v>
      </c>
      <c r="Z15" s="99"/>
      <c r="AA15" s="81">
        <f>Y15/'سرمایه گذاری ها'!$O$17</f>
        <v>5.799832878088107E-2</v>
      </c>
    </row>
    <row r="16" spans="3:27" x14ac:dyDescent="0.8">
      <c r="C16" s="81" t="s">
        <v>243</v>
      </c>
      <c r="D16" s="81"/>
      <c r="E16" s="191">
        <v>3193000</v>
      </c>
      <c r="G16" s="191">
        <v>7296383814</v>
      </c>
      <c r="I16" s="191">
        <v>9093072975.7000008</v>
      </c>
      <c r="K16" s="191">
        <v>0</v>
      </c>
      <c r="M16" s="191">
        <v>0</v>
      </c>
      <c r="O16" s="191">
        <v>0</v>
      </c>
      <c r="Q16" s="191">
        <v>0</v>
      </c>
      <c r="S16" s="191">
        <v>3193000</v>
      </c>
      <c r="U16" s="191">
        <v>2937</v>
      </c>
      <c r="W16" s="191">
        <v>7296383814</v>
      </c>
      <c r="Y16" s="191">
        <v>9305350289.0699997</v>
      </c>
      <c r="Z16" s="99"/>
      <c r="AA16" s="81">
        <f>Y16/'سرمایه گذاری ها'!$O$17</f>
        <v>5.2654420846192158E-2</v>
      </c>
    </row>
    <row r="17" spans="3:27" x14ac:dyDescent="0.8">
      <c r="C17" s="81" t="s">
        <v>245</v>
      </c>
      <c r="D17" s="81"/>
      <c r="E17" s="191">
        <v>2244130</v>
      </c>
      <c r="G17" s="191">
        <v>8753155597</v>
      </c>
      <c r="I17" s="191">
        <v>9265643543.2910995</v>
      </c>
      <c r="K17" s="191">
        <v>0</v>
      </c>
      <c r="M17" s="191">
        <v>0</v>
      </c>
      <c r="O17" s="191">
        <v>0</v>
      </c>
      <c r="Q17" s="191">
        <v>0</v>
      </c>
      <c r="S17" s="191">
        <v>2244130</v>
      </c>
      <c r="U17" s="191">
        <v>3946</v>
      </c>
      <c r="W17" s="191">
        <v>8753155597</v>
      </c>
      <c r="Y17" s="191">
        <v>8786885225.1445999</v>
      </c>
      <c r="Z17" s="99"/>
      <c r="AA17" s="81">
        <f>Y17/'سرمایه گذاری ها'!$O$17</f>
        <v>4.9720680920029278E-2</v>
      </c>
    </row>
    <row r="18" spans="3:27" x14ac:dyDescent="0.8">
      <c r="C18" s="81" t="s">
        <v>258</v>
      </c>
      <c r="D18" s="81"/>
      <c r="E18" s="191">
        <v>347</v>
      </c>
      <c r="G18" s="191">
        <v>7304488800</v>
      </c>
      <c r="I18" s="191">
        <v>8653757676.0160007</v>
      </c>
      <c r="K18" s="191">
        <v>0</v>
      </c>
      <c r="M18" s="191">
        <v>0</v>
      </c>
      <c r="O18" s="191">
        <v>0</v>
      </c>
      <c r="Q18" s="191">
        <v>0</v>
      </c>
      <c r="S18" s="191">
        <v>347</v>
      </c>
      <c r="U18" s="191">
        <v>24769960</v>
      </c>
      <c r="W18" s="191">
        <v>7304488800</v>
      </c>
      <c r="Y18" s="191">
        <v>8574547697.3120003</v>
      </c>
      <c r="Z18" s="99"/>
      <c r="AA18" s="81">
        <f>Y18/'سرمایه گذاری ها'!$O$17</f>
        <v>4.8519166822803911E-2</v>
      </c>
    </row>
    <row r="19" spans="3:27" x14ac:dyDescent="0.8">
      <c r="C19" s="81" t="s">
        <v>200</v>
      </c>
      <c r="D19" s="81"/>
      <c r="E19" s="191">
        <v>4060180</v>
      </c>
      <c r="G19" s="191">
        <v>11005328537</v>
      </c>
      <c r="I19" s="191">
        <v>8347662843.4191999</v>
      </c>
      <c r="K19" s="191">
        <v>0</v>
      </c>
      <c r="M19" s="191">
        <v>0</v>
      </c>
      <c r="O19" s="191">
        <v>0</v>
      </c>
      <c r="Q19" s="191">
        <v>0</v>
      </c>
      <c r="S19" s="191">
        <v>4060180</v>
      </c>
      <c r="U19" s="191">
        <v>1995</v>
      </c>
      <c r="W19" s="191">
        <v>11005328537</v>
      </c>
      <c r="Y19" s="191">
        <v>8037445643.1569996</v>
      </c>
      <c r="Z19" s="99"/>
      <c r="AA19" s="81">
        <f>Y19/'سرمایه گذاری ها'!$O$17</f>
        <v>4.5479969294683974E-2</v>
      </c>
    </row>
    <row r="20" spans="3:27" x14ac:dyDescent="0.8">
      <c r="C20" s="81" t="s">
        <v>255</v>
      </c>
      <c r="D20" s="81"/>
      <c r="E20" s="191">
        <v>2500000</v>
      </c>
      <c r="G20" s="191">
        <v>9249791314</v>
      </c>
      <c r="I20" s="191">
        <v>8233360325</v>
      </c>
      <c r="K20" s="191">
        <v>0</v>
      </c>
      <c r="M20" s="191">
        <v>0</v>
      </c>
      <c r="O20" s="191">
        <v>0</v>
      </c>
      <c r="Q20" s="191">
        <v>0</v>
      </c>
      <c r="S20" s="191">
        <v>2500000</v>
      </c>
      <c r="U20" s="191">
        <v>3156</v>
      </c>
      <c r="W20" s="191">
        <v>9249791314</v>
      </c>
      <c r="Y20" s="191">
        <v>7829010300</v>
      </c>
      <c r="Z20" s="99"/>
      <c r="AA20" s="81">
        <f>Y20/'سرمایه گذاری ها'!$O$17</f>
        <v>4.4300535749801702E-2</v>
      </c>
    </row>
    <row r="21" spans="3:27" x14ac:dyDescent="0.8">
      <c r="C21" s="81" t="s">
        <v>233</v>
      </c>
      <c r="D21" s="81"/>
      <c r="E21" s="191">
        <v>6000000</v>
      </c>
      <c r="G21" s="191">
        <v>10303338848</v>
      </c>
      <c r="I21" s="191">
        <v>7680169800</v>
      </c>
      <c r="K21" s="191">
        <v>0</v>
      </c>
      <c r="M21" s="191">
        <v>0</v>
      </c>
      <c r="O21" s="191">
        <v>0</v>
      </c>
      <c r="Q21" s="191">
        <v>0</v>
      </c>
      <c r="S21" s="191">
        <v>6000000</v>
      </c>
      <c r="U21" s="191">
        <v>1225</v>
      </c>
      <c r="W21" s="191">
        <v>10303338848</v>
      </c>
      <c r="Y21" s="191">
        <v>7293184500</v>
      </c>
      <c r="Z21" s="99"/>
      <c r="AA21" s="81">
        <f>Y21/'سرمایه گذاری ها'!$O$17</f>
        <v>4.126855991901679E-2</v>
      </c>
    </row>
    <row r="22" spans="3:27" x14ac:dyDescent="0.8">
      <c r="C22" s="81" t="s">
        <v>244</v>
      </c>
      <c r="D22" s="81"/>
      <c r="E22" s="191">
        <v>2000000</v>
      </c>
      <c r="G22" s="191">
        <v>6687638269</v>
      </c>
      <c r="I22" s="191">
        <v>7332875300</v>
      </c>
      <c r="K22" s="191">
        <v>0</v>
      </c>
      <c r="M22" s="191">
        <v>0</v>
      </c>
      <c r="O22" s="191">
        <v>-71000</v>
      </c>
      <c r="Q22" s="191">
        <v>250242562</v>
      </c>
      <c r="S22" s="191">
        <v>1929000</v>
      </c>
      <c r="U22" s="191">
        <v>3561</v>
      </c>
      <c r="W22" s="191">
        <v>6450227111</v>
      </c>
      <c r="Y22" s="191">
        <v>6816070323.6300001</v>
      </c>
      <c r="Z22" s="99"/>
      <c r="AA22" s="81">
        <f>Y22/'سرمایه گذاری ها'!$O$17</f>
        <v>3.8568804417735053E-2</v>
      </c>
    </row>
    <row r="23" spans="3:27" x14ac:dyDescent="0.8">
      <c r="C23" s="81" t="s">
        <v>202</v>
      </c>
      <c r="D23" s="81"/>
      <c r="E23" s="191">
        <v>3300000</v>
      </c>
      <c r="G23" s="191">
        <v>7082022660</v>
      </c>
      <c r="I23" s="191">
        <v>7043430141</v>
      </c>
      <c r="K23" s="191">
        <v>0</v>
      </c>
      <c r="M23" s="191">
        <v>0</v>
      </c>
      <c r="O23" s="191">
        <v>0</v>
      </c>
      <c r="Q23" s="191">
        <v>0</v>
      </c>
      <c r="S23" s="191">
        <v>3300000</v>
      </c>
      <c r="U23" s="191">
        <v>2049</v>
      </c>
      <c r="W23" s="191">
        <v>7082022660</v>
      </c>
      <c r="Y23" s="191">
        <v>6709432059</v>
      </c>
      <c r="Z23" s="99"/>
      <c r="AA23" s="81">
        <f>Y23/'سرمایه گذاری ها'!$O$17</f>
        <v>3.7965390694478345E-2</v>
      </c>
    </row>
    <row r="24" spans="3:27" x14ac:dyDescent="0.8">
      <c r="C24" s="81" t="s">
        <v>252</v>
      </c>
      <c r="D24" s="81"/>
      <c r="E24" s="191">
        <v>2542000</v>
      </c>
      <c r="G24" s="191">
        <v>9316585347</v>
      </c>
      <c r="I24" s="191">
        <v>7165997315.9399996</v>
      </c>
      <c r="K24" s="191">
        <v>1420112</v>
      </c>
      <c r="M24" s="191">
        <v>0</v>
      </c>
      <c r="O24" s="191">
        <v>0</v>
      </c>
      <c r="Q24" s="191">
        <v>0</v>
      </c>
      <c r="S24" s="191">
        <v>3962112</v>
      </c>
      <c r="U24" s="191">
        <v>1668</v>
      </c>
      <c r="W24" s="191">
        <v>9316585347</v>
      </c>
      <c r="Y24" s="191">
        <v>6557716770.2323198</v>
      </c>
      <c r="Z24" s="99"/>
      <c r="AA24" s="81">
        <f>Y24/'سرمایه گذاری ها'!$O$17</f>
        <v>3.7106908163954136E-2</v>
      </c>
    </row>
    <row r="25" spans="3:27" x14ac:dyDescent="0.8">
      <c r="C25" s="81" t="s">
        <v>213</v>
      </c>
      <c r="D25" s="81"/>
      <c r="E25" s="191">
        <v>3800000</v>
      </c>
      <c r="G25" s="191">
        <v>7307131648</v>
      </c>
      <c r="I25" s="191">
        <v>6074478486</v>
      </c>
      <c r="K25" s="191">
        <v>0</v>
      </c>
      <c r="M25" s="191">
        <v>0</v>
      </c>
      <c r="O25" s="191">
        <v>0</v>
      </c>
      <c r="Q25" s="191">
        <v>0</v>
      </c>
      <c r="S25" s="191">
        <v>3800000</v>
      </c>
      <c r="U25" s="191">
        <v>1560</v>
      </c>
      <c r="W25" s="191">
        <v>7307131648</v>
      </c>
      <c r="Y25" s="191">
        <v>5882176560</v>
      </c>
      <c r="Z25" s="99"/>
      <c r="AA25" s="81">
        <f>Y25/'سرمایه گذاری ها'!$O$17</f>
        <v>3.3284356897949868E-2</v>
      </c>
    </row>
    <row r="26" spans="3:27" x14ac:dyDescent="0.8">
      <c r="C26" s="81" t="s">
        <v>219</v>
      </c>
      <c r="D26" s="81"/>
      <c r="E26" s="191">
        <v>1396194</v>
      </c>
      <c r="G26" s="191">
        <v>6169213651</v>
      </c>
      <c r="I26" s="191">
        <v>5319941454.2592001</v>
      </c>
      <c r="K26" s="191">
        <v>0</v>
      </c>
      <c r="M26" s="191">
        <v>0</v>
      </c>
      <c r="O26" s="191">
        <v>-67000</v>
      </c>
      <c r="Q26" s="191">
        <v>248709504</v>
      </c>
      <c r="S26" s="191">
        <v>1329194</v>
      </c>
      <c r="U26" s="191">
        <v>3762</v>
      </c>
      <c r="W26" s="191">
        <v>5873167890</v>
      </c>
      <c r="Y26" s="191">
        <v>4961774520.8895597</v>
      </c>
      <c r="Z26" s="99"/>
      <c r="AA26" s="81">
        <f>Y26/'سرمایه گذاری ها'!$O$17</f>
        <v>2.8076252440889387E-2</v>
      </c>
    </row>
    <row r="27" spans="3:27" x14ac:dyDescent="0.8">
      <c r="C27" s="81" t="s">
        <v>263</v>
      </c>
      <c r="D27" s="81"/>
      <c r="E27" s="191">
        <v>1800000</v>
      </c>
      <c r="G27" s="191">
        <v>4986649102</v>
      </c>
      <c r="I27" s="191">
        <v>4981393854</v>
      </c>
      <c r="K27" s="191">
        <v>0</v>
      </c>
      <c r="M27" s="191">
        <v>0</v>
      </c>
      <c r="O27" s="191">
        <v>0</v>
      </c>
      <c r="Q27" s="191">
        <v>0</v>
      </c>
      <c r="S27" s="191">
        <v>1800000</v>
      </c>
      <c r="U27" s="191">
        <v>2630</v>
      </c>
      <c r="W27" s="191">
        <v>4986649102</v>
      </c>
      <c r="Y27" s="191">
        <v>4697406180</v>
      </c>
      <c r="Z27" s="99"/>
      <c r="AA27" s="81">
        <f>Y27/'سرمایه گذاری ها'!$O$17</f>
        <v>2.6580321449881018E-2</v>
      </c>
    </row>
    <row r="28" spans="3:27" x14ac:dyDescent="0.8">
      <c r="C28" s="81" t="s">
        <v>220</v>
      </c>
      <c r="D28" s="81"/>
      <c r="E28" s="191">
        <v>3000000</v>
      </c>
      <c r="G28" s="191">
        <v>6667475745</v>
      </c>
      <c r="I28" s="191">
        <v>4733127900</v>
      </c>
      <c r="K28" s="191">
        <v>0</v>
      </c>
      <c r="M28" s="191">
        <v>0</v>
      </c>
      <c r="O28" s="191">
        <v>0</v>
      </c>
      <c r="Q28" s="191">
        <v>0</v>
      </c>
      <c r="S28" s="191">
        <v>3000000</v>
      </c>
      <c r="U28" s="191">
        <v>1538</v>
      </c>
      <c r="W28" s="191">
        <v>6667475745</v>
      </c>
      <c r="Y28" s="191">
        <v>4578333780</v>
      </c>
      <c r="Z28" s="99"/>
      <c r="AA28" s="81">
        <f>Y28/'سرمایه گذاری ها'!$O$17</f>
        <v>2.590654904303993E-2</v>
      </c>
    </row>
    <row r="29" spans="3:27" x14ac:dyDescent="0.8">
      <c r="C29" s="81" t="s">
        <v>230</v>
      </c>
      <c r="D29" s="81"/>
      <c r="E29" s="191">
        <v>3000000</v>
      </c>
      <c r="G29" s="191">
        <v>5072337514</v>
      </c>
      <c r="I29" s="191">
        <v>3947250060</v>
      </c>
      <c r="K29" s="191">
        <v>1134259</v>
      </c>
      <c r="M29" s="191">
        <v>0</v>
      </c>
      <c r="O29" s="191">
        <v>0</v>
      </c>
      <c r="Q29" s="191">
        <v>0</v>
      </c>
      <c r="S29" s="191">
        <v>4134259</v>
      </c>
      <c r="U29" s="191">
        <v>922</v>
      </c>
      <c r="W29" s="191">
        <v>5072337514</v>
      </c>
      <c r="Y29" s="191">
        <v>3782321686.0514598</v>
      </c>
      <c r="Z29" s="99"/>
      <c r="AA29" s="81">
        <f>Y29/'سرمایه گذاری ها'!$O$17</f>
        <v>2.1402306377112944E-2</v>
      </c>
    </row>
    <row r="30" spans="3:27" x14ac:dyDescent="0.8">
      <c r="C30" s="81" t="s">
        <v>184</v>
      </c>
      <c r="D30" s="81"/>
      <c r="E30" s="191">
        <v>373000</v>
      </c>
      <c r="G30" s="191">
        <v>5595961709</v>
      </c>
      <c r="I30" s="191">
        <v>4718988052.5</v>
      </c>
      <c r="K30" s="191">
        <v>0</v>
      </c>
      <c r="M30" s="191">
        <v>0</v>
      </c>
      <c r="O30" s="191">
        <v>-80735</v>
      </c>
      <c r="Q30" s="191">
        <v>1002187598</v>
      </c>
      <c r="S30" s="191">
        <v>292265</v>
      </c>
      <c r="U30" s="191">
        <v>12510</v>
      </c>
      <c r="W30" s="191">
        <v>4384728549</v>
      </c>
      <c r="Y30" s="191">
        <v>3627972452.2905002</v>
      </c>
      <c r="Z30" s="99"/>
      <c r="AA30" s="81">
        <f>Y30/'سرمایه گذاری ها'!$O$17</f>
        <v>2.0528919641604131E-2</v>
      </c>
    </row>
    <row r="31" spans="3:27" x14ac:dyDescent="0.8">
      <c r="C31" s="81" t="s">
        <v>177</v>
      </c>
      <c r="D31" s="81"/>
      <c r="E31" s="191">
        <v>1747732</v>
      </c>
      <c r="G31" s="191">
        <v>3579444112</v>
      </c>
      <c r="I31" s="191">
        <v>3402543626.0776801</v>
      </c>
      <c r="K31" s="191">
        <v>0</v>
      </c>
      <c r="M31" s="191">
        <v>0</v>
      </c>
      <c r="O31" s="191">
        <v>0</v>
      </c>
      <c r="Q31" s="191">
        <v>0</v>
      </c>
      <c r="S31" s="191">
        <v>1747732</v>
      </c>
      <c r="U31" s="191">
        <v>2024</v>
      </c>
      <c r="W31" s="191">
        <v>3579444112</v>
      </c>
      <c r="Y31" s="191">
        <v>3510065392.03936</v>
      </c>
      <c r="Z31" s="99"/>
      <c r="AA31" s="81">
        <f>Y31/'سرمایه گذاری ها'!$O$17</f>
        <v>1.9861741321783852E-2</v>
      </c>
    </row>
    <row r="32" spans="3:27" x14ac:dyDescent="0.8">
      <c r="C32" s="81" t="s">
        <v>265</v>
      </c>
      <c r="D32" s="81"/>
      <c r="E32" s="191">
        <v>1555000</v>
      </c>
      <c r="G32" s="191">
        <v>4950765216</v>
      </c>
      <c r="I32" s="191">
        <v>3754069975.0500002</v>
      </c>
      <c r="K32" s="191">
        <v>855250</v>
      </c>
      <c r="M32" s="191">
        <v>0</v>
      </c>
      <c r="O32" s="191">
        <v>0</v>
      </c>
      <c r="Q32" s="191">
        <v>0</v>
      </c>
      <c r="S32" s="191">
        <v>2410250</v>
      </c>
      <c r="U32" s="191">
        <v>1414</v>
      </c>
      <c r="W32" s="191">
        <v>4950765216</v>
      </c>
      <c r="Y32" s="191">
        <v>3381748937.2449999</v>
      </c>
      <c r="Z32" s="99"/>
      <c r="AA32" s="81">
        <f>Y32/'سرمایه گذاری ها'!$O$17</f>
        <v>1.91356613352873E-2</v>
      </c>
    </row>
    <row r="33" spans="3:27" x14ac:dyDescent="0.8">
      <c r="C33" s="81" t="s">
        <v>266</v>
      </c>
      <c r="D33" s="81"/>
      <c r="E33" s="191">
        <v>91000</v>
      </c>
      <c r="G33" s="191">
        <v>2139988986</v>
      </c>
      <c r="I33" s="191">
        <v>2463290429.5999999</v>
      </c>
      <c r="K33" s="191">
        <v>0</v>
      </c>
      <c r="M33" s="191">
        <v>0</v>
      </c>
      <c r="O33" s="191">
        <v>0</v>
      </c>
      <c r="Q33" s="191">
        <v>0</v>
      </c>
      <c r="S33" s="191">
        <v>91000</v>
      </c>
      <c r="U33" s="191">
        <v>25900</v>
      </c>
      <c r="W33" s="191">
        <v>2139988986</v>
      </c>
      <c r="Y33" s="191">
        <v>2338681163</v>
      </c>
      <c r="Z33" s="99"/>
      <c r="AA33" s="81">
        <f>Y33/'سرمایه گذاری ها'!$O$17</f>
        <v>1.3233451547364718E-2</v>
      </c>
    </row>
    <row r="34" spans="3:27" x14ac:dyDescent="0.8">
      <c r="C34" s="81" t="s">
        <v>192</v>
      </c>
      <c r="D34" s="81"/>
      <c r="E34" s="191">
        <v>800000</v>
      </c>
      <c r="G34" s="191">
        <v>1169063496</v>
      </c>
      <c r="I34" s="191">
        <v>1698766240</v>
      </c>
      <c r="K34" s="191">
        <v>0</v>
      </c>
      <c r="M34" s="191">
        <v>0</v>
      </c>
      <c r="O34" s="191">
        <v>0</v>
      </c>
      <c r="Q34" s="191">
        <v>0</v>
      </c>
      <c r="S34" s="191">
        <v>800000</v>
      </c>
      <c r="U34" s="191">
        <v>2028</v>
      </c>
      <c r="W34" s="191">
        <v>1169063496</v>
      </c>
      <c r="Y34" s="191">
        <v>1609858848</v>
      </c>
      <c r="Z34" s="99"/>
      <c r="AA34" s="81">
        <f>Y34/'سرمایه گذاری ها'!$O$17</f>
        <v>9.1094029404915431E-3</v>
      </c>
    </row>
    <row r="35" spans="3:27" x14ac:dyDescent="0.8">
      <c r="C35" s="81" t="s">
        <v>264</v>
      </c>
      <c r="D35" s="81"/>
      <c r="E35" s="191">
        <v>1000</v>
      </c>
      <c r="G35" s="191">
        <v>15376805</v>
      </c>
      <c r="I35" s="191">
        <v>12899510</v>
      </c>
      <c r="K35" s="191">
        <v>0</v>
      </c>
      <c r="M35" s="191">
        <v>0</v>
      </c>
      <c r="O35" s="191">
        <v>0</v>
      </c>
      <c r="Q35" s="191">
        <v>0</v>
      </c>
      <c r="S35" s="191">
        <v>1000</v>
      </c>
      <c r="U35" s="191">
        <v>12780</v>
      </c>
      <c r="W35" s="191">
        <v>15376805</v>
      </c>
      <c r="Y35" s="191">
        <v>12681210.6</v>
      </c>
      <c r="Z35" s="99"/>
      <c r="AA35" s="81">
        <f>Y35/'سرمایه گذاری ها'!$O$17</f>
        <v>7.1756761328576132E-5</v>
      </c>
    </row>
    <row r="36" spans="3:27" ht="33.75" thickBot="1" x14ac:dyDescent="0.85">
      <c r="C36" s="42" t="s">
        <v>65</v>
      </c>
      <c r="E36" s="192">
        <f>SUM(E11:E35)</f>
        <v>99596435</v>
      </c>
      <c r="G36" s="192">
        <f>SUM(G11:G35)</f>
        <v>194307701435</v>
      </c>
      <c r="H36" s="192"/>
      <c r="I36" s="192">
        <f>SUM(I11:I35)</f>
        <v>184490847468.79514</v>
      </c>
      <c r="J36" s="192"/>
      <c r="K36" s="192">
        <f>SUM(K11:K35)</f>
        <v>3409621</v>
      </c>
      <c r="L36" s="192"/>
      <c r="M36" s="192">
        <f>SUM(M11:M35)</f>
        <v>0</v>
      </c>
      <c r="N36" s="192"/>
      <c r="O36" s="192">
        <f>SUM(O11:O35)</f>
        <v>-618735</v>
      </c>
      <c r="P36" s="192"/>
      <c r="Q36" s="192">
        <f>SUM(Q11:Q35)</f>
        <v>2276300989</v>
      </c>
      <c r="R36" s="192"/>
      <c r="S36" s="192">
        <f>SUM(S11:S35)</f>
        <v>102387321</v>
      </c>
      <c r="T36" s="192"/>
      <c r="U36" s="192"/>
      <c r="V36" s="192"/>
      <c r="W36" s="192">
        <f>SUM(W11:W35)</f>
        <v>191352313045</v>
      </c>
      <c r="X36" s="192"/>
      <c r="Y36" s="192">
        <f>SUM(Y11:Y35)</f>
        <v>173710386679.92856</v>
      </c>
      <c r="Z36" s="98"/>
      <c r="AA36" s="130">
        <f>SUM(AA11:AA35)</f>
        <v>0.98294201953292282</v>
      </c>
    </row>
    <row r="37" spans="3:27" ht="63.75" customHeight="1" thickTop="1" x14ac:dyDescent="0.8">
      <c r="L37" s="193"/>
      <c r="V37" s="193"/>
    </row>
    <row r="38" spans="3:27" ht="30.75" customHeight="1" x14ac:dyDescent="0.8">
      <c r="L38" s="193"/>
      <c r="O38" s="194">
        <v>2</v>
      </c>
      <c r="V38" s="193"/>
    </row>
    <row r="39" spans="3:27" x14ac:dyDescent="0.8">
      <c r="L39" s="193"/>
      <c r="V39" s="193"/>
    </row>
    <row r="40" spans="3:27" x14ac:dyDescent="0.8">
      <c r="L40" s="193"/>
      <c r="V40" s="193"/>
    </row>
    <row r="41" spans="3:27" x14ac:dyDescent="0.8">
      <c r="L41" s="193"/>
      <c r="V41" s="193"/>
    </row>
    <row r="42" spans="3:27" x14ac:dyDescent="0.8">
      <c r="L42" s="193"/>
      <c r="V42" s="193"/>
    </row>
    <row r="43" spans="3:27" x14ac:dyDescent="0.8">
      <c r="L43" s="193"/>
      <c r="V43" s="193"/>
    </row>
    <row r="44" spans="3:27" x14ac:dyDescent="0.8">
      <c r="L44" s="193"/>
      <c r="V44" s="193"/>
    </row>
    <row r="45" spans="3:27" x14ac:dyDescent="0.8">
      <c r="L45" s="193"/>
      <c r="V45" s="193"/>
    </row>
    <row r="46" spans="3:27" x14ac:dyDescent="0.8">
      <c r="L46" s="193"/>
      <c r="V46" s="193"/>
    </row>
    <row r="47" spans="3:27" x14ac:dyDescent="0.8">
      <c r="L47" s="193"/>
      <c r="V47" s="193"/>
    </row>
  </sheetData>
  <sortState xmlns:xlrd2="http://schemas.microsoft.com/office/spreadsheetml/2017/richdata2" ref="C11:Y35">
    <sortCondition descending="1" ref="Y11:Y35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K39" sqref="K3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248" t="s">
        <v>168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26" ht="25.5" x14ac:dyDescent="0.25">
      <c r="A2" s="248" t="s">
        <v>80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</row>
    <row r="3" spans="1:26" ht="25.5" x14ac:dyDescent="0.25">
      <c r="A3" s="248" t="s">
        <v>277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</row>
    <row r="4" spans="1:26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s="249" customFormat="1" ht="24" x14ac:dyDescent="0.6">
      <c r="A5" s="249" t="s">
        <v>181</v>
      </c>
    </row>
    <row r="6" spans="1:26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24" x14ac:dyDescent="0.25">
      <c r="A7" s="245" t="s">
        <v>81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</row>
    <row r="8" spans="1:26" ht="21" x14ac:dyDescent="0.25">
      <c r="A8" s="106"/>
      <c r="B8" s="106"/>
      <c r="C8" s="106"/>
      <c r="D8" s="106"/>
      <c r="E8" s="106"/>
      <c r="F8" s="106"/>
      <c r="G8" s="10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106"/>
      <c r="Y8" s="106"/>
      <c r="Z8" s="106"/>
    </row>
    <row r="9" spans="1:26" x14ac:dyDescent="0.25">
      <c r="A9" s="106"/>
      <c r="B9" s="106"/>
      <c r="C9" s="106"/>
      <c r="D9" s="106"/>
      <c r="E9" s="106"/>
      <c r="F9" s="106"/>
      <c r="G9" s="106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6"/>
      <c r="Y9" s="106"/>
      <c r="Z9" s="106"/>
    </row>
    <row r="10" spans="1:26" ht="21" x14ac:dyDescent="0.25">
      <c r="A10" s="246" t="s">
        <v>82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108"/>
      <c r="T10" s="246"/>
      <c r="U10" s="246"/>
      <c r="V10" s="246"/>
      <c r="W10" s="246"/>
      <c r="X10" s="106"/>
      <c r="Y10" s="106"/>
      <c r="Z10" s="106"/>
    </row>
    <row r="11" spans="1:26" ht="24" x14ac:dyDescent="0.25">
      <c r="A11" s="245" t="s">
        <v>83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5"/>
      <c r="Y11" s="245"/>
      <c r="Z11" s="245"/>
    </row>
    <row r="12" spans="1:26" ht="21" x14ac:dyDescent="0.25">
      <c r="A12" s="106"/>
      <c r="B12" s="106"/>
      <c r="C12" s="246" t="s">
        <v>275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106"/>
      <c r="O12" s="246" t="s">
        <v>278</v>
      </c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106"/>
    </row>
    <row r="13" spans="1:26" ht="21" x14ac:dyDescent="0.25">
      <c r="A13" s="119" t="s">
        <v>82</v>
      </c>
      <c r="B13" s="106"/>
      <c r="C13" s="138" t="s">
        <v>84</v>
      </c>
      <c r="D13" s="107"/>
      <c r="E13" s="138" t="s">
        <v>85</v>
      </c>
      <c r="F13" s="107"/>
      <c r="G13" s="139" t="s">
        <v>86</v>
      </c>
      <c r="H13" s="107"/>
      <c r="I13" s="139" t="s">
        <v>87</v>
      </c>
      <c r="J13" s="107"/>
      <c r="K13" s="139" t="s">
        <v>13</v>
      </c>
      <c r="L13" s="107"/>
      <c r="M13" s="139" t="s">
        <v>14</v>
      </c>
      <c r="N13" s="106"/>
      <c r="O13" s="139" t="s">
        <v>84</v>
      </c>
      <c r="P13" s="139"/>
      <c r="Q13" s="139" t="s">
        <v>85</v>
      </c>
      <c r="R13" s="139"/>
      <c r="S13" s="139" t="s">
        <v>86</v>
      </c>
      <c r="T13" s="107"/>
      <c r="U13" s="139" t="s">
        <v>87</v>
      </c>
      <c r="V13" s="107"/>
      <c r="W13" s="139" t="s">
        <v>13</v>
      </c>
      <c r="X13" s="107"/>
      <c r="Y13" s="138" t="s">
        <v>14</v>
      </c>
      <c r="Z13" s="106"/>
    </row>
    <row r="14" spans="1:26" ht="24" x14ac:dyDescent="0.25">
      <c r="A14" s="245" t="s">
        <v>88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</row>
    <row r="15" spans="1:26" ht="21" x14ac:dyDescent="0.25">
      <c r="A15" s="106"/>
      <c r="B15" s="106"/>
      <c r="C15" s="246" t="s">
        <v>275</v>
      </c>
      <c r="D15" s="246"/>
      <c r="E15" s="246"/>
      <c r="F15" s="246"/>
      <c r="G15" s="246"/>
      <c r="H15" s="246"/>
      <c r="I15" s="246"/>
      <c r="J15" s="106"/>
      <c r="K15" s="246" t="s">
        <v>278</v>
      </c>
      <c r="L15" s="246"/>
      <c r="M15" s="246"/>
      <c r="N15" s="246"/>
      <c r="O15" s="246"/>
      <c r="P15" s="246"/>
      <c r="Q15" s="246"/>
      <c r="R15" s="246"/>
      <c r="S15" s="106"/>
      <c r="T15" s="106"/>
      <c r="U15" s="106"/>
      <c r="V15" s="106"/>
      <c r="W15" s="106"/>
      <c r="X15" s="106"/>
      <c r="Y15" s="106"/>
      <c r="Z15" s="106"/>
    </row>
    <row r="16" spans="1:26" ht="21" x14ac:dyDescent="0.25">
      <c r="A16" s="108" t="s">
        <v>82</v>
      </c>
      <c r="B16" s="106"/>
      <c r="C16" s="109" t="s">
        <v>85</v>
      </c>
      <c r="D16" s="107"/>
      <c r="E16" s="109" t="s">
        <v>87</v>
      </c>
      <c r="F16" s="107"/>
      <c r="G16" s="109" t="s">
        <v>13</v>
      </c>
      <c r="H16" s="107"/>
      <c r="I16" s="109" t="s">
        <v>14</v>
      </c>
      <c r="J16" s="106"/>
      <c r="K16" s="243" t="s">
        <v>85</v>
      </c>
      <c r="L16" s="243"/>
      <c r="M16" s="243"/>
      <c r="N16" s="243"/>
      <c r="O16" s="243"/>
      <c r="P16" s="107"/>
      <c r="Q16" s="109"/>
      <c r="R16" s="107"/>
      <c r="S16" s="106"/>
      <c r="T16" s="106"/>
      <c r="U16" s="106"/>
      <c r="V16" s="106"/>
      <c r="W16" s="106"/>
      <c r="X16" s="106"/>
      <c r="Y16" s="106"/>
      <c r="Z16" s="106"/>
    </row>
    <row r="17" spans="1:26" x14ac:dyDescent="0.25">
      <c r="A17" s="107"/>
      <c r="B17" s="106"/>
      <c r="C17" s="107"/>
      <c r="D17" s="106"/>
      <c r="E17" s="107"/>
      <c r="F17" s="106"/>
      <c r="G17" s="107"/>
      <c r="H17" s="106"/>
      <c r="I17" s="107"/>
      <c r="J17" s="106"/>
      <c r="K17" s="107"/>
      <c r="L17" s="107"/>
      <c r="M17" s="107"/>
      <c r="N17" s="107"/>
      <c r="O17" s="107"/>
      <c r="P17" s="106"/>
      <c r="Q17" s="107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t="39" x14ac:dyDescent="0.95">
      <c r="A19" s="244">
        <v>3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topLeftCell="A4" zoomScale="70" zoomScaleNormal="70" zoomScaleSheetLayoutView="70" workbookViewId="0">
      <selection activeCell="R15" sqref="R15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.140625" style="213" bestFit="1" customWidth="1"/>
    <col min="21" max="21" width="1" style="213" customWidth="1"/>
    <col min="22" max="22" width="19.42578125" style="213" bestFit="1" customWidth="1"/>
    <col min="23" max="23" width="1" style="213" customWidth="1"/>
    <col min="24" max="24" width="22" style="213" bestFit="1" customWidth="1"/>
    <col min="25" max="25" width="1" style="213" customWidth="1"/>
    <col min="26" max="26" width="13.85546875" style="213" bestFit="1" customWidth="1"/>
    <col min="27" max="27" width="1" style="213" customWidth="1"/>
    <col min="28" max="28" width="24.42578125" style="213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55" t="s">
        <v>167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</row>
    <row r="3" spans="2:38" ht="39" x14ac:dyDescent="0.6">
      <c r="B3" s="255" t="s">
        <v>0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</row>
    <row r="4" spans="2:38" ht="39" x14ac:dyDescent="0.6">
      <c r="B4" s="255" t="s">
        <v>277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211"/>
      <c r="U5" s="211"/>
      <c r="V5" s="211"/>
      <c r="W5" s="211"/>
      <c r="X5" s="211"/>
      <c r="Y5" s="211"/>
      <c r="Z5" s="211"/>
      <c r="AA5" s="211"/>
      <c r="AB5" s="21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211"/>
      <c r="U6" s="211"/>
      <c r="V6" s="211"/>
      <c r="W6" s="211"/>
      <c r="X6" s="211"/>
      <c r="Y6" s="211"/>
      <c r="Z6" s="211"/>
      <c r="AA6" s="211"/>
      <c r="AB6" s="21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212"/>
      <c r="U7" s="212"/>
      <c r="V7" s="212"/>
      <c r="W7" s="212"/>
      <c r="X7" s="212"/>
      <c r="Y7" s="212"/>
      <c r="Z7" s="212"/>
      <c r="AA7" s="212"/>
      <c r="AB7" s="212"/>
    </row>
    <row r="8" spans="2:38" s="2" customFormat="1" ht="30" x14ac:dyDescent="0.55000000000000004">
      <c r="B8" s="253" t="s">
        <v>151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11"/>
      <c r="T8" s="212"/>
      <c r="U8" s="212"/>
      <c r="V8" s="212"/>
      <c r="W8" s="212"/>
      <c r="X8" s="212"/>
      <c r="Y8" s="212"/>
      <c r="Z8" s="212"/>
      <c r="AA8" s="212"/>
      <c r="AB8" s="212"/>
    </row>
    <row r="10" spans="2:38" ht="30" x14ac:dyDescent="0.6">
      <c r="B10" s="223" t="s">
        <v>16</v>
      </c>
      <c r="C10" s="223" t="s">
        <v>16</v>
      </c>
      <c r="D10" s="223" t="s">
        <v>16</v>
      </c>
      <c r="E10" s="223" t="s">
        <v>16</v>
      </c>
      <c r="F10" s="223" t="s">
        <v>16</v>
      </c>
      <c r="G10" s="223" t="s">
        <v>16</v>
      </c>
      <c r="H10" s="223" t="s">
        <v>16</v>
      </c>
      <c r="I10" s="223" t="s">
        <v>16</v>
      </c>
      <c r="J10" s="223" t="s">
        <v>16</v>
      </c>
      <c r="K10" s="223" t="s">
        <v>16</v>
      </c>
      <c r="L10" s="223"/>
      <c r="M10" s="223"/>
      <c r="N10" s="223" t="s">
        <v>16</v>
      </c>
      <c r="P10" s="223" t="s">
        <v>275</v>
      </c>
      <c r="Q10" s="223" t="s">
        <v>2</v>
      </c>
      <c r="R10" s="223" t="s">
        <v>2</v>
      </c>
      <c r="S10" s="223" t="s">
        <v>2</v>
      </c>
      <c r="T10" s="223" t="s">
        <v>2</v>
      </c>
      <c r="V10" s="256" t="s">
        <v>3</v>
      </c>
      <c r="W10" s="256" t="s">
        <v>3</v>
      </c>
      <c r="X10" s="256" t="s">
        <v>3</v>
      </c>
      <c r="Y10" s="256" t="s">
        <v>3</v>
      </c>
      <c r="Z10" s="256" t="s">
        <v>3</v>
      </c>
      <c r="AA10" s="256" t="s">
        <v>3</v>
      </c>
      <c r="AB10" s="256" t="s">
        <v>3</v>
      </c>
      <c r="AD10" s="223" t="s">
        <v>278</v>
      </c>
      <c r="AE10" s="223" t="s">
        <v>4</v>
      </c>
      <c r="AF10" s="223" t="s">
        <v>4</v>
      </c>
      <c r="AG10" s="223" t="s">
        <v>4</v>
      </c>
      <c r="AH10" s="223" t="s">
        <v>4</v>
      </c>
      <c r="AI10" s="223" t="s">
        <v>4</v>
      </c>
      <c r="AJ10" s="223" t="s">
        <v>4</v>
      </c>
      <c r="AK10" s="223" t="s">
        <v>4</v>
      </c>
      <c r="AL10" s="223" t="s">
        <v>4</v>
      </c>
    </row>
    <row r="11" spans="2:38" s="13" customFormat="1" ht="45.75" customHeight="1" x14ac:dyDescent="0.6">
      <c r="B11" s="226" t="s">
        <v>17</v>
      </c>
      <c r="C11" s="15"/>
      <c r="D11" s="226" t="s">
        <v>18</v>
      </c>
      <c r="E11" s="15"/>
      <c r="F11" s="226" t="s">
        <v>19</v>
      </c>
      <c r="G11" s="15"/>
      <c r="H11" s="226" t="s">
        <v>20</v>
      </c>
      <c r="I11" s="15"/>
      <c r="J11" s="226" t="s">
        <v>70</v>
      </c>
      <c r="K11" s="15"/>
      <c r="L11" s="226" t="s">
        <v>22</v>
      </c>
      <c r="M11" s="102"/>
      <c r="N11" s="226" t="s">
        <v>15</v>
      </c>
      <c r="P11" s="226" t="s">
        <v>5</v>
      </c>
      <c r="Q11" s="15"/>
      <c r="R11" s="226" t="s">
        <v>6</v>
      </c>
      <c r="S11" s="15"/>
      <c r="T11" s="251" t="s">
        <v>7</v>
      </c>
      <c r="U11" s="214"/>
      <c r="V11" s="251" t="s">
        <v>8</v>
      </c>
      <c r="W11" s="251" t="s">
        <v>8</v>
      </c>
      <c r="X11" s="251" t="s">
        <v>8</v>
      </c>
      <c r="Y11" s="214"/>
      <c r="Z11" s="251" t="s">
        <v>9</v>
      </c>
      <c r="AA11" s="251" t="s">
        <v>9</v>
      </c>
      <c r="AB11" s="251" t="s">
        <v>9</v>
      </c>
      <c r="AD11" s="226" t="s">
        <v>5</v>
      </c>
      <c r="AE11" s="15"/>
      <c r="AF11" s="226" t="s">
        <v>23</v>
      </c>
      <c r="AG11" s="15"/>
      <c r="AH11" s="226" t="s">
        <v>6</v>
      </c>
      <c r="AI11" s="15"/>
      <c r="AJ11" s="226" t="s">
        <v>7</v>
      </c>
      <c r="AK11" s="15"/>
      <c r="AL11" s="226" t="s">
        <v>11</v>
      </c>
    </row>
    <row r="12" spans="2:38" s="13" customFormat="1" ht="45.75" customHeight="1" x14ac:dyDescent="0.6">
      <c r="B12" s="252" t="s">
        <v>17</v>
      </c>
      <c r="C12" s="207"/>
      <c r="D12" s="252" t="s">
        <v>18</v>
      </c>
      <c r="E12" s="207"/>
      <c r="F12" s="252" t="s">
        <v>19</v>
      </c>
      <c r="G12" s="207"/>
      <c r="H12" s="252" t="s">
        <v>20</v>
      </c>
      <c r="I12" s="207"/>
      <c r="J12" s="252" t="s">
        <v>21</v>
      </c>
      <c r="K12" s="207"/>
      <c r="L12" s="252"/>
      <c r="M12" s="206"/>
      <c r="N12" s="252" t="s">
        <v>15</v>
      </c>
      <c r="P12" s="252" t="s">
        <v>5</v>
      </c>
      <c r="Q12" s="207"/>
      <c r="R12" s="252" t="s">
        <v>6</v>
      </c>
      <c r="S12" s="207"/>
      <c r="T12" s="250" t="s">
        <v>7</v>
      </c>
      <c r="U12" s="214"/>
      <c r="V12" s="250" t="s">
        <v>5</v>
      </c>
      <c r="W12" s="215"/>
      <c r="X12" s="250" t="s">
        <v>6</v>
      </c>
      <c r="Y12" s="214"/>
      <c r="Z12" s="250" t="s">
        <v>5</v>
      </c>
      <c r="AA12" s="215"/>
      <c r="AB12" s="250" t="s">
        <v>12</v>
      </c>
      <c r="AD12" s="252" t="s">
        <v>5</v>
      </c>
      <c r="AE12" s="207"/>
      <c r="AF12" s="252" t="s">
        <v>23</v>
      </c>
      <c r="AG12" s="207"/>
      <c r="AH12" s="252" t="s">
        <v>6</v>
      </c>
      <c r="AI12" s="207"/>
      <c r="AJ12" s="252"/>
      <c r="AK12" s="207"/>
      <c r="AL12" s="252" t="s">
        <v>11</v>
      </c>
    </row>
    <row r="13" spans="2:38" s="13" customFormat="1" ht="45.75" customHeight="1" thickBot="1" x14ac:dyDescent="0.7">
      <c r="B13" s="209"/>
      <c r="C13" s="210"/>
      <c r="D13" s="209"/>
      <c r="E13" s="210"/>
      <c r="F13" s="209"/>
      <c r="G13" s="210"/>
      <c r="H13" s="209"/>
      <c r="I13" s="210"/>
      <c r="J13" s="209"/>
      <c r="K13" s="210"/>
      <c r="L13" s="209"/>
      <c r="M13" s="210"/>
      <c r="N13" s="209"/>
      <c r="O13" s="210"/>
      <c r="P13" s="209"/>
      <c r="Q13" s="209"/>
      <c r="R13" s="210"/>
      <c r="S13" s="209"/>
      <c r="T13" s="216"/>
      <c r="U13" s="216"/>
      <c r="V13" s="216"/>
      <c r="W13" s="216"/>
      <c r="X13" s="216"/>
      <c r="Y13" s="216"/>
      <c r="Z13" s="216"/>
      <c r="AA13" s="216"/>
      <c r="AB13" s="216"/>
      <c r="AC13" s="15"/>
      <c r="AD13" s="205"/>
      <c r="AE13" s="15"/>
      <c r="AF13" s="205"/>
      <c r="AG13" s="15"/>
      <c r="AH13" s="205"/>
      <c r="AI13" s="15"/>
      <c r="AJ13" s="205"/>
      <c r="AK13" s="15"/>
      <c r="AL13" s="208"/>
    </row>
    <row r="14" spans="2:38" ht="27.75" thickTop="1" thickBot="1" x14ac:dyDescent="0.7">
      <c r="B14" s="254" t="s">
        <v>65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19"/>
      <c r="P14" s="143"/>
      <c r="Q14" s="144"/>
      <c r="R14" s="143"/>
      <c r="S14" s="144"/>
      <c r="T14" s="218">
        <f>SUM(T13:T13)</f>
        <v>0</v>
      </c>
      <c r="U14" s="217"/>
      <c r="V14" s="218">
        <f>SUM(V13:V13)</f>
        <v>0</v>
      </c>
      <c r="W14" s="217"/>
      <c r="X14" s="218">
        <f>SUM(X13:X13)</f>
        <v>0</v>
      </c>
      <c r="Y14" s="217"/>
      <c r="Z14" s="218">
        <f>SUM(Z13:Z13)</f>
        <v>0</v>
      </c>
      <c r="AA14" s="217"/>
      <c r="AB14" s="218">
        <f>SUM(AB13:AB13)</f>
        <v>0</v>
      </c>
      <c r="AC14" s="144"/>
      <c r="AD14" s="143"/>
      <c r="AE14" s="141"/>
      <c r="AF14" s="143"/>
      <c r="AG14" s="144"/>
      <c r="AH14" s="143"/>
      <c r="AI14" s="144"/>
      <c r="AJ14" s="143"/>
      <c r="AK14" s="144"/>
      <c r="AL14" s="145"/>
    </row>
    <row r="15" spans="2:38" ht="21" customHeight="1" thickTop="1" x14ac:dyDescent="0.6">
      <c r="V15" s="219"/>
      <c r="W15" s="219"/>
    </row>
    <row r="16" spans="2:38" x14ac:dyDescent="0.6">
      <c r="V16" s="219"/>
      <c r="W16" s="219"/>
    </row>
    <row r="17" spans="20:81" ht="21.75" x14ac:dyDescent="0.6">
      <c r="V17" s="219"/>
      <c r="W17" s="219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 s="219"/>
      <c r="W18" s="219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 s="219"/>
      <c r="W19" s="2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 s="219"/>
      <c r="W20" s="219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220">
        <v>4</v>
      </c>
      <c r="V21" s="219"/>
      <c r="W21" s="219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 s="219"/>
      <c r="W22" s="219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 s="219"/>
      <c r="W23" s="219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 s="219"/>
      <c r="W24" s="219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 s="219"/>
      <c r="W25" s="219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 s="219"/>
      <c r="W26" s="219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 s="219"/>
      <c r="W27" s="219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 s="219"/>
      <c r="W28" s="219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13" sqref="B13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</row>
    <row r="3" spans="2:32" ht="39" x14ac:dyDescent="0.6">
      <c r="B3" s="255" t="s">
        <v>0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</row>
    <row r="4" spans="2:32" ht="39" x14ac:dyDescent="0.6">
      <c r="B4" s="255" t="s">
        <v>277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225" t="s">
        <v>29</v>
      </c>
      <c r="C10" s="225" t="s">
        <v>29</v>
      </c>
      <c r="D10" s="225" t="s">
        <v>29</v>
      </c>
      <c r="E10" s="225" t="s">
        <v>29</v>
      </c>
      <c r="F10" s="225" t="s">
        <v>29</v>
      </c>
      <c r="G10" s="225" t="s">
        <v>29</v>
      </c>
      <c r="H10" s="225" t="s">
        <v>29</v>
      </c>
      <c r="I10" s="225" t="s">
        <v>29</v>
      </c>
      <c r="J10" s="225" t="s">
        <v>29</v>
      </c>
      <c r="L10" s="258"/>
      <c r="M10" s="225" t="s">
        <v>2</v>
      </c>
      <c r="N10" s="225" t="s">
        <v>2</v>
      </c>
      <c r="O10" s="225" t="s">
        <v>2</v>
      </c>
      <c r="P10" s="225" t="s">
        <v>2</v>
      </c>
      <c r="R10" s="225" t="s">
        <v>3</v>
      </c>
      <c r="S10" s="225" t="s">
        <v>3</v>
      </c>
      <c r="T10" s="225" t="s">
        <v>3</v>
      </c>
      <c r="U10" s="225" t="s">
        <v>3</v>
      </c>
      <c r="V10" s="225"/>
      <c r="W10" s="225" t="s">
        <v>3</v>
      </c>
      <c r="X10" s="225" t="s">
        <v>3</v>
      </c>
      <c r="Z10" s="225" t="s">
        <v>278</v>
      </c>
      <c r="AA10" s="225" t="s">
        <v>4</v>
      </c>
      <c r="AB10" s="225" t="s">
        <v>4</v>
      </c>
      <c r="AC10" s="225" t="s">
        <v>4</v>
      </c>
      <c r="AD10" s="225" t="s">
        <v>4</v>
      </c>
      <c r="AE10" s="225" t="s">
        <v>4</v>
      </c>
      <c r="AF10" s="225" t="s">
        <v>4</v>
      </c>
    </row>
    <row r="11" spans="2:32" s="13" customFormat="1" x14ac:dyDescent="0.6">
      <c r="B11" s="226" t="s">
        <v>30</v>
      </c>
      <c r="C11" s="15"/>
      <c r="D11" s="226" t="s">
        <v>70</v>
      </c>
      <c r="E11" s="15"/>
      <c r="F11" s="226" t="s">
        <v>22</v>
      </c>
      <c r="G11" s="15"/>
      <c r="H11" s="226" t="s">
        <v>31</v>
      </c>
      <c r="I11" s="15"/>
      <c r="J11" s="226" t="s">
        <v>19</v>
      </c>
      <c r="L11" s="257" t="s">
        <v>5</v>
      </c>
      <c r="M11" s="15"/>
      <c r="N11" s="226" t="s">
        <v>6</v>
      </c>
      <c r="O11" s="15"/>
      <c r="P11" s="226" t="s">
        <v>7</v>
      </c>
      <c r="R11" s="226" t="s">
        <v>8</v>
      </c>
      <c r="S11" s="226" t="s">
        <v>8</v>
      </c>
      <c r="T11" s="226" t="s">
        <v>8</v>
      </c>
      <c r="U11" s="15"/>
      <c r="V11" s="257" t="s">
        <v>9</v>
      </c>
      <c r="W11" s="226" t="s">
        <v>9</v>
      </c>
      <c r="X11" s="226" t="s">
        <v>9</v>
      </c>
      <c r="Z11" s="226" t="s">
        <v>5</v>
      </c>
      <c r="AA11" s="15"/>
      <c r="AB11" s="226" t="s">
        <v>6</v>
      </c>
      <c r="AC11" s="15"/>
      <c r="AD11" s="226" t="s">
        <v>7</v>
      </c>
      <c r="AE11" s="15"/>
      <c r="AF11" s="226" t="s">
        <v>32</v>
      </c>
    </row>
    <row r="12" spans="2:32" s="13" customFormat="1" ht="75.75" customHeight="1" x14ac:dyDescent="0.6">
      <c r="B12" s="227" t="s">
        <v>30</v>
      </c>
      <c r="C12" s="16"/>
      <c r="D12" s="227" t="s">
        <v>21</v>
      </c>
      <c r="E12" s="16"/>
      <c r="F12" s="227" t="s">
        <v>22</v>
      </c>
      <c r="G12" s="16"/>
      <c r="H12" s="227" t="s">
        <v>31</v>
      </c>
      <c r="I12" s="16"/>
      <c r="J12" s="227" t="s">
        <v>19</v>
      </c>
      <c r="L12" s="227"/>
      <c r="M12" s="16"/>
      <c r="N12" s="227" t="s">
        <v>6</v>
      </c>
      <c r="O12" s="16"/>
      <c r="P12" s="227" t="s">
        <v>7</v>
      </c>
      <c r="R12" s="227" t="s">
        <v>5</v>
      </c>
      <c r="S12" s="16"/>
      <c r="T12" s="227" t="s">
        <v>6</v>
      </c>
      <c r="U12" s="16"/>
      <c r="V12" s="260" t="s">
        <v>5</v>
      </c>
      <c r="W12" s="16"/>
      <c r="X12" s="227" t="s">
        <v>12</v>
      </c>
      <c r="Z12" s="227" t="s">
        <v>5</v>
      </c>
      <c r="AA12" s="16"/>
      <c r="AB12" s="227" t="s">
        <v>6</v>
      </c>
      <c r="AC12" s="16"/>
      <c r="AD12" s="227" t="s">
        <v>7</v>
      </c>
      <c r="AE12" s="16"/>
      <c r="AF12" s="227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0">
        <v>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89"/>
      <c r="AF13" s="95"/>
    </row>
    <row r="14" spans="2:32" ht="27" thickBot="1" x14ac:dyDescent="0.7">
      <c r="B14" s="259" t="s">
        <v>65</v>
      </c>
      <c r="C14" s="259"/>
      <c r="D14" s="259"/>
      <c r="E14" s="259"/>
      <c r="F14" s="259"/>
      <c r="G14" s="259"/>
      <c r="H14" s="259"/>
      <c r="I14" s="259"/>
      <c r="J14" s="259"/>
      <c r="K14" s="19"/>
      <c r="L14" s="96">
        <f>SUM(L13:L13)</f>
        <v>0</v>
      </c>
      <c r="M14" s="89"/>
      <c r="N14" s="96" t="s">
        <v>77</v>
      </c>
      <c r="O14" s="89"/>
      <c r="P14" s="96" t="s">
        <v>77</v>
      </c>
      <c r="Q14" s="89"/>
      <c r="R14" s="96" t="s">
        <v>77</v>
      </c>
      <c r="S14" s="89"/>
      <c r="T14" s="96" t="s">
        <v>77</v>
      </c>
      <c r="U14" s="89"/>
      <c r="V14" s="96" t="s">
        <v>77</v>
      </c>
      <c r="W14" s="89"/>
      <c r="X14" s="96" t="s">
        <v>77</v>
      </c>
      <c r="Y14" s="89"/>
      <c r="Z14" s="96" t="s">
        <v>77</v>
      </c>
      <c r="AA14" s="89"/>
      <c r="AB14" s="96" t="s">
        <v>77</v>
      </c>
      <c r="AC14" s="89"/>
      <c r="AD14" s="96" t="s">
        <v>77</v>
      </c>
      <c r="AE14" s="89"/>
      <c r="AF14" s="97">
        <f>SUM(AF13:AF13)</f>
        <v>0</v>
      </c>
    </row>
    <row r="15" spans="2:32" ht="21.75" thickTop="1" x14ac:dyDescent="0.6">
      <c r="L15" s="8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zoomScaleNormal="100" zoomScaleSheetLayoutView="100" workbookViewId="0">
      <selection activeCell="D15" sqref="D15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223" t="s">
        <v>168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2:20" ht="30" x14ac:dyDescent="0.55000000000000004">
      <c r="B3" s="223" t="s">
        <v>0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2:20" ht="30" x14ac:dyDescent="0.55000000000000004">
      <c r="B4" s="223" t="s">
        <v>277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224" t="s">
        <v>33</v>
      </c>
      <c r="D8" s="225" t="s">
        <v>275</v>
      </c>
      <c r="F8" s="225" t="s">
        <v>3</v>
      </c>
      <c r="G8" s="225" t="s">
        <v>3</v>
      </c>
      <c r="H8" s="225" t="s">
        <v>3</v>
      </c>
      <c r="J8" s="225" t="s">
        <v>278</v>
      </c>
      <c r="K8" s="225" t="s">
        <v>4</v>
      </c>
      <c r="L8" s="225" t="s">
        <v>4</v>
      </c>
    </row>
    <row r="9" spans="2:20" s="4" customFormat="1" x14ac:dyDescent="0.55000000000000004">
      <c r="B9" s="264" t="s">
        <v>33</v>
      </c>
      <c r="D9" s="262" t="s">
        <v>34</v>
      </c>
      <c r="F9" s="262" t="s">
        <v>35</v>
      </c>
      <c r="G9" s="27"/>
      <c r="H9" s="262" t="s">
        <v>36</v>
      </c>
      <c r="J9" s="262" t="s">
        <v>34</v>
      </c>
      <c r="K9" s="27"/>
      <c r="L9" s="263" t="s">
        <v>32</v>
      </c>
    </row>
    <row r="10" spans="2:20" s="4" customFormat="1" x14ac:dyDescent="0.55000000000000004">
      <c r="B10" s="3" t="s">
        <v>271</v>
      </c>
      <c r="C10" s="92"/>
      <c r="D10" s="92">
        <v>185646649</v>
      </c>
      <c r="E10" s="92"/>
      <c r="F10" s="92">
        <v>3949074448</v>
      </c>
      <c r="G10" s="92"/>
      <c r="H10" s="92">
        <v>1224522440</v>
      </c>
      <c r="I10" s="92"/>
      <c r="J10" s="92">
        <v>2910198657</v>
      </c>
      <c r="K10" s="6"/>
      <c r="L10" s="31">
        <f>J10/'سرمایه گذاری ها'!$O$17</f>
        <v>1.6467389197770424E-2</v>
      </c>
      <c r="N10"/>
    </row>
    <row r="11" spans="2:20" s="4" customFormat="1" x14ac:dyDescent="0.55000000000000004">
      <c r="B11" s="3" t="s">
        <v>272</v>
      </c>
      <c r="C11" s="92"/>
      <c r="D11" s="92">
        <v>101196820</v>
      </c>
      <c r="E11" s="92"/>
      <c r="F11" s="92">
        <v>414182</v>
      </c>
      <c r="G11" s="92"/>
      <c r="H11" s="92">
        <v>0</v>
      </c>
      <c r="I11" s="92"/>
      <c r="J11" s="92">
        <v>101611002</v>
      </c>
      <c r="K11" s="6"/>
      <c r="L11" s="31">
        <f>J11/'سرمایه گذاری ها'!$O$17</f>
        <v>5.749669056731439E-4</v>
      </c>
      <c r="N11"/>
    </row>
    <row r="12" spans="2:20" s="4" customFormat="1" x14ac:dyDescent="0.55000000000000004">
      <c r="B12" s="3" t="s">
        <v>269</v>
      </c>
      <c r="C12" s="92"/>
      <c r="D12" s="92">
        <v>2468224</v>
      </c>
      <c r="E12" s="92"/>
      <c r="F12" s="92">
        <v>10128</v>
      </c>
      <c r="G12" s="92"/>
      <c r="H12" s="92">
        <v>0</v>
      </c>
      <c r="I12" s="92"/>
      <c r="J12" s="92">
        <v>2478352</v>
      </c>
      <c r="K12" s="6"/>
      <c r="L12" s="31">
        <f>J12/'سرمایه گذاری ها'!$O$17</f>
        <v>1.4023780422998364E-5</v>
      </c>
      <c r="N12"/>
    </row>
    <row r="13" spans="2:20" s="4" customFormat="1" x14ac:dyDescent="0.55000000000000004">
      <c r="B13" s="5" t="s">
        <v>270</v>
      </c>
      <c r="C13" s="6"/>
      <c r="D13" s="64">
        <v>281705</v>
      </c>
      <c r="E13" s="6"/>
      <c r="F13" s="64">
        <v>1158</v>
      </c>
      <c r="G13" s="6"/>
      <c r="H13" s="64">
        <v>0</v>
      </c>
      <c r="I13" s="6"/>
      <c r="J13" s="64">
        <v>282863</v>
      </c>
      <c r="K13" s="6"/>
      <c r="L13" s="31">
        <f>J13/'سرمایه گذاری ها'!$O$17</f>
        <v>1.6005832108556759E-6</v>
      </c>
      <c r="N13"/>
    </row>
    <row r="14" spans="2:20" ht="27" thickBot="1" x14ac:dyDescent="0.6">
      <c r="B14" s="52" t="s">
        <v>65</v>
      </c>
      <c r="D14" s="53">
        <f>SUM(D10:D13)</f>
        <v>289593398</v>
      </c>
      <c r="E14" s="53">
        <f>SUM(E10:E12)</f>
        <v>0</v>
      </c>
      <c r="F14" s="53">
        <f>SUM(F10:F13)</f>
        <v>3949499916</v>
      </c>
      <c r="G14" s="53">
        <f>SUM(G10:G12)</f>
        <v>0</v>
      </c>
      <c r="H14" s="53">
        <f>SUM(H10:H13)</f>
        <v>1224522440</v>
      </c>
      <c r="I14" s="53">
        <f>SUM(I10:I12)</f>
        <v>0</v>
      </c>
      <c r="J14" s="53">
        <f>SUM(J10:J13)</f>
        <v>3014570874</v>
      </c>
      <c r="L14" s="58">
        <f>SUM(L10:L13)</f>
        <v>1.7057980467077422E-2</v>
      </c>
      <c r="N14"/>
    </row>
    <row r="15" spans="2:20" ht="21.75" thickTop="1" x14ac:dyDescent="0.55000000000000004">
      <c r="D15"/>
      <c r="N15"/>
    </row>
    <row r="16" spans="2:20" x14ac:dyDescent="0.55000000000000004">
      <c r="B16" s="261">
        <v>6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O13" sqref="O13"/>
    </sheetView>
  </sheetViews>
  <sheetFormatPr defaultRowHeight="15" x14ac:dyDescent="0.25"/>
  <cols>
    <col min="1" max="1" width="30.42578125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248" t="s">
        <v>168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</row>
    <row r="2" spans="1:25" ht="25.5" x14ac:dyDescent="0.25">
      <c r="A2" s="248" t="s">
        <v>80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</row>
    <row r="3" spans="1:25" ht="25.5" x14ac:dyDescent="0.25">
      <c r="A3" s="248" t="s">
        <v>277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129" t="s">
        <v>227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</row>
    <row r="6" spans="1:25" ht="21" x14ac:dyDescent="0.25">
      <c r="A6" s="106"/>
      <c r="B6" s="106"/>
      <c r="C6" s="106"/>
      <c r="D6" s="246" t="s">
        <v>275</v>
      </c>
      <c r="E6" s="246"/>
      <c r="F6" s="246"/>
      <c r="G6" s="246"/>
      <c r="H6" s="106"/>
      <c r="I6" s="246" t="s">
        <v>3</v>
      </c>
      <c r="J6" s="246"/>
      <c r="K6" s="246"/>
      <c r="L6" s="246"/>
      <c r="M6" s="246"/>
      <c r="N6" s="246"/>
      <c r="O6" s="246"/>
      <c r="P6" s="106"/>
      <c r="Q6" s="246" t="s">
        <v>278</v>
      </c>
      <c r="R6" s="246"/>
      <c r="S6" s="246"/>
      <c r="T6" s="246"/>
      <c r="U6" s="246"/>
      <c r="V6" s="246"/>
      <c r="W6" s="246"/>
      <c r="X6" s="246"/>
      <c r="Y6" s="246"/>
    </row>
    <row r="7" spans="1:25" ht="21" x14ac:dyDescent="0.25">
      <c r="A7" s="106"/>
      <c r="B7" s="106"/>
      <c r="C7" s="106"/>
      <c r="D7" s="107"/>
      <c r="E7" s="107"/>
      <c r="F7" s="107"/>
      <c r="G7" s="107"/>
      <c r="H7" s="106"/>
      <c r="I7" s="243" t="s">
        <v>89</v>
      </c>
      <c r="J7" s="243"/>
      <c r="K7" s="243"/>
      <c r="L7" s="107"/>
      <c r="M7" s="243" t="s">
        <v>90</v>
      </c>
      <c r="N7" s="243"/>
      <c r="O7" s="243"/>
      <c r="P7" s="106"/>
      <c r="Q7" s="107"/>
      <c r="R7" s="107"/>
      <c r="S7" s="107"/>
      <c r="T7" s="107"/>
      <c r="U7" s="107"/>
      <c r="V7" s="107"/>
      <c r="W7" s="107"/>
      <c r="X7" s="107"/>
      <c r="Y7" s="107"/>
    </row>
    <row r="8" spans="1:25" ht="21" x14ac:dyDescent="0.25">
      <c r="A8" s="108" t="s">
        <v>91</v>
      </c>
      <c r="B8" s="106"/>
      <c r="C8" s="108" t="s">
        <v>92</v>
      </c>
      <c r="D8" s="106"/>
      <c r="E8" s="108" t="s">
        <v>6</v>
      </c>
      <c r="F8" s="106"/>
      <c r="G8" s="108" t="s">
        <v>7</v>
      </c>
      <c r="H8" s="106"/>
      <c r="I8" s="109" t="s">
        <v>5</v>
      </c>
      <c r="J8" s="107"/>
      <c r="K8" s="109" t="s">
        <v>6</v>
      </c>
      <c r="L8" s="106"/>
      <c r="M8" s="109" t="s">
        <v>5</v>
      </c>
      <c r="N8" s="107"/>
      <c r="O8" s="109" t="s">
        <v>12</v>
      </c>
      <c r="P8" s="106"/>
      <c r="Q8" s="108" t="s">
        <v>5</v>
      </c>
      <c r="R8" s="106"/>
      <c r="S8" s="108" t="s">
        <v>93</v>
      </c>
      <c r="T8" s="106"/>
      <c r="U8" s="108" t="s">
        <v>6</v>
      </c>
      <c r="V8" s="106"/>
      <c r="W8" s="108" t="s">
        <v>7</v>
      </c>
      <c r="X8" s="106"/>
      <c r="Y8" s="108" t="s">
        <v>94</v>
      </c>
    </row>
    <row r="9" spans="1:25" ht="21" x14ac:dyDescent="0.5">
      <c r="A9" s="183"/>
      <c r="B9" s="106"/>
      <c r="C9" s="185">
        <v>0</v>
      </c>
      <c r="D9" s="106"/>
      <c r="E9" s="184">
        <v>0</v>
      </c>
      <c r="F9" s="106"/>
      <c r="G9" s="184">
        <v>0</v>
      </c>
      <c r="H9" s="106"/>
      <c r="I9" s="184"/>
      <c r="J9" s="106"/>
      <c r="K9" s="184"/>
      <c r="L9" s="106"/>
      <c r="M9" s="184"/>
      <c r="N9" s="106"/>
      <c r="O9" s="184"/>
      <c r="P9" s="152"/>
      <c r="Q9" s="152">
        <v>0</v>
      </c>
      <c r="R9" s="152"/>
      <c r="S9" s="152">
        <v>0</v>
      </c>
      <c r="T9" s="152"/>
      <c r="U9" s="152">
        <v>0</v>
      </c>
      <c r="V9" s="152"/>
      <c r="W9" s="152">
        <v>0</v>
      </c>
      <c r="X9" s="106"/>
      <c r="Y9" s="147">
        <f>W9/'سرمایه گذاری ها'!O17</f>
        <v>0</v>
      </c>
    </row>
    <row r="10" spans="1:25" ht="21.75" thickBot="1" x14ac:dyDescent="0.55000000000000004">
      <c r="A10" s="131" t="s">
        <v>65</v>
      </c>
      <c r="B10" s="132"/>
      <c r="C10" s="136">
        <f>SUM(C9:C9)</f>
        <v>0</v>
      </c>
      <c r="D10" s="142"/>
      <c r="E10" s="136">
        <f>SUM(E9:E9)</f>
        <v>0</v>
      </c>
      <c r="F10" s="142"/>
      <c r="G10" s="136">
        <f>SUM(G9:G9)</f>
        <v>0</v>
      </c>
      <c r="H10" s="142"/>
      <c r="I10" s="153">
        <f>SUM(I9:I9)</f>
        <v>0</v>
      </c>
      <c r="J10" s="153"/>
      <c r="K10" s="153">
        <f>SUM(K9:K9)</f>
        <v>0</v>
      </c>
      <c r="L10" s="153"/>
      <c r="M10" s="153">
        <f>SUM(M9:M9)</f>
        <v>0</v>
      </c>
      <c r="N10" s="153"/>
      <c r="O10" s="153">
        <f>SUM(O9:O9)</f>
        <v>0</v>
      </c>
      <c r="P10" s="153"/>
      <c r="Q10" s="153">
        <f>SUM(Q9:Q9)</f>
        <v>0</v>
      </c>
      <c r="R10" s="153"/>
      <c r="S10" s="153"/>
      <c r="T10" s="153"/>
      <c r="U10" s="153">
        <f>SUM(U9:U9)</f>
        <v>0</v>
      </c>
      <c r="V10" s="153"/>
      <c r="W10" s="153">
        <f>SUM(W9:W9)</f>
        <v>0</v>
      </c>
      <c r="X10" s="132"/>
      <c r="Y10" s="148">
        <f>SUM(Y9:Y9)</f>
        <v>0</v>
      </c>
    </row>
    <row r="11" spans="1:25" ht="15.75" thickTop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5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</row>
    <row r="13" spans="1:25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</row>
    <row r="14" spans="1:25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spans="1:25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</row>
    <row r="21" spans="1:25" ht="21" x14ac:dyDescent="0.55000000000000004">
      <c r="A21" s="261">
        <v>7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66" t="s">
        <v>168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2:28" ht="35.25" x14ac:dyDescent="0.6">
      <c r="B3" s="266" t="s">
        <v>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2:28" ht="35.25" x14ac:dyDescent="0.6">
      <c r="B4" s="266" t="s">
        <v>277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68" t="s">
        <v>69</v>
      </c>
      <c r="D8" s="223" t="s">
        <v>278</v>
      </c>
      <c r="E8" s="223" t="s">
        <v>4</v>
      </c>
      <c r="F8" s="223" t="s">
        <v>4</v>
      </c>
      <c r="G8" s="223" t="s">
        <v>4</v>
      </c>
      <c r="H8" s="223" t="s">
        <v>4</v>
      </c>
      <c r="I8" s="223" t="s">
        <v>4</v>
      </c>
      <c r="J8" s="223" t="s">
        <v>4</v>
      </c>
      <c r="K8" s="223" t="s">
        <v>4</v>
      </c>
      <c r="L8" s="223" t="s">
        <v>4</v>
      </c>
      <c r="M8" s="223" t="s">
        <v>4</v>
      </c>
      <c r="N8" s="223" t="s">
        <v>4</v>
      </c>
    </row>
    <row r="9" spans="2:28" ht="30" x14ac:dyDescent="0.6">
      <c r="B9" s="268" t="s">
        <v>1</v>
      </c>
      <c r="D9" s="267" t="s">
        <v>5</v>
      </c>
      <c r="E9" s="17"/>
      <c r="F9" s="267" t="s">
        <v>24</v>
      </c>
      <c r="G9" s="17"/>
      <c r="H9" s="267" t="s">
        <v>25</v>
      </c>
      <c r="I9" s="17"/>
      <c r="J9" s="267" t="s">
        <v>26</v>
      </c>
      <c r="K9" s="17"/>
      <c r="L9" s="262" t="s">
        <v>27</v>
      </c>
      <c r="M9" s="17"/>
      <c r="N9" s="267" t="s">
        <v>28</v>
      </c>
    </row>
    <row r="10" spans="2:28" ht="26.25" customHeight="1" x14ac:dyDescent="0.6">
      <c r="B10" s="70"/>
      <c r="D10" s="71"/>
      <c r="E10" s="60"/>
      <c r="F10" s="71"/>
      <c r="G10" s="60"/>
      <c r="H10" s="72"/>
      <c r="J10" s="70"/>
      <c r="L10" s="71"/>
      <c r="N10" s="11"/>
    </row>
    <row r="11" spans="2:28" ht="31.5" thickBot="1" x14ac:dyDescent="0.9">
      <c r="B11" s="59" t="s">
        <v>65</v>
      </c>
      <c r="D11" s="74"/>
      <c r="E11" s="75"/>
      <c r="F11" s="74">
        <f>SUM(F10:F10)</f>
        <v>0</v>
      </c>
      <c r="G11" s="75"/>
      <c r="H11" s="74">
        <f>SUM(H10:H10)</f>
        <v>0</v>
      </c>
      <c r="I11" s="76"/>
      <c r="J11" s="93"/>
      <c r="K11" s="76"/>
      <c r="L11" s="74">
        <f>SUM(L10:L10)</f>
        <v>0</v>
      </c>
      <c r="M11" s="76"/>
      <c r="N11" s="77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6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2025-05-25T13:49:47Z</cp:lastPrinted>
  <dcterms:created xsi:type="dcterms:W3CDTF">2021-12-28T12:49:50Z</dcterms:created>
  <dcterms:modified xsi:type="dcterms:W3CDTF">2026-03-30T05:53:36Z</dcterms:modified>
</cp:coreProperties>
</file>