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آذر\ارمغان\"/>
    </mc:Choice>
  </mc:AlternateContent>
  <xr:revisionPtr revIDLastSave="0" documentId="13_ncr:1_{A48F066B-E962-45E3-91C4-2CDBDA663B34}" xr6:coauthVersionLast="47" xr6:coauthVersionMax="47" xr10:uidLastSave="{00000000-0000-0000-0000-000000000000}"/>
  <bookViews>
    <workbookView xWindow="-120" yWindow="-120" windowWidth="29040" windowHeight="15840" firstSheet="16" activeTab="22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6" hidden="1">'درآمد سود سهام'!$B$9:$T$31</definedName>
    <definedName name="_xlnm._FilterDatabase" localSheetId="1" hidden="1">'سرمایه گذاری ها'!$E$12:$Q$14</definedName>
    <definedName name="_xlnm._FilterDatabase" localSheetId="2" hidden="1">سهام!$C$11:$Y$43</definedName>
    <definedName name="_xlnm.Print_Area" localSheetId="4">'اوراق مشارکت'!$A$1:$AN$21</definedName>
    <definedName name="_xlnm.Print_Area" localSheetId="3">'اوراق مشتقه'!$A$1:$Z$19</definedName>
    <definedName name="_xlnm.Print_Area" localSheetId="9">'جمع درآمدها'!$A$1:$L$22</definedName>
    <definedName name="_xlnm.Print_Area" localSheetId="13">'درآمد سپرده بانکی'!$A$1:$L$17</definedName>
    <definedName name="_xlnm.Print_Area" localSheetId="16">'درآمد سود سهام'!$A$1:$U$50</definedName>
    <definedName name="_xlnm.Print_Area" localSheetId="19">'درآمد ناشی از تغییر قیمت اوراق'!$A$1:$S$40</definedName>
    <definedName name="_xlnm.Print_Area" localSheetId="20">'درآمد ناشی از فروش'!$A$1:$U$86</definedName>
    <definedName name="_xlnm.Print_Area" localSheetId="14">'سایر درآمدها'!$A$1:$F$22</definedName>
    <definedName name="_xlnm.Print_Area" localSheetId="6">سپرده!$A$1:$M$16</definedName>
    <definedName name="_xlnm.Print_Area" localSheetId="1">'سرمایه گذاری ها'!$A$1:$S$22</definedName>
    <definedName name="_xlnm.Print_Area" localSheetId="12">'سرمایه‌گذاری در اوراق بهادار'!$A$1:$U$16</definedName>
    <definedName name="_xlnm.Print_Area" localSheetId="11">'سرمایه‌گذاری در سهام'!$A$1:$V$88</definedName>
    <definedName name="_xlnm.Print_Area" localSheetId="17">'سود اوراق بهادار'!$A$1:$T$15</definedName>
    <definedName name="_xlnm.Print_Area" localSheetId="18">'سود سپرده بانکی'!$A$1:$O$17</definedName>
    <definedName name="_xlnm.Print_Area" localSheetId="2">سهام!$A$1:$AB$46</definedName>
    <definedName name="_xlnm.Print_Area" localSheetId="0">'صفحه اول '!$A$1:$M$49</definedName>
    <definedName name="_xlnm.Print_Area" localSheetId="5">'گواهی سپرده'!$A$1:$AF$27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13" i="3" l="1"/>
  <c r="Q15" i="16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U12" i="20"/>
  <c r="L86" i="11"/>
  <c r="D86" i="11"/>
  <c r="F86" i="11"/>
  <c r="H86" i="11"/>
  <c r="J86" i="11"/>
  <c r="N86" i="11"/>
  <c r="R86" i="11"/>
  <c r="T86" i="11"/>
  <c r="V86" i="11"/>
  <c r="W44" i="1"/>
  <c r="H14" i="13"/>
  <c r="D14" i="13"/>
  <c r="S12" i="20"/>
  <c r="Q12" i="20"/>
  <c r="J14" i="6"/>
  <c r="H14" i="6"/>
  <c r="D14" i="6"/>
  <c r="F14" i="6"/>
  <c r="J33" i="8"/>
  <c r="L33" i="8"/>
  <c r="N33" i="8"/>
  <c r="P33" i="8"/>
  <c r="R33" i="8"/>
  <c r="T33" i="8"/>
  <c r="K12" i="20"/>
  <c r="E44" i="1"/>
  <c r="Y44" i="1"/>
  <c r="D38" i="9" l="1"/>
  <c r="F38" i="9"/>
  <c r="H38" i="9"/>
  <c r="J38" i="9"/>
  <c r="L38" i="9"/>
  <c r="N38" i="9"/>
  <c r="P38" i="9"/>
  <c r="R38" i="9"/>
  <c r="L14" i="7"/>
  <c r="N14" i="7"/>
  <c r="F14" i="7"/>
  <c r="J14" i="7"/>
  <c r="H14" i="7"/>
  <c r="D14" i="7"/>
  <c r="D82" i="10"/>
  <c r="F82" i="10"/>
  <c r="H82" i="10"/>
  <c r="J82" i="10"/>
  <c r="L82" i="10"/>
  <c r="N82" i="10"/>
  <c r="P82" i="10"/>
  <c r="R82" i="10"/>
  <c r="M10" i="19" l="1"/>
  <c r="G10" i="19"/>
  <c r="E10" i="19"/>
  <c r="C10" i="19"/>
  <c r="G44" i="1"/>
  <c r="I44" i="1"/>
  <c r="K44" i="1"/>
  <c r="M44" i="1"/>
  <c r="O44" i="1"/>
  <c r="Q44" i="1"/>
  <c r="S44" i="1"/>
  <c r="O12" i="16"/>
  <c r="E12" i="20"/>
  <c r="I12" i="20"/>
  <c r="F10" i="15" s="1"/>
  <c r="C12" i="20"/>
  <c r="G12" i="20"/>
  <c r="M12" i="20"/>
  <c r="F9" i="15"/>
  <c r="W10" i="19"/>
  <c r="U10" i="19"/>
  <c r="Q10" i="19"/>
  <c r="O10" i="19"/>
  <c r="K10" i="19"/>
  <c r="I10" i="19"/>
  <c r="Y10" i="24"/>
  <c r="F13" i="15"/>
  <c r="Z14" i="3"/>
  <c r="AJ14" i="3"/>
  <c r="AH14" i="3"/>
  <c r="AD14" i="3"/>
  <c r="AB14" i="3"/>
  <c r="X14" i="3"/>
  <c r="V14" i="3"/>
  <c r="W10" i="24"/>
  <c r="U10" i="24"/>
  <c r="S10" i="24"/>
  <c r="Q10" i="24"/>
  <c r="O10" i="24"/>
  <c r="M10" i="24"/>
  <c r="K10" i="24"/>
  <c r="F12" i="15" l="1"/>
  <c r="L11" i="4"/>
  <c r="H11" i="4"/>
  <c r="F11" i="4"/>
  <c r="T14" i="3"/>
  <c r="R14" i="3"/>
  <c r="P14" i="3"/>
  <c r="O14" i="16"/>
  <c r="M14" i="16"/>
  <c r="K14" i="16"/>
  <c r="I14" i="16"/>
  <c r="G14" i="16"/>
  <c r="E14" i="16"/>
  <c r="F13" i="14"/>
  <c r="F11" i="15" s="1"/>
  <c r="E14" i="6"/>
  <c r="G14" i="6"/>
  <c r="I14" i="6"/>
  <c r="D13" i="14"/>
  <c r="I12" i="16"/>
  <c r="F15" i="15" l="1"/>
  <c r="H9" i="15" s="1"/>
  <c r="H11" i="15" l="1"/>
  <c r="H13" i="15"/>
  <c r="H10" i="15"/>
  <c r="H12" i="15"/>
  <c r="L14" i="5"/>
  <c r="H15" i="15" l="1"/>
  <c r="I15" i="16"/>
  <c r="E13" i="16" l="1"/>
  <c r="O13" i="16" l="1"/>
  <c r="M13" i="16"/>
  <c r="I13" i="16"/>
  <c r="I17" i="16" s="1"/>
  <c r="K13" i="16"/>
  <c r="G13" i="16" l="1"/>
  <c r="O15" i="16" l="1"/>
  <c r="O17" i="16" s="1"/>
  <c r="E15" i="16"/>
  <c r="G15" i="16"/>
  <c r="K15" i="16"/>
  <c r="M15" i="16"/>
  <c r="M12" i="16"/>
  <c r="E12" i="16"/>
  <c r="G12" i="16"/>
  <c r="AA12" i="1" l="1"/>
  <c r="AA13" i="1"/>
  <c r="AA17" i="1"/>
  <c r="AA21" i="1"/>
  <c r="AA25" i="1"/>
  <c r="AA29" i="1"/>
  <c r="AA33" i="1"/>
  <c r="AA37" i="1"/>
  <c r="AA41" i="1"/>
  <c r="AA14" i="1"/>
  <c r="AA18" i="1"/>
  <c r="AA22" i="1"/>
  <c r="AA26" i="1"/>
  <c r="AA30" i="1"/>
  <c r="AA34" i="1"/>
  <c r="AA38" i="1"/>
  <c r="AA42" i="1"/>
  <c r="AA15" i="1"/>
  <c r="AA19" i="1"/>
  <c r="AA23" i="1"/>
  <c r="AA27" i="1"/>
  <c r="AA31" i="1"/>
  <c r="AA35" i="1"/>
  <c r="AA39" i="1"/>
  <c r="AA43" i="1"/>
  <c r="AA16" i="1"/>
  <c r="AA20" i="1"/>
  <c r="AA24" i="1"/>
  <c r="AA28" i="1"/>
  <c r="AA32" i="1"/>
  <c r="AA36" i="1"/>
  <c r="AA40" i="1"/>
  <c r="Y9" i="19"/>
  <c r="L10" i="6"/>
  <c r="J10" i="15"/>
  <c r="J9" i="15"/>
  <c r="AA11" i="1"/>
  <c r="Q14" i="16"/>
  <c r="Q13" i="16"/>
  <c r="L13" i="6"/>
  <c r="J11" i="15"/>
  <c r="E17" i="16"/>
  <c r="G17" i="16"/>
  <c r="M17" i="16"/>
  <c r="K12" i="16"/>
  <c r="K17" i="16" s="1"/>
  <c r="AA44" i="1" l="1"/>
  <c r="AL14" i="3"/>
  <c r="Q12" i="16"/>
  <c r="J12" i="15"/>
  <c r="L12" i="6"/>
  <c r="L11" i="6"/>
  <c r="J13" i="15"/>
  <c r="AF14" i="5"/>
  <c r="J15" i="15" l="1"/>
  <c r="L14" i="6"/>
  <c r="Y10" i="19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<sst xmlns="http://schemas.openxmlformats.org/spreadsheetml/2006/main" count="935" uniqueCount="280">
  <si>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</si>
  <si>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</si>
  <si>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</si>
  <si>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</si>
  <si>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</si>
  <si>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</si>
  <si>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</si>
  <si>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</si>
  <si>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</si>
  <si>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</si>
  <si>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</si>
  <si>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</si>
  <si>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</si>
  <si>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</si>
  <si>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</si>
  <si>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</si>
  <si>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</si>
  <si>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</si>
  <si>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</si>
  <si>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</si>
  <si>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</si>
  <si>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</si>
  <si>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</si>
  <si>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</si>
  <si>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</si>
  <si>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</si>
  <si>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</si>
  <si>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</si>
  <si>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</si>
  <si>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</si>
  <si>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</si>
  <si>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</si>
  <si>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</si>
  <si>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</si>
  <si>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</si>
  <si>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</si>
  <si>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</si>
  <si>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</si>
  <si>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</si>
  <si>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</si>
  <si>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</si>
  <si>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</si>
  <si>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</si>
  <si>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</si>
  <si>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</si>
  <si>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</si>
  <si>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</si>
  <si>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</si>
  <si>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</si>
  <si>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</si>
  <si>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</si>
  <si>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</si>
  <si>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</si>
  <si>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</si>
  <si>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</si>
  <si>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</si>
  <si>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</si>
  <si>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</si>
  <si>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</si>
  <si>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</si>
  <si>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</si>
  <si>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</si>
  <si>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</si>
  <si>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</si>
  <si>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</si>
  <si>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</si>
  <si>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</si>
  <si>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</si>
  <si>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</si>
  <si>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</si>
  <si>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</si>
  <si>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</si>
  <si>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</si>
  <si>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</si>
  <si>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</si>
  <si>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3. درآمد حاصل از سرمایه گذاری ها</t>
  </si>
  <si>
    <t>سپرده های بانکی</t>
  </si>
  <si>
    <t>-</t>
  </si>
  <si>
    <t>بانک ملت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</si>
  <si>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</si>
  <si>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</si>
  <si>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</si>
  <si>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</si>
  <si>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</si>
  <si>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</si>
  <si>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</si>
  <si>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</si>
  <si>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</si>
  <si>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</si>
  <si>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</si>
  <si>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</si>
  <si>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</si>
  <si>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</si>
  <si>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</si>
  <si>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</si>
  <si>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</si>
  <si>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</si>
  <si>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</si>
  <si>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</si>
  <si>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</si>
  <si>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</si>
  <si>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</si>
  <si>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</si>
  <si>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</si>
  <si>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</si>
  <si>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</si>
  <si>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</si>
  <si>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</si>
  <si>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</si>
  <si>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</si>
  <si>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</si>
  <si>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</si>
  <si>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</si>
  <si>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</si>
  <si>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</si>
  <si>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</si>
  <si>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</si>
  <si>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</si>
  <si>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</si>
  <si>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</si>
  <si>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</si>
  <si>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</si>
  <si>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</si>
  <si>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</si>
  <si>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</si>
  <si>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</si>
  <si>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</si>
  <si>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</si>
  <si>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</si>
  <si>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</si>
  <si>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</si>
  <si>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</si>
  <si>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</si>
  <si>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</si>
  <si>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</si>
  <si>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</si>
  <si>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</si>
  <si>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</si>
  <si>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</si>
  <si>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</si>
  <si>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</si>
  <si>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</si>
  <si>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</si>
  <si>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</si>
  <si>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</si>
  <si>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</si>
  <si>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</si>
  <si>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</si>
  <si>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</si>
  <si>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معین برای سایر درآمدهای تنزیل سود بانک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</si>
  <si>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</si>
  <si>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</si>
  <si>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</si>
  <si>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</si>
  <si>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</si>
  <si>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</si>
  <si>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</si>
  <si>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</si>
  <si>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</si>
  <si>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</si>
  <si>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</si>
  <si>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</si>
  <si>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</si>
  <si>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</si>
  <si>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</si>
  <si>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</si>
  <si>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</si>
  <si>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</si>
  <si>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</si>
  <si>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الحاوی</t>
  </si>
  <si>
    <t>بانک صادرات ایران</t>
  </si>
  <si>
    <t>پالایش نفت تهران</t>
  </si>
  <si>
    <t>پتروشیمی‌شیراز</t>
  </si>
  <si>
    <t>سرمایه گذاری مسکن پردیس</t>
  </si>
  <si>
    <t>ملی‌ صنایع‌ مس‌ ایران‌</t>
  </si>
  <si>
    <t>کشتیرانی دریای خزر</t>
  </si>
  <si>
    <t>سرمایه گذاری تامین اجتماعی</t>
  </si>
  <si>
    <t>بانک‌اقتصادنوین‌</t>
  </si>
  <si>
    <t>گروه‌بهمن‌</t>
  </si>
  <si>
    <t>صنایع شیمیایی کیمیاگران امروز</t>
  </si>
  <si>
    <t>کالسیمین‌</t>
  </si>
  <si>
    <t xml:space="preserve"> 2-1-سرمایه گذاری در اوراق مشتقه</t>
  </si>
  <si>
    <t>1-1-سرمایه گذاری در سهام و حق تقدم سهام</t>
  </si>
  <si>
    <t>سرمایه گذاری توسعه صنایع سیمان</t>
  </si>
  <si>
    <t>گروه مپنا (سهامی عام)</t>
  </si>
  <si>
    <t>5-3-  سایر درآمدها</t>
  </si>
  <si>
    <t>صنایع پتروشیمی کرمانشاه</t>
  </si>
  <si>
    <t>سرمایه‌گذاری‌ رنا(هلدینگ‌</t>
  </si>
  <si>
    <t>صنعتی زر ماکارون</t>
  </si>
  <si>
    <t>فولاد مبارکه اصفهان</t>
  </si>
  <si>
    <t>صبا فولاد خلیج فارس</t>
  </si>
  <si>
    <t>گروه انتخاب الکترونیک آرمان</t>
  </si>
  <si>
    <t>سیمرغ</t>
  </si>
  <si>
    <t>1-3-درآمد حاصل از سرمایه گذاری در واحدهای صندوق های سرمایه گذاری</t>
  </si>
  <si>
    <t>گروه‌صنعتی‌سپاهان‌</t>
  </si>
  <si>
    <t>ذوب آهن اصفهان</t>
  </si>
  <si>
    <t>تولیدی برنا باطری</t>
  </si>
  <si>
    <t>سرمایه‌گذاری‌غدیر(هلدینگ‌</t>
  </si>
  <si>
    <t>سرمایه‌گذاری‌ سایپا</t>
  </si>
  <si>
    <t>مدیریت نیروگاهی ایرانیان مپنا</t>
  </si>
  <si>
    <t>معدنی و صنعتی گل گهر</t>
  </si>
  <si>
    <t>سرمایه گذاری دارویی تامین</t>
  </si>
  <si>
    <t>توسعه‌معادن‌وفلزات‌</t>
  </si>
  <si>
    <t>دارویی و نهاده های زاگرس دارو</t>
  </si>
  <si>
    <t>صنایع ارتباطی آوا</t>
  </si>
  <si>
    <t>صندوق واسطه گری مالی یکم-سهام</t>
  </si>
  <si>
    <t>صندوق پالایشی یکم-سهام</t>
  </si>
  <si>
    <t>ایمن خودرو شرق</t>
  </si>
  <si>
    <t>ح . توسعه‌معادن‌وفلزات‌</t>
  </si>
  <si>
    <t>تولید انرژی برق شمس پاسارگاد</t>
  </si>
  <si>
    <t>ح . معدنی و صنعتی گل گهر</t>
  </si>
  <si>
    <t>ح.کشتیرانی دریای خزر</t>
  </si>
  <si>
    <t>1404/01/31</t>
  </si>
  <si>
    <t>بیمه کوثر</t>
  </si>
  <si>
    <t>آلومینیوم‌ایران‌</t>
  </si>
  <si>
    <t>سرمایه‌گذاری‌بوعلی‌</t>
  </si>
  <si>
    <t>سرمایه گذاری سبحان</t>
  </si>
  <si>
    <t>داروپخش‌ (هلدینگ‌</t>
  </si>
  <si>
    <t>سیمان‌مازندران‌</t>
  </si>
  <si>
    <t>شرکت ارتباطات سیار ایران</t>
  </si>
  <si>
    <t>رادیاتور ایران‌</t>
  </si>
  <si>
    <t>پلیمر آریا ساسول</t>
  </si>
  <si>
    <t>نفت سپاهان</t>
  </si>
  <si>
    <t>پتروشیمی جم پیلن</t>
  </si>
  <si>
    <t>توسعه سامانه ی نرم افزاری نگین</t>
  </si>
  <si>
    <t>1404/01/25</t>
  </si>
  <si>
    <t>1404/01/27</t>
  </si>
  <si>
    <t xml:space="preserve">6-1- واحد های صندوق </t>
  </si>
  <si>
    <t>فولاد  خوزستان</t>
  </si>
  <si>
    <t>1404/02/22</t>
  </si>
  <si>
    <t>زامیاد</t>
  </si>
  <si>
    <t>بین‌المللی‌توسعه‌ساختمان</t>
  </si>
  <si>
    <t>صنایع‌خاک‌چینی‌ایران‌</t>
  </si>
  <si>
    <t>کاشی‌ وسرامیک‌ حافظ‌</t>
  </si>
  <si>
    <t>مبین انرژی خلیج فارس</t>
  </si>
  <si>
    <t>پویا زرکان آق دره</t>
  </si>
  <si>
    <t>ایران‌ ترانسفو</t>
  </si>
  <si>
    <t>1404/04/30</t>
  </si>
  <si>
    <t>1404/04/22</t>
  </si>
  <si>
    <t>1404/04/29</t>
  </si>
  <si>
    <t>1404/04/23</t>
  </si>
  <si>
    <t>1404/04/21</t>
  </si>
  <si>
    <t>1404/04/28</t>
  </si>
  <si>
    <t>فولاد امیرکبیرکاشان</t>
  </si>
  <si>
    <t>توکاریل</t>
  </si>
  <si>
    <t>مجتمع صنایع لاستیک یزد</t>
  </si>
  <si>
    <t>1404/05/14</t>
  </si>
  <si>
    <t>1404/05/13</t>
  </si>
  <si>
    <t>1404/05/07</t>
  </si>
  <si>
    <t>1404/05/12</t>
  </si>
  <si>
    <t>گروه اقتصادی مالی نگین</t>
  </si>
  <si>
    <t>1404/04/31</t>
  </si>
  <si>
    <t>تراکتورسازی‌ایران‌</t>
  </si>
  <si>
    <t>ایران‌یاساتایرورابر</t>
  </si>
  <si>
    <t>داروسازی‌ اکسیر</t>
  </si>
  <si>
    <t>فراوردههای غذایی وقند چهارمحال</t>
  </si>
  <si>
    <t>تولیدات پتروشیمی قائد بصیر</t>
  </si>
  <si>
    <t>1404/07/20</t>
  </si>
  <si>
    <t>1404/08/30</t>
  </si>
  <si>
    <t>شمش طلا GoldBar</t>
  </si>
  <si>
    <t>آترا زیست آرای</t>
  </si>
  <si>
    <t>صنایع مادیران</t>
  </si>
  <si>
    <t>1404/08/04</t>
  </si>
  <si>
    <t>برای ماه منتهی به 1404/09/30</t>
  </si>
  <si>
    <t>1404/09/30</t>
  </si>
  <si>
    <t>پتروشیمی پردیس</t>
  </si>
  <si>
    <t>بانک خاورمیانه</t>
  </si>
  <si>
    <t>فجر انرژی خلیج فارس</t>
  </si>
  <si>
    <t>موتورسازان‌تراکتورسازی‌ایران‌</t>
  </si>
  <si>
    <t>پالایش نفت تبریز</t>
  </si>
  <si>
    <t>ح . ایران‌ ترانسفو</t>
  </si>
  <si>
    <t>اسناد خزانه-م13بودجه02-051021</t>
  </si>
  <si>
    <t>بله</t>
  </si>
  <si>
    <t>1402/12/29</t>
  </si>
  <si>
    <t>1405/10/21</t>
  </si>
  <si>
    <t>سپرده کوتاه مدت بانک پارسیان ملاصدرا</t>
  </si>
  <si>
    <t>سپرده کوتاه مدت بانک آینده بخارست</t>
  </si>
  <si>
    <t>سپرده کوتاه مدت بانک خاورمیانه نیایش</t>
  </si>
  <si>
    <t>سپرده کوتاه مدت بانک سامان ملاصدرا</t>
  </si>
  <si>
    <t>صندوق س. آرمان آتی کوثر-د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</si>
</sst>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theme="1"/>
      <name val="B Nazanin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258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3" fontId="7" fillId="0" borderId="4" xfId="0" applyNumberFormat="1" applyFont="1" applyBorder="1" applyAlignment="1">
      <alignment horizontal="center" vertical="center" wrapText="1" readingOrder="2"/>
    </xf>
    <xf numFmtId="0" fontId="20" fillId="0" borderId="0" xfId="0" applyFont="1"/>
    <xf numFmtId="10" fontId="14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3" fontId="4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2" fillId="0" borderId="8" xfId="0" applyNumberFormat="1" applyFont="1" applyBorder="1" applyAlignment="1">
      <alignment horizontal="right" vertical="top"/>
    </xf>
    <xf numFmtId="0" fontId="25" fillId="0" borderId="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2" fillId="0" borderId="5" xfId="0" applyFont="1" applyBorder="1" applyAlignment="1">
      <alignment horizontal="right" vertical="top"/>
    </xf>
    <xf numFmtId="3" fontId="22" fillId="0" borderId="5" xfId="0" applyNumberFormat="1" applyFont="1" applyBorder="1" applyAlignment="1">
      <alignment horizontal="right" vertical="top"/>
    </xf>
    <xf numFmtId="4" fontId="22" fillId="0" borderId="5" xfId="0" applyNumberFormat="1" applyFont="1" applyBorder="1" applyAlignment="1">
      <alignment horizontal="right" vertical="top"/>
    </xf>
    <xf numFmtId="49" fontId="27" fillId="0" borderId="0" xfId="0" applyNumberFormat="1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8" fillId="0" borderId="4" xfId="0" applyFont="1" applyBorder="1" applyAlignment="1">
      <alignment horizontal="center"/>
    </xf>
    <xf numFmtId="0" fontId="0" fillId="0" borderId="4" xfId="0" applyBorder="1"/>
    <xf numFmtId="165" fontId="28" fillId="0" borderId="4" xfId="1" applyNumberFormat="1" applyFont="1" applyBorder="1" applyAlignment="1">
      <alignment horizontal="center"/>
    </xf>
    <xf numFmtId="165" fontId="25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9" fontId="4" fillId="0" borderId="0" xfId="2" applyFont="1" applyAlignment="1">
      <alignment wrapText="1"/>
    </xf>
    <xf numFmtId="0" fontId="8" fillId="0" borderId="4" xfId="0" applyFont="1" applyBorder="1" applyAlignment="1">
      <alignment horizontal="center"/>
    </xf>
    <xf numFmtId="165" fontId="0" fillId="0" borderId="4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0" fontId="8" fillId="0" borderId="4" xfId="2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0" fontId="25" fillId="0" borderId="0" xfId="2" applyNumberFormat="1" applyFont="1" applyBorder="1" applyAlignment="1">
      <alignment horizontal="center" vertical="center"/>
    </xf>
    <xf numFmtId="10" fontId="25" fillId="0" borderId="4" xfId="0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top"/>
    </xf>
    <xf numFmtId="4" fontId="22" fillId="0" borderId="0" xfId="0" applyNumberFormat="1" applyFont="1" applyAlignment="1">
      <alignment horizontal="center" vertical="top"/>
    </xf>
    <xf numFmtId="3" fontId="28" fillId="0" borderId="0" xfId="0" applyNumberFormat="1" applyFont="1" applyAlignment="1">
      <alignment horizontal="center"/>
    </xf>
    <xf numFmtId="3" fontId="28" fillId="0" borderId="4" xfId="0" applyNumberFormat="1" applyFont="1" applyBorder="1" applyAlignment="1">
      <alignment horizontal="center"/>
    </xf>
    <xf numFmtId="164" fontId="0" fillId="0" borderId="0" xfId="1" applyFont="1"/>
    <xf numFmtId="3" fontId="22" fillId="0" borderId="8" xfId="0" applyNumberFormat="1" applyFont="1" applyBorder="1" applyAlignment="1">
      <alignment horizontal="center" vertical="top"/>
    </xf>
    <xf numFmtId="49" fontId="22" fillId="0" borderId="8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3" fontId="2" fillId="0" borderId="4" xfId="0" applyNumberFormat="1" applyFont="1" applyBorder="1" applyAlignment="1">
      <alignment horizontal="center" vertical="center" wrapText="1"/>
    </xf>
    <xf numFmtId="4" fontId="22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4" fontId="4" fillId="0" borderId="0" xfId="1" applyFont="1" applyAlignment="1">
      <alignment horizontal="center"/>
    </xf>
    <xf numFmtId="49" fontId="22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right" vertical="center"/>
    </xf>
    <xf numFmtId="0" fontId="25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right" readingOrder="2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7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top"/>
    </xf>
    <xf numFmtId="0" fontId="2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5" xfId="0" applyFont="1" applyBorder="1" applyAlignment="1">
      <alignment vertical="top"/>
    </xf>
    <xf numFmtId="3" fontId="22" fillId="0" borderId="5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3" fontId="22" fillId="0" borderId="0" xfId="0" applyNumberFormat="1" applyFont="1" applyAlignment="1">
      <alignment vertical="top"/>
    </xf>
    <xf numFmtId="3" fontId="22" fillId="0" borderId="0" xfId="0" applyNumberFormat="1" applyFont="1" applyAlignment="1">
      <alignment horizontal="right" vertical="top"/>
    </xf>
    <xf numFmtId="0" fontId="22" fillId="0" borderId="6" xfId="0" applyFont="1" applyBorder="1" applyAlignment="1">
      <alignment vertical="top"/>
    </xf>
    <xf numFmtId="3" fontId="22" fillId="0" borderId="6" xfId="0" applyNumberFormat="1" applyFont="1" applyBorder="1" applyAlignment="1">
      <alignment horizontal="right" vertical="top"/>
    </xf>
    <xf numFmtId="0" fontId="22" fillId="0" borderId="7" xfId="0" applyFont="1" applyBorder="1" applyAlignment="1">
      <alignment vertical="top"/>
    </xf>
    <xf numFmtId="3" fontId="22" fillId="0" borderId="7" xfId="0" applyNumberFormat="1" applyFont="1" applyBorder="1" applyAlignment="1">
      <alignment horizontal="right" vertical="top"/>
    </xf>
    <xf numFmtId="3" fontId="22" fillId="0" borderId="7" xfId="0" applyNumberFormat="1" applyFont="1" applyBorder="1" applyAlignment="1">
      <alignment vertical="top"/>
    </xf>
    <xf numFmtId="4" fontId="22" fillId="0" borderId="0" xfId="0" applyNumberFormat="1" applyFont="1" applyAlignment="1">
      <alignment horizontal="right" vertical="top"/>
    </xf>
    <xf numFmtId="4" fontId="22" fillId="0" borderId="6" xfId="0" applyNumberFormat="1" applyFont="1" applyBorder="1" applyAlignment="1">
      <alignment horizontal="right" vertical="top"/>
    </xf>
    <xf numFmtId="4" fontId="22" fillId="0" borderId="6" xfId="0" applyNumberFormat="1" applyFont="1" applyBorder="1" applyAlignment="1">
      <alignment horizontal="center" vertical="top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13</xdr:col>
      <xdr:colOff>0</xdr:colOff>
      <xdr:row>49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D5D891-7AB1-20E7-1F8B-252E247E6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61600" y="0"/>
          <a:ext cx="7915275" cy="937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view="pageBreakPreview" topLeftCell="A10" zoomScaleNormal="100" zoomScaleSheetLayoutView="100" workbookViewId="0">
      <selection activeCell="M21" sqref="M21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AD20"/>
  <sheetViews>
    <sheetView rightToLeft="1" view="pageBreakPreview" topLeftCell="B1" zoomScale="85" zoomScaleNormal="85" zoomScaleSheetLayoutView="85" workbookViewId="0">
      <selection activeCell="F10" sqref="F10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9.570312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81" t="s">
        <v>168</v>
      </c>
      <c r="C2" s="181"/>
      <c r="D2" s="181"/>
      <c r="E2" s="181"/>
      <c r="F2" s="181"/>
      <c r="G2" s="181"/>
      <c r="H2" s="181"/>
      <c r="I2" s="181"/>
      <c r="J2" s="181"/>
    </row>
    <row r="3" spans="2:30" ht="26.25" customHeight="1" x14ac:dyDescent="0.55000000000000004">
      <c r="B3" s="181" t="s">
        <v>37</v>
      </c>
      <c r="C3" s="181"/>
      <c r="D3" s="181"/>
      <c r="E3" s="181"/>
      <c r="F3" s="181"/>
      <c r="G3" s="181"/>
      <c r="H3" s="181"/>
      <c r="I3" s="181"/>
      <c r="J3" s="181"/>
    </row>
    <row r="4" spans="2:30" ht="26.25" customHeight="1" x14ac:dyDescent="0.55000000000000004">
      <c r="B4" s="181" t="s">
        <v>263</v>
      </c>
      <c r="C4" s="181"/>
      <c r="D4" s="181"/>
      <c r="E4" s="181"/>
      <c r="F4" s="181"/>
      <c r="G4" s="181"/>
      <c r="H4" s="181"/>
      <c r="I4" s="181"/>
      <c r="J4" s="181"/>
    </row>
    <row r="5" spans="2:30" ht="26.25" customHeight="1" x14ac:dyDescent="0.55000000000000004"/>
    <row r="6" spans="2:30" ht="26.25" customHeight="1" x14ac:dyDescent="0.55000000000000004">
      <c r="B6" s="12" t="s">
        <v>75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21" t="s">
        <v>41</v>
      </c>
      <c r="C8" s="29"/>
      <c r="D8" s="110" t="s">
        <v>95</v>
      </c>
      <c r="E8" s="29"/>
      <c r="F8" s="221" t="s">
        <v>34</v>
      </c>
      <c r="G8" s="29"/>
      <c r="H8" s="221" t="s">
        <v>57</v>
      </c>
      <c r="I8" s="29"/>
      <c r="J8" s="221" t="s">
        <v>11</v>
      </c>
    </row>
    <row r="9" spans="2:30" s="4" customFormat="1" ht="26.25" customHeight="1" x14ac:dyDescent="0.55000000000000004">
      <c r="B9" s="4" t="s">
        <v>100</v>
      </c>
      <c r="D9" s="126" t="s">
        <v>99</v>
      </c>
      <c r="F9" s="63">
        <f>'سرمایه‌گذاری در سهام'!J86</f>
        <v>31968494823</v>
      </c>
      <c r="H9" s="130">
        <f>F9/$F$15</f>
        <v>0.98962718190748189</v>
      </c>
      <c r="I9" s="6"/>
      <c r="J9" s="130">
        <f>F9/'سرمایه گذاری ها'!$O$17</f>
        <v>0.13178176151713714</v>
      </c>
    </row>
    <row r="10" spans="2:30" s="4" customFormat="1" ht="26.25" customHeight="1" x14ac:dyDescent="0.55000000000000004">
      <c r="B10" s="4" t="s">
        <v>97</v>
      </c>
      <c r="D10" s="127" t="s">
        <v>165</v>
      </c>
      <c r="F10" s="63">
        <f>'درآمد سرمایه گذاری در صندوق'!I12</f>
        <v>6160832</v>
      </c>
      <c r="H10" s="130">
        <f>F10/$F$15</f>
        <v>1.9071673045985732E-4</v>
      </c>
      <c r="I10" s="6"/>
      <c r="J10" s="130">
        <f>F10/'سرمایه گذاری ها'!$O$17</f>
        <v>2.5396419126590512E-5</v>
      </c>
    </row>
    <row r="11" spans="2:30" s="4" customFormat="1" ht="26.25" customHeight="1" x14ac:dyDescent="0.55000000000000004">
      <c r="B11" s="4" t="s">
        <v>64</v>
      </c>
      <c r="D11" s="127" t="s">
        <v>148</v>
      </c>
      <c r="F11" s="63">
        <f>'سایر درآمدها'!F13</f>
        <v>326214172</v>
      </c>
      <c r="H11" s="130">
        <f>F11/$F$15</f>
        <v>1.0098392605659355E-2</v>
      </c>
      <c r="I11" s="6"/>
      <c r="J11" s="130">
        <f>F11/'سرمایه گذاری ها'!$O$17</f>
        <v>1.3447326330511345E-3</v>
      </c>
    </row>
    <row r="12" spans="2:30" s="4" customFormat="1" ht="26.25" customHeight="1" x14ac:dyDescent="0.55000000000000004">
      <c r="B12" s="4" t="s">
        <v>96</v>
      </c>
      <c r="D12" s="127" t="s">
        <v>164</v>
      </c>
      <c r="F12" s="63">
        <f>'درآمد سپرده بانکی'!D14</f>
        <v>702026</v>
      </c>
      <c r="H12" s="130">
        <f>F12/$F$15</f>
        <v>2.1732146472718589E-5</v>
      </c>
      <c r="I12" s="6"/>
      <c r="J12" s="130">
        <f>F12/'سرمایه گذاری ها'!$O$17</f>
        <v>2.8939186353018278E-6</v>
      </c>
    </row>
    <row r="13" spans="2:30" s="4" customFormat="1" ht="26.25" customHeight="1" x14ac:dyDescent="0.55000000000000004">
      <c r="B13" s="4" t="s">
        <v>98</v>
      </c>
      <c r="D13" s="127" t="s">
        <v>166</v>
      </c>
      <c r="F13" s="63">
        <f>'سرمایه‌گذاری در اوراق بهادار'!J10</f>
        <v>2002066</v>
      </c>
      <c r="H13" s="130">
        <f>F13/$F$15</f>
        <v>6.1976609926199042E-5</v>
      </c>
      <c r="I13" s="6"/>
      <c r="J13" s="130">
        <f>F13/'سرمایه گذاری ها'!$O$17</f>
        <v>8.2529936305837518E-6</v>
      </c>
    </row>
    <row r="14" spans="2:30" s="4" customFormat="1" ht="26.25" customHeight="1" x14ac:dyDescent="0.55000000000000004">
      <c r="F14" s="63"/>
      <c r="H14" s="129"/>
      <c r="I14" s="6"/>
      <c r="J14" s="130"/>
    </row>
    <row r="15" spans="2:30" ht="24.75" thickBot="1" x14ac:dyDescent="0.65">
      <c r="B15" s="23" t="s">
        <v>65</v>
      </c>
      <c r="D15" s="23"/>
      <c r="F15" s="64">
        <f>SUM(F9:F14)</f>
        <v>32303573919</v>
      </c>
      <c r="G15" s="18"/>
      <c r="H15" s="128">
        <f>SUM(H9:H14)</f>
        <v>1</v>
      </c>
      <c r="I15" s="51"/>
      <c r="J15" s="131">
        <f>SUM(J9:J14)</f>
        <v>0.13316303748158073</v>
      </c>
    </row>
    <row r="16" spans="2:30" ht="21.75" thickTop="1" x14ac:dyDescent="0.55000000000000004">
      <c r="F16" s="3"/>
    </row>
    <row r="19" spans="2:12" x14ac:dyDescent="0.55000000000000004">
      <c r="J19" s="87"/>
    </row>
    <row r="20" spans="2:12" ht="26.25" customHeight="1" x14ac:dyDescent="0.75">
      <c r="B20" s="220">
        <v>9</v>
      </c>
      <c r="C20" s="220"/>
      <c r="D20" s="220"/>
      <c r="E20" s="220"/>
      <c r="F20" s="220"/>
      <c r="G20" s="220"/>
      <c r="H20" s="220"/>
      <c r="I20" s="220"/>
      <c r="J20" s="220"/>
      <c r="K20" s="220"/>
      <c r="L20" s="220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9"/>
  <sheetViews>
    <sheetView rightToLeft="1" view="pageBreakPreview" zoomScaleNormal="100" zoomScaleSheetLayoutView="100" workbookViewId="0">
      <selection activeCell="Q20" sqref="Q20"/>
    </sheetView>
  </sheetViews>
  <sheetFormatPr defaultRowHeight="15" x14ac:dyDescent="0.25"/>
  <cols>
    <col min="1" max="1" width="30.5703125" bestFit="1" customWidth="1"/>
    <col min="2" max="2" width="1.140625" customWidth="1"/>
    <col min="3" max="3" width="16.28515625" bestFit="1" customWidth="1"/>
    <col min="4" max="4" width="1.42578125" customWidth="1"/>
    <col min="5" max="5" width="18.85546875" bestFit="1" customWidth="1"/>
    <col min="6" max="6" width="1.42578125" customWidth="1"/>
    <col min="7" max="7" width="16.7109375" bestFit="1" customWidth="1"/>
    <col min="8" max="8" width="1.42578125" customWidth="1"/>
    <col min="9" max="9" width="16.710937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42578125" customWidth="1"/>
    <col min="15" max="15" width="15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6.7109375" bestFit="1" customWidth="1"/>
    <col min="20" max="20" width="1.42578125" customWidth="1"/>
    <col min="21" max="21" width="17.28515625" bestFit="1" customWidth="1"/>
  </cols>
  <sheetData>
    <row r="1" spans="1:21" ht="25.5" x14ac:dyDescent="0.25">
      <c r="A1" s="202" t="s">
        <v>168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</row>
    <row r="2" spans="1:21" ht="25.5" x14ac:dyDescent="0.25">
      <c r="A2" s="202" t="s">
        <v>37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</row>
    <row r="3" spans="1:21" ht="25.5" x14ac:dyDescent="0.25">
      <c r="A3" s="202" t="s">
        <v>263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</row>
    <row r="4" spans="1:21" x14ac:dyDescent="0.2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ht="24" x14ac:dyDescent="0.25">
      <c r="A5" s="222" t="s">
        <v>193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</row>
    <row r="6" spans="1:21" ht="21" x14ac:dyDescent="0.25">
      <c r="A6" s="112"/>
      <c r="B6" s="112"/>
      <c r="C6" s="200" t="s">
        <v>39</v>
      </c>
      <c r="D6" s="200"/>
      <c r="E6" s="200"/>
      <c r="F6" s="200"/>
      <c r="G6" s="200"/>
      <c r="H6" s="200"/>
      <c r="I6" s="200"/>
      <c r="J6" s="200"/>
      <c r="K6" s="200"/>
      <c r="L6" s="112"/>
      <c r="M6" s="200" t="s">
        <v>101</v>
      </c>
      <c r="N6" s="200"/>
      <c r="O6" s="200"/>
      <c r="P6" s="200"/>
      <c r="Q6" s="200"/>
      <c r="R6" s="200"/>
      <c r="S6" s="200"/>
      <c r="T6" s="200"/>
      <c r="U6" s="200"/>
    </row>
    <row r="7" spans="1:21" ht="21" x14ac:dyDescent="0.25">
      <c r="A7" s="112"/>
      <c r="B7" s="112"/>
      <c r="C7" s="113"/>
      <c r="D7" s="113"/>
      <c r="E7" s="113"/>
      <c r="F7" s="113"/>
      <c r="G7" s="113"/>
      <c r="H7" s="113"/>
      <c r="I7" s="197" t="s">
        <v>59</v>
      </c>
      <c r="J7" s="197"/>
      <c r="K7" s="197"/>
      <c r="L7" s="112"/>
      <c r="M7" s="113"/>
      <c r="N7" s="113"/>
      <c r="O7" s="113"/>
      <c r="P7" s="113"/>
      <c r="Q7" s="113"/>
      <c r="R7" s="113"/>
      <c r="S7" s="197" t="s">
        <v>59</v>
      </c>
      <c r="T7" s="197"/>
      <c r="U7" s="197"/>
    </row>
    <row r="8" spans="1:21" ht="21" x14ac:dyDescent="0.25">
      <c r="A8" s="114" t="s">
        <v>91</v>
      </c>
      <c r="B8" s="112"/>
      <c r="C8" s="114" t="s">
        <v>102</v>
      </c>
      <c r="D8" s="112"/>
      <c r="E8" s="114" t="s">
        <v>55</v>
      </c>
      <c r="F8" s="112"/>
      <c r="G8" s="114" t="s">
        <v>56</v>
      </c>
      <c r="H8" s="112"/>
      <c r="I8" s="115" t="s">
        <v>34</v>
      </c>
      <c r="J8" s="113"/>
      <c r="K8" s="115" t="s">
        <v>57</v>
      </c>
      <c r="L8" s="112"/>
      <c r="M8" s="114" t="s">
        <v>102</v>
      </c>
      <c r="N8" s="112"/>
      <c r="O8" s="114" t="s">
        <v>55</v>
      </c>
      <c r="P8" s="112"/>
      <c r="Q8" s="114" t="s">
        <v>56</v>
      </c>
      <c r="R8" s="112"/>
      <c r="S8" s="115" t="s">
        <v>34</v>
      </c>
      <c r="T8" s="113"/>
      <c r="U8" s="115" t="s">
        <v>57</v>
      </c>
    </row>
    <row r="9" spans="1:21" ht="18.75" x14ac:dyDescent="0.25">
      <c r="A9" s="245" t="s">
        <v>279</v>
      </c>
      <c r="C9" s="133">
        <v>0</v>
      </c>
      <c r="D9" s="112"/>
      <c r="E9" s="133">
        <v>0</v>
      </c>
      <c r="F9" s="112"/>
      <c r="G9" s="133">
        <v>6160832</v>
      </c>
      <c r="H9" s="112"/>
      <c r="I9" s="133">
        <v>6160832</v>
      </c>
      <c r="J9" s="112"/>
      <c r="K9" s="134">
        <v>0.02</v>
      </c>
      <c r="L9" s="112"/>
      <c r="M9" s="133">
        <v>0</v>
      </c>
      <c r="N9" s="112"/>
      <c r="O9" s="246">
        <v>0</v>
      </c>
      <c r="Q9" s="133">
        <v>6160832</v>
      </c>
      <c r="R9" s="112"/>
      <c r="S9" s="133">
        <v>6160832</v>
      </c>
      <c r="T9" s="133">
        <v>6160832</v>
      </c>
      <c r="U9" s="156">
        <v>0.01</v>
      </c>
    </row>
    <row r="10" spans="1:21" ht="18.75" x14ac:dyDescent="0.25">
      <c r="A10" s="247" t="s">
        <v>206</v>
      </c>
      <c r="C10" s="249">
        <v>0</v>
      </c>
      <c r="D10" s="112"/>
      <c r="E10" s="249">
        <v>0</v>
      </c>
      <c r="F10" s="112"/>
      <c r="G10" s="249">
        <v>0</v>
      </c>
      <c r="H10" s="112"/>
      <c r="I10" s="249">
        <v>0</v>
      </c>
      <c r="J10" s="112"/>
      <c r="K10" s="255">
        <v>0</v>
      </c>
      <c r="L10" s="112"/>
      <c r="M10" s="249">
        <v>0</v>
      </c>
      <c r="N10" s="112"/>
      <c r="O10" s="248">
        <v>0</v>
      </c>
      <c r="Q10" s="249">
        <v>-132762472</v>
      </c>
      <c r="R10" s="112"/>
      <c r="S10" s="249">
        <v>-132762472</v>
      </c>
      <c r="T10" s="249">
        <v>-132762472</v>
      </c>
      <c r="U10" s="157">
        <v>-0.23</v>
      </c>
    </row>
    <row r="11" spans="1:21" ht="18.75" x14ac:dyDescent="0.25">
      <c r="A11" s="250" t="s">
        <v>205</v>
      </c>
      <c r="C11" s="251">
        <v>0</v>
      </c>
      <c r="D11" s="112"/>
      <c r="E11" s="251">
        <v>0</v>
      </c>
      <c r="F11" s="112"/>
      <c r="G11" s="251">
        <v>0</v>
      </c>
      <c r="H11" s="112"/>
      <c r="I11" s="251">
        <v>0</v>
      </c>
      <c r="J11" s="112"/>
      <c r="K11" s="256">
        <v>0</v>
      </c>
      <c r="L11" s="112"/>
      <c r="M11" s="251">
        <v>0</v>
      </c>
      <c r="N11" s="112"/>
      <c r="O11" s="248">
        <v>0</v>
      </c>
      <c r="Q11" s="251">
        <v>4484689133</v>
      </c>
      <c r="R11" s="112"/>
      <c r="S11" s="251">
        <v>4484689133</v>
      </c>
      <c r="T11" s="251">
        <v>4484689133</v>
      </c>
      <c r="U11" s="257">
        <v>7.72</v>
      </c>
    </row>
    <row r="12" spans="1:21" ht="21.75" thickBot="1" x14ac:dyDescent="0.6">
      <c r="A12" s="137" t="s">
        <v>59</v>
      </c>
      <c r="B12" s="138"/>
      <c r="C12" s="137">
        <f>SUM(C9:C11)</f>
        <v>0</v>
      </c>
      <c r="D12" s="138"/>
      <c r="E12" s="161">
        <f>SUM(E9:E11)</f>
        <v>0</v>
      </c>
      <c r="F12" s="152"/>
      <c r="G12" s="161">
        <f>SUM(G9:G11)</f>
        <v>6160832</v>
      </c>
      <c r="H12" s="152"/>
      <c r="I12" s="161">
        <f>SUM(I9:I11)</f>
        <v>6160832</v>
      </c>
      <c r="J12" s="152"/>
      <c r="K12" s="162">
        <f>SUM(K9:K11)</f>
        <v>0.02</v>
      </c>
      <c r="L12" s="143"/>
      <c r="M12" s="137">
        <f>SUM(M9:M11)</f>
        <v>0</v>
      </c>
      <c r="N12" s="143"/>
      <c r="O12" s="161"/>
      <c r="P12" s="161"/>
      <c r="Q12" s="161">
        <f>SUM(Q9:Q11)</f>
        <v>4358087493</v>
      </c>
      <c r="R12" s="161"/>
      <c r="S12" s="161">
        <f>SUM(S9:S11)</f>
        <v>4358087493</v>
      </c>
      <c r="T12" s="138"/>
      <c r="U12" s="179">
        <f>SUM(U9:U11)</f>
        <v>7.5</v>
      </c>
    </row>
    <row r="13" spans="1:21" ht="15.75" thickTop="1" x14ac:dyDescent="0.25"/>
    <row r="18" spans="2:21" ht="30" x14ac:dyDescent="0.75">
      <c r="K18" s="45">
        <v>10</v>
      </c>
    </row>
    <row r="19" spans="2:21" ht="21" x14ac:dyDescent="0.55000000000000004"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</row>
  </sheetData>
  <sortState xmlns:xlrd2="http://schemas.microsoft.com/office/spreadsheetml/2017/richdata2" ref="A9:S11">
    <sortCondition descending="1" ref="S9:S11"/>
  </sortState>
  <mergeCells count="9">
    <mergeCell ref="B19:U19"/>
    <mergeCell ref="I7:K7"/>
    <mergeCell ref="S7:U7"/>
    <mergeCell ref="A1:U1"/>
    <mergeCell ref="A2:U2"/>
    <mergeCell ref="A3:U3"/>
    <mergeCell ref="C6:K6"/>
    <mergeCell ref="M6:U6"/>
    <mergeCell ref="A5:U5"/>
  </mergeCells>
  <pageMargins left="0.7" right="0.7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89"/>
  <sheetViews>
    <sheetView rightToLeft="1" view="pageBreakPreview" topLeftCell="A67" zoomScale="80" zoomScaleNormal="90" zoomScaleSheetLayoutView="80" workbookViewId="0">
      <selection activeCell="J86" sqref="J86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11.85546875" style="4" bestFit="1" customWidth="1"/>
    <col min="26" max="16384" width="9.140625" style="4"/>
  </cols>
  <sheetData>
    <row r="2" spans="2:28" ht="35.25" x14ac:dyDescent="0.55000000000000004">
      <c r="B2" s="223" t="s">
        <v>167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</row>
    <row r="3" spans="2:28" ht="35.25" x14ac:dyDescent="0.55000000000000004">
      <c r="B3" s="223" t="s">
        <v>37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</row>
    <row r="4" spans="2:28" ht="35.25" x14ac:dyDescent="0.55000000000000004">
      <c r="B4" s="223" t="s">
        <v>263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</row>
    <row r="7" spans="2:28" s="2" customFormat="1" ht="30" x14ac:dyDescent="0.55000000000000004">
      <c r="B7" s="12" t="s">
        <v>154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82" t="s">
        <v>1</v>
      </c>
      <c r="D8" s="183" t="s">
        <v>39</v>
      </c>
      <c r="E8" s="183" t="s">
        <v>39</v>
      </c>
      <c r="F8" s="183" t="s">
        <v>39</v>
      </c>
      <c r="G8" s="183" t="s">
        <v>39</v>
      </c>
      <c r="H8" s="183" t="s">
        <v>39</v>
      </c>
      <c r="I8" s="183" t="s">
        <v>39</v>
      </c>
      <c r="J8" s="183" t="s">
        <v>39</v>
      </c>
      <c r="K8" s="183" t="s">
        <v>39</v>
      </c>
      <c r="L8" s="183" t="s">
        <v>39</v>
      </c>
      <c r="N8" s="183" t="s">
        <v>40</v>
      </c>
      <c r="O8" s="183" t="s">
        <v>40</v>
      </c>
      <c r="P8" s="183" t="s">
        <v>40</v>
      </c>
      <c r="Q8" s="183" t="s">
        <v>40</v>
      </c>
      <c r="R8" s="183" t="s">
        <v>40</v>
      </c>
      <c r="S8" s="183" t="s">
        <v>40</v>
      </c>
      <c r="T8" s="183" t="s">
        <v>40</v>
      </c>
      <c r="U8" s="183" t="s">
        <v>40</v>
      </c>
      <c r="V8" s="183" t="s">
        <v>40</v>
      </c>
    </row>
    <row r="9" spans="2:28" s="32" customFormat="1" ht="55.5" customHeight="1" x14ac:dyDescent="0.25">
      <c r="B9" s="182" t="s">
        <v>1</v>
      </c>
      <c r="D9" s="224" t="s">
        <v>54</v>
      </c>
      <c r="E9" s="33"/>
      <c r="F9" s="224" t="s">
        <v>55</v>
      </c>
      <c r="G9" s="33"/>
      <c r="H9" s="224" t="s">
        <v>56</v>
      </c>
      <c r="I9" s="33"/>
      <c r="J9" s="224" t="s">
        <v>34</v>
      </c>
      <c r="K9" s="33"/>
      <c r="L9" s="224" t="s">
        <v>57</v>
      </c>
      <c r="N9" s="224" t="s">
        <v>54</v>
      </c>
      <c r="O9" s="33"/>
      <c r="P9" s="224" t="s">
        <v>55</v>
      </c>
      <c r="Q9" s="33"/>
      <c r="R9" s="224" t="s">
        <v>56</v>
      </c>
      <c r="S9" s="33"/>
      <c r="T9" s="224" t="s">
        <v>34</v>
      </c>
      <c r="U9" s="33"/>
      <c r="V9" s="224" t="s">
        <v>57</v>
      </c>
    </row>
    <row r="10" spans="2:28" x14ac:dyDescent="0.55000000000000004">
      <c r="B10" s="4" t="s">
        <v>255</v>
      </c>
      <c r="D10" s="63">
        <v>0</v>
      </c>
      <c r="E10" s="105"/>
      <c r="F10" s="63">
        <v>752698159</v>
      </c>
      <c r="G10" s="105"/>
      <c r="H10" s="63">
        <v>58454225</v>
      </c>
      <c r="I10" s="105"/>
      <c r="J10" s="63">
        <v>811152384</v>
      </c>
      <c r="K10" s="105"/>
      <c r="L10" s="118">
        <v>2.63</v>
      </c>
      <c r="M10" s="105"/>
      <c r="N10" s="63">
        <v>0</v>
      </c>
      <c r="O10" s="105"/>
      <c r="P10" s="63">
        <v>524068185</v>
      </c>
      <c r="Q10" s="105"/>
      <c r="R10" s="63">
        <v>58454225</v>
      </c>
      <c r="S10" s="105"/>
      <c r="T10" s="63">
        <v>582522410</v>
      </c>
      <c r="U10" s="105"/>
      <c r="V10" s="156">
        <v>1</v>
      </c>
    </row>
    <row r="11" spans="2:28" x14ac:dyDescent="0.55000000000000004">
      <c r="B11" s="4" t="s">
        <v>253</v>
      </c>
      <c r="D11" s="63">
        <v>0</v>
      </c>
      <c r="E11" s="105"/>
      <c r="F11" s="63">
        <v>0</v>
      </c>
      <c r="G11" s="105"/>
      <c r="H11" s="63">
        <v>814749744</v>
      </c>
      <c r="I11" s="105"/>
      <c r="J11" s="63">
        <v>814749744</v>
      </c>
      <c r="K11" s="105"/>
      <c r="L11" s="118">
        <v>2.64</v>
      </c>
      <c r="M11" s="105"/>
      <c r="N11" s="63">
        <v>0</v>
      </c>
      <c r="O11" s="105"/>
      <c r="P11" s="63">
        <v>0</v>
      </c>
      <c r="Q11" s="105"/>
      <c r="R11" s="63">
        <v>677423943</v>
      </c>
      <c r="S11" s="105"/>
      <c r="T11" s="63">
        <v>677423943</v>
      </c>
      <c r="U11" s="105"/>
      <c r="V11" s="157">
        <v>1.17</v>
      </c>
    </row>
    <row r="12" spans="2:28" x14ac:dyDescent="0.55000000000000004">
      <c r="B12" s="4" t="s">
        <v>220</v>
      </c>
      <c r="D12" s="63">
        <v>0</v>
      </c>
      <c r="E12" s="105"/>
      <c r="F12" s="63">
        <v>2198671793</v>
      </c>
      <c r="G12" s="105"/>
      <c r="H12" s="63">
        <v>-875386690</v>
      </c>
      <c r="I12" s="105"/>
      <c r="J12" s="63">
        <v>1323285103</v>
      </c>
      <c r="K12" s="105"/>
      <c r="L12" s="118">
        <v>4.28</v>
      </c>
      <c r="M12" s="105"/>
      <c r="N12" s="63">
        <v>87112000</v>
      </c>
      <c r="O12" s="105"/>
      <c r="P12" s="63">
        <v>-371522595</v>
      </c>
      <c r="Q12" s="105"/>
      <c r="R12" s="63">
        <v>-1536133466</v>
      </c>
      <c r="S12" s="105"/>
      <c r="T12" s="63">
        <v>-1820544061</v>
      </c>
      <c r="U12" s="105"/>
      <c r="V12" s="157">
        <v>-3.13</v>
      </c>
    </row>
    <row r="13" spans="2:28" x14ac:dyDescent="0.55000000000000004">
      <c r="B13" s="4" t="s">
        <v>270</v>
      </c>
      <c r="D13" s="63">
        <v>0</v>
      </c>
      <c r="E13" s="105"/>
      <c r="F13" s="63">
        <v>0</v>
      </c>
      <c r="G13" s="105"/>
      <c r="H13" s="63">
        <v>214102961</v>
      </c>
      <c r="I13" s="105"/>
      <c r="J13" s="63">
        <v>214102961</v>
      </c>
      <c r="K13" s="105"/>
      <c r="L13" s="118">
        <v>0.69</v>
      </c>
      <c r="M13" s="105"/>
      <c r="N13" s="63">
        <v>0</v>
      </c>
      <c r="O13" s="105"/>
      <c r="P13" s="63">
        <v>0</v>
      </c>
      <c r="Q13" s="105"/>
      <c r="R13" s="63">
        <v>214102961</v>
      </c>
      <c r="S13" s="105"/>
      <c r="T13" s="63">
        <v>214102961</v>
      </c>
      <c r="U13" s="105"/>
      <c r="V13" s="157">
        <v>0.37</v>
      </c>
    </row>
    <row r="14" spans="2:28" x14ac:dyDescent="0.55000000000000004">
      <c r="B14" s="4" t="s">
        <v>214</v>
      </c>
      <c r="D14" s="63">
        <v>0</v>
      </c>
      <c r="E14" s="105"/>
      <c r="F14" s="63">
        <v>0</v>
      </c>
      <c r="G14" s="105"/>
      <c r="H14" s="63">
        <v>-643227005</v>
      </c>
      <c r="I14" s="105"/>
      <c r="J14" s="63">
        <v>-643227005</v>
      </c>
      <c r="K14" s="105"/>
      <c r="L14" s="118">
        <v>-2.08</v>
      </c>
      <c r="M14" s="105"/>
      <c r="N14" s="63">
        <v>663606400</v>
      </c>
      <c r="O14" s="105"/>
      <c r="P14" s="63">
        <v>0</v>
      </c>
      <c r="Q14" s="105"/>
      <c r="R14" s="63">
        <v>-1856190087</v>
      </c>
      <c r="S14" s="105"/>
      <c r="T14" s="63">
        <v>-1192583687</v>
      </c>
      <c r="U14" s="105"/>
      <c r="V14" s="157">
        <v>-2.0499999999999998</v>
      </c>
    </row>
    <row r="15" spans="2:28" x14ac:dyDescent="0.55000000000000004">
      <c r="B15" s="4" t="s">
        <v>235</v>
      </c>
      <c r="D15" s="63">
        <v>0</v>
      </c>
      <c r="E15" s="105"/>
      <c r="F15" s="63">
        <v>0</v>
      </c>
      <c r="G15" s="105"/>
      <c r="H15" s="63">
        <v>4156857101</v>
      </c>
      <c r="I15" s="105"/>
      <c r="J15" s="63">
        <v>4156857101</v>
      </c>
      <c r="K15" s="105"/>
      <c r="L15" s="118">
        <v>13.46</v>
      </c>
      <c r="M15" s="105"/>
      <c r="N15" s="63">
        <v>0</v>
      </c>
      <c r="O15" s="105"/>
      <c r="P15" s="63">
        <v>0</v>
      </c>
      <c r="Q15" s="105"/>
      <c r="R15" s="63">
        <v>4381814784</v>
      </c>
      <c r="S15" s="105"/>
      <c r="T15" s="63">
        <v>4381814784</v>
      </c>
      <c r="U15" s="105"/>
      <c r="V15" s="157">
        <v>7.54</v>
      </c>
    </row>
    <row r="16" spans="2:28" x14ac:dyDescent="0.55000000000000004">
      <c r="B16" s="4" t="s">
        <v>230</v>
      </c>
      <c r="D16" s="63">
        <v>0</v>
      </c>
      <c r="E16" s="105"/>
      <c r="F16" s="63">
        <v>413923315</v>
      </c>
      <c r="G16" s="105"/>
      <c r="H16" s="63">
        <v>13742997</v>
      </c>
      <c r="I16" s="105"/>
      <c r="J16" s="63">
        <v>427666312</v>
      </c>
      <c r="K16" s="105"/>
      <c r="L16" s="118">
        <v>1.38</v>
      </c>
      <c r="M16" s="105"/>
      <c r="N16" s="63">
        <v>510036000</v>
      </c>
      <c r="O16" s="105"/>
      <c r="P16" s="63">
        <v>413923315</v>
      </c>
      <c r="Q16" s="105"/>
      <c r="R16" s="63">
        <v>-4636878987</v>
      </c>
      <c r="S16" s="105"/>
      <c r="T16" s="63">
        <v>-3712919672</v>
      </c>
      <c r="U16" s="105"/>
      <c r="V16" s="169">
        <v>-6.39</v>
      </c>
    </row>
    <row r="17" spans="2:22" x14ac:dyDescent="0.55000000000000004">
      <c r="B17" s="4" t="s">
        <v>243</v>
      </c>
      <c r="D17" s="63">
        <v>0</v>
      </c>
      <c r="E17" s="105"/>
      <c r="F17" s="63">
        <v>142790456</v>
      </c>
      <c r="G17" s="105"/>
      <c r="H17" s="63">
        <v>1123272906</v>
      </c>
      <c r="I17" s="105"/>
      <c r="J17" s="63">
        <v>1266063362</v>
      </c>
      <c r="K17" s="105"/>
      <c r="L17" s="118">
        <v>4.0999999999999996</v>
      </c>
      <c r="M17" s="105"/>
      <c r="N17" s="63">
        <v>0</v>
      </c>
      <c r="O17" s="105"/>
      <c r="P17" s="63">
        <v>1505203895</v>
      </c>
      <c r="Q17" s="105"/>
      <c r="R17" s="63">
        <v>2354596583</v>
      </c>
      <c r="S17" s="105"/>
      <c r="T17" s="63">
        <v>3859800478</v>
      </c>
      <c r="U17" s="105"/>
      <c r="V17" s="157">
        <v>6.64</v>
      </c>
    </row>
    <row r="18" spans="2:22" x14ac:dyDescent="0.55000000000000004">
      <c r="B18" s="4" t="s">
        <v>259</v>
      </c>
      <c r="D18" s="63">
        <v>0</v>
      </c>
      <c r="E18" s="105"/>
      <c r="F18" s="63">
        <v>0</v>
      </c>
      <c r="G18" s="105"/>
      <c r="H18" s="63">
        <v>3043950090</v>
      </c>
      <c r="I18" s="105"/>
      <c r="J18" s="63">
        <v>3043950090</v>
      </c>
      <c r="K18" s="105"/>
      <c r="L18" s="118">
        <v>9.86</v>
      </c>
      <c r="M18" s="105"/>
      <c r="N18" s="63">
        <v>0</v>
      </c>
      <c r="O18" s="105"/>
      <c r="P18" s="63">
        <v>0</v>
      </c>
      <c r="Q18" s="105"/>
      <c r="R18" s="63">
        <v>3084630856</v>
      </c>
      <c r="S18" s="105"/>
      <c r="T18" s="63">
        <v>3084630856</v>
      </c>
      <c r="U18" s="105"/>
      <c r="V18" s="157">
        <v>5.31</v>
      </c>
    </row>
    <row r="19" spans="2:22" x14ac:dyDescent="0.55000000000000004">
      <c r="B19" s="4" t="s">
        <v>233</v>
      </c>
      <c r="D19" s="63">
        <v>0</v>
      </c>
      <c r="E19" s="105"/>
      <c r="F19" s="63">
        <v>2155849998</v>
      </c>
      <c r="G19" s="105"/>
      <c r="H19" s="63">
        <v>-205797786</v>
      </c>
      <c r="I19" s="105"/>
      <c r="J19" s="63">
        <v>1950052212</v>
      </c>
      <c r="K19" s="105"/>
      <c r="L19" s="118">
        <v>6.31</v>
      </c>
      <c r="M19" s="105"/>
      <c r="N19" s="63">
        <v>1173630000</v>
      </c>
      <c r="O19" s="105"/>
      <c r="P19" s="63">
        <v>-521541188</v>
      </c>
      <c r="Q19" s="105"/>
      <c r="R19" s="63">
        <v>-843339396</v>
      </c>
      <c r="S19" s="105"/>
      <c r="T19" s="63">
        <v>-191250584</v>
      </c>
      <c r="U19" s="105"/>
      <c r="V19" s="157">
        <v>-0.33</v>
      </c>
    </row>
    <row r="20" spans="2:22" x14ac:dyDescent="0.55000000000000004">
      <c r="B20" s="4" t="s">
        <v>260</v>
      </c>
      <c r="D20" s="63">
        <v>0</v>
      </c>
      <c r="E20" s="105"/>
      <c r="F20" s="63">
        <v>0</v>
      </c>
      <c r="G20" s="105"/>
      <c r="H20" s="63">
        <v>24043</v>
      </c>
      <c r="I20" s="105"/>
      <c r="J20" s="63">
        <v>24043</v>
      </c>
      <c r="K20" s="105"/>
      <c r="L20" s="118">
        <v>0</v>
      </c>
      <c r="M20" s="105"/>
      <c r="N20" s="63">
        <v>0</v>
      </c>
      <c r="O20" s="105"/>
      <c r="P20" s="63">
        <v>0</v>
      </c>
      <c r="Q20" s="105"/>
      <c r="R20" s="63">
        <v>24043</v>
      </c>
      <c r="S20" s="105"/>
      <c r="T20" s="63">
        <v>24043</v>
      </c>
      <c r="U20" s="105"/>
      <c r="V20" s="157">
        <v>0</v>
      </c>
    </row>
    <row r="21" spans="2:22" x14ac:dyDescent="0.55000000000000004">
      <c r="B21" s="4" t="s">
        <v>232</v>
      </c>
      <c r="D21" s="63">
        <v>0</v>
      </c>
      <c r="E21" s="105"/>
      <c r="F21" s="63">
        <v>0</v>
      </c>
      <c r="G21" s="105"/>
      <c r="H21" s="63">
        <v>1011906747</v>
      </c>
      <c r="I21" s="105"/>
      <c r="J21" s="63">
        <v>1011906747</v>
      </c>
      <c r="K21" s="105"/>
      <c r="L21" s="118">
        <v>3.28</v>
      </c>
      <c r="M21" s="105"/>
      <c r="N21" s="63">
        <v>0</v>
      </c>
      <c r="O21" s="105"/>
      <c r="P21" s="63">
        <v>0</v>
      </c>
      <c r="Q21" s="105"/>
      <c r="R21" s="63">
        <v>628886963</v>
      </c>
      <c r="S21" s="105"/>
      <c r="T21" s="63">
        <v>628886963</v>
      </c>
      <c r="U21" s="105"/>
      <c r="V21" s="157">
        <v>1.08</v>
      </c>
    </row>
    <row r="22" spans="2:22" x14ac:dyDescent="0.55000000000000004">
      <c r="B22" s="4" t="s">
        <v>215</v>
      </c>
      <c r="D22" s="63">
        <v>0</v>
      </c>
      <c r="E22" s="105"/>
      <c r="F22" s="63">
        <v>0</v>
      </c>
      <c r="G22" s="105"/>
      <c r="H22" s="63">
        <v>0</v>
      </c>
      <c r="I22" s="105"/>
      <c r="J22" s="63">
        <v>0</v>
      </c>
      <c r="K22" s="105"/>
      <c r="L22" s="118">
        <v>0</v>
      </c>
      <c r="M22" s="105"/>
      <c r="N22" s="63">
        <v>0</v>
      </c>
      <c r="O22" s="105"/>
      <c r="P22" s="63">
        <v>0</v>
      </c>
      <c r="Q22" s="105"/>
      <c r="R22" s="63">
        <v>278702126</v>
      </c>
      <c r="S22" s="105"/>
      <c r="T22" s="63">
        <v>278702126</v>
      </c>
      <c r="U22" s="105"/>
      <c r="V22" s="157">
        <v>0.48</v>
      </c>
    </row>
    <row r="23" spans="2:22" x14ac:dyDescent="0.55000000000000004">
      <c r="B23" s="4" t="s">
        <v>194</v>
      </c>
      <c r="D23" s="63">
        <v>0</v>
      </c>
      <c r="E23" s="105"/>
      <c r="F23" s="63">
        <v>0</v>
      </c>
      <c r="G23" s="105"/>
      <c r="H23" s="63">
        <v>0</v>
      </c>
      <c r="I23" s="105"/>
      <c r="J23" s="63">
        <v>0</v>
      </c>
      <c r="K23" s="105"/>
      <c r="L23" s="118">
        <v>0</v>
      </c>
      <c r="M23" s="105"/>
      <c r="N23" s="63">
        <v>0</v>
      </c>
      <c r="O23" s="105"/>
      <c r="P23" s="63">
        <v>0</v>
      </c>
      <c r="Q23" s="105"/>
      <c r="R23" s="63">
        <v>-793664290</v>
      </c>
      <c r="S23" s="105"/>
      <c r="T23" s="63">
        <v>-793664290</v>
      </c>
      <c r="U23" s="105"/>
      <c r="V23" s="157">
        <v>-1.37</v>
      </c>
    </row>
    <row r="24" spans="2:22" x14ac:dyDescent="0.55000000000000004">
      <c r="B24" s="4" t="s">
        <v>180</v>
      </c>
      <c r="D24" s="63">
        <v>0</v>
      </c>
      <c r="E24" s="105"/>
      <c r="F24" s="63">
        <v>0</v>
      </c>
      <c r="G24" s="105"/>
      <c r="H24" s="63">
        <v>0</v>
      </c>
      <c r="I24" s="105"/>
      <c r="J24" s="63">
        <v>0</v>
      </c>
      <c r="K24" s="105"/>
      <c r="L24" s="118">
        <v>0</v>
      </c>
      <c r="M24" s="105"/>
      <c r="N24" s="63">
        <v>425500911</v>
      </c>
      <c r="O24" s="105"/>
      <c r="P24" s="63">
        <v>0</v>
      </c>
      <c r="Q24" s="105"/>
      <c r="R24" s="63">
        <v>-1816033121</v>
      </c>
      <c r="S24" s="105"/>
      <c r="T24" s="63">
        <v>-1390532210</v>
      </c>
      <c r="U24" s="105"/>
      <c r="V24" s="157">
        <v>-2.39</v>
      </c>
    </row>
    <row r="25" spans="2:22" x14ac:dyDescent="0.55000000000000004">
      <c r="B25" s="4" t="s">
        <v>252</v>
      </c>
      <c r="D25" s="63">
        <v>0</v>
      </c>
      <c r="E25" s="105"/>
      <c r="F25" s="63">
        <v>739798268</v>
      </c>
      <c r="G25" s="105"/>
      <c r="H25" s="63">
        <v>0</v>
      </c>
      <c r="I25" s="105"/>
      <c r="J25" s="63">
        <v>739798268</v>
      </c>
      <c r="K25" s="105"/>
      <c r="L25" s="118">
        <v>2.4</v>
      </c>
      <c r="M25" s="105"/>
      <c r="N25" s="63">
        <v>0</v>
      </c>
      <c r="O25" s="105"/>
      <c r="P25" s="63">
        <v>472656322</v>
      </c>
      <c r="Q25" s="105"/>
      <c r="R25" s="63">
        <v>9754494</v>
      </c>
      <c r="S25" s="105"/>
      <c r="T25" s="63">
        <v>482410816</v>
      </c>
      <c r="U25" s="105"/>
      <c r="V25" s="157">
        <v>0.83</v>
      </c>
    </row>
    <row r="26" spans="2:22" x14ac:dyDescent="0.55000000000000004">
      <c r="B26" s="4" t="s">
        <v>234</v>
      </c>
      <c r="D26" s="63">
        <v>0</v>
      </c>
      <c r="E26" s="105"/>
      <c r="F26" s="63">
        <v>0</v>
      </c>
      <c r="G26" s="105"/>
      <c r="H26" s="63">
        <v>0</v>
      </c>
      <c r="I26" s="105"/>
      <c r="J26" s="63">
        <v>0</v>
      </c>
      <c r="K26" s="105"/>
      <c r="L26" s="118">
        <v>0</v>
      </c>
      <c r="M26" s="105"/>
      <c r="N26" s="63">
        <v>2223000000</v>
      </c>
      <c r="O26" s="105"/>
      <c r="P26" s="63">
        <v>0</v>
      </c>
      <c r="Q26" s="105"/>
      <c r="R26" s="63">
        <v>-643329218</v>
      </c>
      <c r="S26" s="105"/>
      <c r="T26" s="63">
        <v>1579670782</v>
      </c>
      <c r="U26" s="105"/>
      <c r="V26" s="157">
        <v>2.72</v>
      </c>
    </row>
    <row r="27" spans="2:22" x14ac:dyDescent="0.55000000000000004">
      <c r="B27" s="4" t="s">
        <v>183</v>
      </c>
      <c r="D27" s="63">
        <v>0</v>
      </c>
      <c r="E27" s="105"/>
      <c r="F27" s="63">
        <v>0</v>
      </c>
      <c r="G27" s="105"/>
      <c r="H27" s="63">
        <v>0</v>
      </c>
      <c r="I27" s="105"/>
      <c r="J27" s="63">
        <v>0</v>
      </c>
      <c r="K27" s="105"/>
      <c r="L27" s="118">
        <v>0</v>
      </c>
      <c r="M27" s="105"/>
      <c r="N27" s="63">
        <v>0</v>
      </c>
      <c r="O27" s="105"/>
      <c r="P27" s="63">
        <v>0</v>
      </c>
      <c r="Q27" s="105"/>
      <c r="R27" s="63">
        <v>53149338</v>
      </c>
      <c r="S27" s="105"/>
      <c r="T27" s="63">
        <v>53149338</v>
      </c>
      <c r="U27" s="105"/>
      <c r="V27" s="157">
        <v>0.09</v>
      </c>
    </row>
    <row r="28" spans="2:22" x14ac:dyDescent="0.55000000000000004">
      <c r="B28" s="4" t="s">
        <v>173</v>
      </c>
      <c r="D28" s="63">
        <v>0</v>
      </c>
      <c r="E28" s="105"/>
      <c r="F28" s="63">
        <v>0</v>
      </c>
      <c r="G28" s="105"/>
      <c r="H28" s="63">
        <v>0</v>
      </c>
      <c r="I28" s="105"/>
      <c r="J28" s="63">
        <v>0</v>
      </c>
      <c r="K28" s="105"/>
      <c r="L28" s="118">
        <v>0</v>
      </c>
      <c r="M28" s="105"/>
      <c r="N28" s="63">
        <v>0</v>
      </c>
      <c r="O28" s="105"/>
      <c r="P28" s="63">
        <v>0</v>
      </c>
      <c r="Q28" s="105"/>
      <c r="R28" s="63">
        <v>-34904227</v>
      </c>
      <c r="S28" s="105"/>
      <c r="T28" s="63">
        <v>-34904227</v>
      </c>
      <c r="U28" s="105"/>
      <c r="V28" s="169">
        <v>-0.06</v>
      </c>
    </row>
    <row r="29" spans="2:22" x14ac:dyDescent="0.55000000000000004">
      <c r="B29" s="4" t="s">
        <v>254</v>
      </c>
      <c r="D29" s="63">
        <v>0</v>
      </c>
      <c r="E29" s="105"/>
      <c r="F29" s="63">
        <v>0</v>
      </c>
      <c r="G29" s="105"/>
      <c r="H29" s="63">
        <v>0</v>
      </c>
      <c r="I29" s="105"/>
      <c r="J29" s="63">
        <v>0</v>
      </c>
      <c r="K29" s="105"/>
      <c r="L29" s="118">
        <v>0</v>
      </c>
      <c r="M29" s="105"/>
      <c r="N29" s="63">
        <v>0</v>
      </c>
      <c r="O29" s="105"/>
      <c r="P29" s="63">
        <v>0</v>
      </c>
      <c r="Q29" s="105"/>
      <c r="R29" s="63">
        <v>8563958</v>
      </c>
      <c r="S29" s="105"/>
      <c r="T29" s="63">
        <v>8563958</v>
      </c>
      <c r="U29" s="105"/>
      <c r="V29" s="157">
        <v>0.01</v>
      </c>
    </row>
    <row r="30" spans="2:22" x14ac:dyDescent="0.55000000000000004">
      <c r="B30" s="4" t="s">
        <v>199</v>
      </c>
      <c r="D30" s="63">
        <v>0</v>
      </c>
      <c r="E30" s="105"/>
      <c r="F30" s="63">
        <v>0</v>
      </c>
      <c r="G30" s="105"/>
      <c r="H30" s="63">
        <v>0</v>
      </c>
      <c r="I30" s="105"/>
      <c r="J30" s="63">
        <v>0</v>
      </c>
      <c r="K30" s="105"/>
      <c r="L30" s="118">
        <v>0</v>
      </c>
      <c r="M30" s="105"/>
      <c r="N30" s="63">
        <v>0</v>
      </c>
      <c r="O30" s="105"/>
      <c r="P30" s="63">
        <v>0</v>
      </c>
      <c r="Q30" s="105"/>
      <c r="R30" s="63">
        <v>1297311590</v>
      </c>
      <c r="S30" s="105"/>
      <c r="T30" s="63">
        <v>1297311590</v>
      </c>
      <c r="U30" s="105"/>
      <c r="V30" s="157">
        <v>2.23</v>
      </c>
    </row>
    <row r="31" spans="2:22" x14ac:dyDescent="0.55000000000000004">
      <c r="B31" s="4" t="s">
        <v>188</v>
      </c>
      <c r="D31" s="63">
        <v>0</v>
      </c>
      <c r="E31" s="105"/>
      <c r="F31" s="63">
        <v>0</v>
      </c>
      <c r="G31" s="105"/>
      <c r="H31" s="63">
        <v>0</v>
      </c>
      <c r="I31" s="105"/>
      <c r="J31" s="63">
        <v>0</v>
      </c>
      <c r="K31" s="105"/>
      <c r="L31" s="118">
        <v>0</v>
      </c>
      <c r="M31" s="105"/>
      <c r="N31" s="63">
        <v>0</v>
      </c>
      <c r="O31" s="105"/>
      <c r="P31" s="63">
        <v>0</v>
      </c>
      <c r="Q31" s="105"/>
      <c r="R31" s="63">
        <v>2376108377</v>
      </c>
      <c r="S31" s="105"/>
      <c r="T31" s="63">
        <v>2376108377</v>
      </c>
      <c r="U31" s="105"/>
      <c r="V31" s="157">
        <v>4.09</v>
      </c>
    </row>
    <row r="32" spans="2:22" x14ac:dyDescent="0.55000000000000004">
      <c r="B32" s="4" t="s">
        <v>228</v>
      </c>
      <c r="D32" s="63">
        <v>0</v>
      </c>
      <c r="E32" s="105"/>
      <c r="F32" s="63">
        <v>0</v>
      </c>
      <c r="G32" s="105"/>
      <c r="H32" s="63">
        <v>0</v>
      </c>
      <c r="I32" s="105"/>
      <c r="J32" s="63">
        <v>0</v>
      </c>
      <c r="K32" s="105"/>
      <c r="L32" s="118">
        <v>0</v>
      </c>
      <c r="M32" s="105"/>
      <c r="N32" s="63">
        <v>800000000</v>
      </c>
      <c r="O32" s="105"/>
      <c r="P32" s="63">
        <v>0</v>
      </c>
      <c r="Q32" s="105"/>
      <c r="R32" s="63">
        <v>-1686430653</v>
      </c>
      <c r="S32" s="105"/>
      <c r="T32" s="63">
        <v>-886430653</v>
      </c>
      <c r="U32" s="105"/>
      <c r="V32" s="157">
        <v>-1.53</v>
      </c>
    </row>
    <row r="33" spans="2:22" x14ac:dyDescent="0.55000000000000004">
      <c r="B33" s="4" t="s">
        <v>208</v>
      </c>
      <c r="D33" s="63">
        <v>0</v>
      </c>
      <c r="E33" s="105"/>
      <c r="F33" s="63">
        <v>0</v>
      </c>
      <c r="G33" s="105"/>
      <c r="H33" s="63">
        <v>0</v>
      </c>
      <c r="I33" s="105"/>
      <c r="J33" s="63">
        <v>0</v>
      </c>
      <c r="K33" s="105"/>
      <c r="L33" s="118">
        <v>0</v>
      </c>
      <c r="M33" s="105"/>
      <c r="N33" s="63">
        <v>0</v>
      </c>
      <c r="O33" s="105"/>
      <c r="P33" s="63">
        <v>0</v>
      </c>
      <c r="Q33" s="105"/>
      <c r="R33" s="63">
        <v>33797713</v>
      </c>
      <c r="S33" s="105"/>
      <c r="T33" s="63">
        <v>33797713</v>
      </c>
      <c r="U33" s="105"/>
      <c r="V33" s="157">
        <v>0.06</v>
      </c>
    </row>
    <row r="34" spans="2:22" x14ac:dyDescent="0.55000000000000004">
      <c r="B34" s="4" t="s">
        <v>177</v>
      </c>
      <c r="D34" s="63">
        <v>0</v>
      </c>
      <c r="E34" s="105"/>
      <c r="F34" s="63">
        <v>100629989</v>
      </c>
      <c r="G34" s="105"/>
      <c r="H34" s="63">
        <v>0</v>
      </c>
      <c r="I34" s="105"/>
      <c r="J34" s="63">
        <v>100629989</v>
      </c>
      <c r="K34" s="105"/>
      <c r="L34" s="118">
        <v>0.33</v>
      </c>
      <c r="M34" s="105"/>
      <c r="N34" s="63">
        <v>360000000</v>
      </c>
      <c r="O34" s="105"/>
      <c r="P34" s="63">
        <v>100629989</v>
      </c>
      <c r="Q34" s="105"/>
      <c r="R34" s="63">
        <v>2726145936</v>
      </c>
      <c r="S34" s="105"/>
      <c r="T34" s="63">
        <v>3186775925</v>
      </c>
      <c r="U34" s="105"/>
      <c r="V34" s="157">
        <v>5.48</v>
      </c>
    </row>
    <row r="35" spans="2:22" x14ac:dyDescent="0.55000000000000004">
      <c r="B35" s="4" t="s">
        <v>196</v>
      </c>
      <c r="D35" s="63">
        <v>0</v>
      </c>
      <c r="E35" s="105"/>
      <c r="F35" s="63">
        <v>0</v>
      </c>
      <c r="G35" s="105"/>
      <c r="H35" s="63">
        <v>0</v>
      </c>
      <c r="I35" s="105"/>
      <c r="J35" s="63">
        <v>0</v>
      </c>
      <c r="K35" s="105"/>
      <c r="L35" s="118">
        <v>0</v>
      </c>
      <c r="M35" s="105"/>
      <c r="N35" s="63">
        <v>0</v>
      </c>
      <c r="O35" s="105"/>
      <c r="P35" s="63">
        <v>0</v>
      </c>
      <c r="Q35" s="105"/>
      <c r="R35" s="63">
        <v>95110952</v>
      </c>
      <c r="S35" s="105"/>
      <c r="T35" s="63">
        <v>95110952</v>
      </c>
      <c r="U35" s="105"/>
      <c r="V35" s="157">
        <v>0.16</v>
      </c>
    </row>
    <row r="36" spans="2:22" x14ac:dyDescent="0.55000000000000004">
      <c r="B36" s="4" t="s">
        <v>179</v>
      </c>
      <c r="D36" s="63">
        <v>0</v>
      </c>
      <c r="E36" s="105"/>
      <c r="F36" s="63">
        <v>0</v>
      </c>
      <c r="G36" s="105"/>
      <c r="H36" s="63">
        <v>0</v>
      </c>
      <c r="I36" s="105"/>
      <c r="J36" s="63">
        <v>0</v>
      </c>
      <c r="K36" s="105"/>
      <c r="L36" s="118">
        <v>0</v>
      </c>
      <c r="M36" s="105"/>
      <c r="N36" s="63">
        <v>500000000</v>
      </c>
      <c r="O36" s="105"/>
      <c r="P36" s="63">
        <v>0</v>
      </c>
      <c r="Q36" s="105"/>
      <c r="R36" s="63">
        <v>2451266410</v>
      </c>
      <c r="S36" s="105"/>
      <c r="T36" s="63">
        <v>2951266410</v>
      </c>
      <c r="U36" s="105"/>
      <c r="V36" s="157">
        <v>5.08</v>
      </c>
    </row>
    <row r="37" spans="2:22" x14ac:dyDescent="0.55000000000000004">
      <c r="B37" s="4" t="s">
        <v>200</v>
      </c>
      <c r="D37" s="63">
        <v>0</v>
      </c>
      <c r="E37" s="105"/>
      <c r="F37" s="63">
        <v>1490381773</v>
      </c>
      <c r="G37" s="105"/>
      <c r="H37" s="63">
        <v>0</v>
      </c>
      <c r="I37" s="105"/>
      <c r="J37" s="63">
        <v>1490381773</v>
      </c>
      <c r="K37" s="105"/>
      <c r="L37" s="118">
        <v>4.83</v>
      </c>
      <c r="M37" s="105"/>
      <c r="N37" s="63">
        <v>1240930000</v>
      </c>
      <c r="O37" s="105"/>
      <c r="P37" s="63">
        <v>610969400</v>
      </c>
      <c r="Q37" s="105"/>
      <c r="R37" s="63">
        <v>-56286975</v>
      </c>
      <c r="S37" s="105"/>
      <c r="T37" s="63">
        <v>1795612425</v>
      </c>
      <c r="U37" s="105"/>
      <c r="V37" s="157">
        <v>3.09</v>
      </c>
    </row>
    <row r="38" spans="2:22" x14ac:dyDescent="0.55000000000000004">
      <c r="B38" s="4" t="s">
        <v>224</v>
      </c>
      <c r="D38" s="63">
        <v>0</v>
      </c>
      <c r="E38" s="105"/>
      <c r="F38" s="63">
        <v>0</v>
      </c>
      <c r="G38" s="105"/>
      <c r="H38" s="63">
        <v>0</v>
      </c>
      <c r="I38" s="105"/>
      <c r="J38" s="63">
        <v>0</v>
      </c>
      <c r="K38" s="105"/>
      <c r="L38" s="118">
        <v>0</v>
      </c>
      <c r="M38" s="105"/>
      <c r="N38" s="63">
        <v>339006800</v>
      </c>
      <c r="O38" s="105"/>
      <c r="P38" s="63">
        <v>0</v>
      </c>
      <c r="Q38" s="105"/>
      <c r="R38" s="63">
        <v>-535558273</v>
      </c>
      <c r="S38" s="105"/>
      <c r="T38" s="63">
        <v>-196551473</v>
      </c>
      <c r="U38" s="105"/>
      <c r="V38" s="157">
        <v>-0.34</v>
      </c>
    </row>
    <row r="39" spans="2:22" x14ac:dyDescent="0.55000000000000004">
      <c r="B39" s="4" t="s">
        <v>203</v>
      </c>
      <c r="D39" s="63">
        <v>0</v>
      </c>
      <c r="E39" s="105"/>
      <c r="F39" s="63">
        <v>0</v>
      </c>
      <c r="G39" s="105"/>
      <c r="H39" s="63">
        <v>0</v>
      </c>
      <c r="I39" s="105"/>
      <c r="J39" s="63">
        <v>0</v>
      </c>
      <c r="K39" s="105"/>
      <c r="L39" s="118">
        <v>0</v>
      </c>
      <c r="M39" s="105"/>
      <c r="N39" s="63">
        <v>0</v>
      </c>
      <c r="O39" s="105"/>
      <c r="P39" s="63">
        <v>0</v>
      </c>
      <c r="Q39" s="105"/>
      <c r="R39" s="63">
        <v>250101573</v>
      </c>
      <c r="S39" s="105"/>
      <c r="T39" s="63">
        <v>250101573</v>
      </c>
      <c r="U39" s="105"/>
      <c r="V39" s="157">
        <v>0.43</v>
      </c>
    </row>
    <row r="40" spans="2:22" x14ac:dyDescent="0.55000000000000004">
      <c r="B40" s="4" t="s">
        <v>172</v>
      </c>
      <c r="D40" s="63">
        <v>0</v>
      </c>
      <c r="E40" s="105"/>
      <c r="F40" s="63">
        <v>0</v>
      </c>
      <c r="G40" s="105"/>
      <c r="H40" s="63">
        <v>0</v>
      </c>
      <c r="I40" s="105"/>
      <c r="J40" s="63">
        <v>0</v>
      </c>
      <c r="K40" s="105"/>
      <c r="L40" s="118">
        <v>0</v>
      </c>
      <c r="M40" s="105"/>
      <c r="N40" s="63">
        <v>0</v>
      </c>
      <c r="O40" s="105"/>
      <c r="P40" s="63">
        <v>0</v>
      </c>
      <c r="Q40" s="105"/>
      <c r="R40" s="63">
        <v>389916115</v>
      </c>
      <c r="S40" s="105"/>
      <c r="T40" s="63">
        <v>389916115</v>
      </c>
      <c r="U40" s="105"/>
      <c r="V40" s="157">
        <v>0.67</v>
      </c>
    </row>
    <row r="41" spans="2:22" x14ac:dyDescent="0.55000000000000004">
      <c r="B41" s="4" t="s">
        <v>221</v>
      </c>
      <c r="D41" s="63">
        <v>0</v>
      </c>
      <c r="E41" s="105"/>
      <c r="F41" s="63">
        <v>0</v>
      </c>
      <c r="G41" s="105"/>
      <c r="H41" s="63">
        <v>0</v>
      </c>
      <c r="I41" s="105"/>
      <c r="J41" s="63">
        <v>0</v>
      </c>
      <c r="K41" s="105"/>
      <c r="L41" s="118">
        <v>0</v>
      </c>
      <c r="M41" s="105"/>
      <c r="N41" s="63">
        <v>650113000</v>
      </c>
      <c r="O41" s="105"/>
      <c r="P41" s="63">
        <v>0</v>
      </c>
      <c r="Q41" s="105"/>
      <c r="R41" s="63">
        <v>-2457342001</v>
      </c>
      <c r="S41" s="105"/>
      <c r="T41" s="63">
        <v>-1807229001</v>
      </c>
      <c r="U41" s="105"/>
      <c r="V41" s="157">
        <v>-3.11</v>
      </c>
    </row>
    <row r="42" spans="2:22" x14ac:dyDescent="0.55000000000000004">
      <c r="B42" s="4" t="s">
        <v>256</v>
      </c>
      <c r="D42" s="63">
        <v>0</v>
      </c>
      <c r="E42" s="105"/>
      <c r="F42" s="63">
        <v>0</v>
      </c>
      <c r="G42" s="105"/>
      <c r="H42" s="63">
        <v>0</v>
      </c>
      <c r="I42" s="105"/>
      <c r="J42" s="63">
        <v>0</v>
      </c>
      <c r="K42" s="105"/>
      <c r="L42" s="118">
        <v>0</v>
      </c>
      <c r="M42" s="105"/>
      <c r="N42" s="63">
        <v>0</v>
      </c>
      <c r="O42" s="105"/>
      <c r="P42" s="63">
        <v>0</v>
      </c>
      <c r="Q42" s="105"/>
      <c r="R42" s="63">
        <v>-56770705</v>
      </c>
      <c r="S42" s="105"/>
      <c r="T42" s="63">
        <v>-56770705</v>
      </c>
      <c r="U42" s="105"/>
      <c r="V42" s="157">
        <v>-0.1</v>
      </c>
    </row>
    <row r="43" spans="2:22" x14ac:dyDescent="0.55000000000000004">
      <c r="B43" s="4" t="s">
        <v>171</v>
      </c>
      <c r="D43" s="63">
        <v>0</v>
      </c>
      <c r="E43" s="105"/>
      <c r="F43" s="63">
        <v>0</v>
      </c>
      <c r="G43" s="105"/>
      <c r="H43" s="63">
        <v>0</v>
      </c>
      <c r="I43" s="105"/>
      <c r="J43" s="63">
        <v>0</v>
      </c>
      <c r="K43" s="105"/>
      <c r="L43" s="118">
        <v>0</v>
      </c>
      <c r="M43" s="105"/>
      <c r="N43" s="63">
        <v>779000000</v>
      </c>
      <c r="O43" s="105"/>
      <c r="P43" s="63">
        <v>0</v>
      </c>
      <c r="Q43" s="105"/>
      <c r="R43" s="63">
        <v>420361620</v>
      </c>
      <c r="S43" s="105"/>
      <c r="T43" s="63">
        <v>1199361620</v>
      </c>
      <c r="U43" s="105"/>
      <c r="V43" s="157">
        <v>2.06</v>
      </c>
    </row>
    <row r="44" spans="2:22" x14ac:dyDescent="0.55000000000000004">
      <c r="B44" s="4" t="s">
        <v>184</v>
      </c>
      <c r="D44" s="63">
        <v>0</v>
      </c>
      <c r="E44" s="105"/>
      <c r="F44" s="63">
        <v>971417099</v>
      </c>
      <c r="G44" s="105"/>
      <c r="H44" s="63">
        <v>0</v>
      </c>
      <c r="I44" s="105"/>
      <c r="J44" s="63">
        <v>971417099</v>
      </c>
      <c r="K44" s="105"/>
      <c r="L44" s="118">
        <v>3.15</v>
      </c>
      <c r="M44" s="105"/>
      <c r="N44" s="63">
        <v>388022045</v>
      </c>
      <c r="O44" s="105"/>
      <c r="P44" s="63">
        <v>1421696869</v>
      </c>
      <c r="Q44" s="105"/>
      <c r="R44" s="63">
        <v>1130893901</v>
      </c>
      <c r="S44" s="105"/>
      <c r="T44" s="63">
        <v>2940612815</v>
      </c>
      <c r="U44" s="105"/>
      <c r="V44" s="157">
        <v>5.0599999999999996</v>
      </c>
    </row>
    <row r="45" spans="2:22" x14ac:dyDescent="0.55000000000000004">
      <c r="B45" s="4" t="s">
        <v>174</v>
      </c>
      <c r="D45" s="63">
        <v>0</v>
      </c>
      <c r="E45" s="105"/>
      <c r="F45" s="63">
        <v>21594163</v>
      </c>
      <c r="G45" s="105"/>
      <c r="H45" s="63">
        <v>0</v>
      </c>
      <c r="I45" s="105"/>
      <c r="J45" s="63">
        <v>21594163</v>
      </c>
      <c r="K45" s="105"/>
      <c r="L45" s="118">
        <v>7.0000000000000007E-2</v>
      </c>
      <c r="M45" s="105"/>
      <c r="N45" s="63">
        <v>1953600</v>
      </c>
      <c r="O45" s="105"/>
      <c r="P45" s="63">
        <v>21594163</v>
      </c>
      <c r="Q45" s="105"/>
      <c r="R45" s="63">
        <v>-2075862888</v>
      </c>
      <c r="S45" s="105"/>
      <c r="T45" s="63">
        <v>-2052315125</v>
      </c>
      <c r="U45" s="105"/>
      <c r="V45" s="157">
        <v>-3.53</v>
      </c>
    </row>
    <row r="46" spans="2:22" x14ac:dyDescent="0.55000000000000004">
      <c r="B46" s="4" t="s">
        <v>210</v>
      </c>
      <c r="D46" s="63">
        <v>0</v>
      </c>
      <c r="E46" s="105"/>
      <c r="F46" s="63">
        <v>0</v>
      </c>
      <c r="G46" s="105"/>
      <c r="H46" s="63">
        <v>0</v>
      </c>
      <c r="I46" s="105"/>
      <c r="J46" s="63">
        <v>0</v>
      </c>
      <c r="K46" s="105"/>
      <c r="L46" s="118">
        <v>0</v>
      </c>
      <c r="M46" s="105"/>
      <c r="N46" s="63">
        <v>0</v>
      </c>
      <c r="O46" s="105"/>
      <c r="P46" s="63">
        <v>0</v>
      </c>
      <c r="Q46" s="105"/>
      <c r="R46" s="63">
        <v>-267961218</v>
      </c>
      <c r="S46" s="105"/>
      <c r="T46" s="63">
        <v>-267961218</v>
      </c>
      <c r="U46" s="105"/>
      <c r="V46" s="157">
        <v>-0.46</v>
      </c>
    </row>
    <row r="47" spans="2:22" x14ac:dyDescent="0.55000000000000004">
      <c r="B47" s="4" t="s">
        <v>197</v>
      </c>
      <c r="D47" s="63">
        <v>0</v>
      </c>
      <c r="E47" s="105"/>
      <c r="F47" s="63">
        <v>1938736994</v>
      </c>
      <c r="G47" s="105"/>
      <c r="H47" s="63">
        <v>0</v>
      </c>
      <c r="I47" s="105"/>
      <c r="J47" s="63">
        <v>1938736994</v>
      </c>
      <c r="K47" s="105"/>
      <c r="L47" s="118">
        <v>6.28</v>
      </c>
      <c r="M47" s="105"/>
      <c r="N47" s="63">
        <v>0</v>
      </c>
      <c r="O47" s="105"/>
      <c r="P47" s="63">
        <v>2819481111</v>
      </c>
      <c r="Q47" s="105"/>
      <c r="R47" s="63">
        <v>331168403</v>
      </c>
      <c r="S47" s="105"/>
      <c r="T47" s="63">
        <v>3150649514</v>
      </c>
      <c r="U47" s="105"/>
      <c r="V47" s="157">
        <v>5.42</v>
      </c>
    </row>
    <row r="48" spans="2:22" x14ac:dyDescent="0.55000000000000004">
      <c r="B48" s="4" t="s">
        <v>195</v>
      </c>
      <c r="D48" s="63">
        <v>0</v>
      </c>
      <c r="E48" s="105"/>
      <c r="F48" s="63">
        <v>0</v>
      </c>
      <c r="G48" s="105"/>
      <c r="H48" s="63">
        <v>0</v>
      </c>
      <c r="I48" s="105"/>
      <c r="J48" s="63">
        <v>0</v>
      </c>
      <c r="K48" s="105"/>
      <c r="L48" s="118">
        <v>0</v>
      </c>
      <c r="M48" s="105"/>
      <c r="N48" s="63">
        <v>0</v>
      </c>
      <c r="O48" s="105"/>
      <c r="P48" s="63">
        <v>0</v>
      </c>
      <c r="Q48" s="105"/>
      <c r="R48" s="63">
        <v>209148432</v>
      </c>
      <c r="S48" s="105"/>
      <c r="T48" s="63">
        <v>209148432</v>
      </c>
      <c r="U48" s="105"/>
      <c r="V48" s="157">
        <v>0.36</v>
      </c>
    </row>
    <row r="49" spans="2:22" x14ac:dyDescent="0.55000000000000004">
      <c r="B49" s="4" t="s">
        <v>78</v>
      </c>
      <c r="D49" s="63">
        <v>0</v>
      </c>
      <c r="E49" s="105"/>
      <c r="F49" s="63">
        <v>0</v>
      </c>
      <c r="G49" s="105"/>
      <c r="H49" s="63">
        <v>0</v>
      </c>
      <c r="I49" s="105"/>
      <c r="J49" s="63">
        <v>0</v>
      </c>
      <c r="K49" s="105"/>
      <c r="L49" s="118">
        <v>0</v>
      </c>
      <c r="M49" s="105"/>
      <c r="N49" s="63">
        <v>0</v>
      </c>
      <c r="O49" s="105"/>
      <c r="P49" s="63">
        <v>0</v>
      </c>
      <c r="Q49" s="105"/>
      <c r="R49" s="63">
        <v>3266335239</v>
      </c>
      <c r="S49" s="105"/>
      <c r="T49" s="63">
        <v>3266335239</v>
      </c>
      <c r="U49" s="105"/>
      <c r="V49" s="157">
        <v>5.62</v>
      </c>
    </row>
    <row r="50" spans="2:22" x14ac:dyDescent="0.55000000000000004">
      <c r="B50" s="4" t="s">
        <v>170</v>
      </c>
      <c r="D50" s="63">
        <v>0</v>
      </c>
      <c r="E50" s="105"/>
      <c r="F50" s="63">
        <v>0</v>
      </c>
      <c r="G50" s="105"/>
      <c r="H50" s="63">
        <v>0</v>
      </c>
      <c r="I50" s="105"/>
      <c r="J50" s="63">
        <v>0</v>
      </c>
      <c r="K50" s="105"/>
      <c r="L50" s="118">
        <v>0</v>
      </c>
      <c r="M50" s="105"/>
      <c r="N50" s="63">
        <v>0</v>
      </c>
      <c r="O50" s="105"/>
      <c r="P50" s="63">
        <v>0</v>
      </c>
      <c r="Q50" s="105"/>
      <c r="R50" s="63">
        <v>252790542</v>
      </c>
      <c r="S50" s="105"/>
      <c r="T50" s="63">
        <v>252790542</v>
      </c>
      <c r="U50" s="105"/>
      <c r="V50" s="157">
        <v>0.44</v>
      </c>
    </row>
    <row r="51" spans="2:22" x14ac:dyDescent="0.55000000000000004">
      <c r="B51" s="4" t="s">
        <v>209</v>
      </c>
      <c r="D51" s="63">
        <v>0</v>
      </c>
      <c r="E51" s="105"/>
      <c r="F51" s="63">
        <v>0</v>
      </c>
      <c r="G51" s="105"/>
      <c r="H51" s="63">
        <v>0</v>
      </c>
      <c r="I51" s="105"/>
      <c r="J51" s="63">
        <v>0</v>
      </c>
      <c r="K51" s="105"/>
      <c r="L51" s="118">
        <v>0</v>
      </c>
      <c r="M51" s="105"/>
      <c r="N51" s="63">
        <v>0</v>
      </c>
      <c r="O51" s="105"/>
      <c r="P51" s="63">
        <v>0</v>
      </c>
      <c r="Q51" s="105"/>
      <c r="R51" s="63">
        <v>49612735</v>
      </c>
      <c r="S51" s="105"/>
      <c r="T51" s="63">
        <v>49612735</v>
      </c>
      <c r="U51" s="105"/>
      <c r="V51" s="157">
        <v>0.09</v>
      </c>
    </row>
    <row r="52" spans="2:22" x14ac:dyDescent="0.55000000000000004">
      <c r="B52" s="4" t="s">
        <v>175</v>
      </c>
      <c r="D52" s="63">
        <v>0</v>
      </c>
      <c r="E52" s="105"/>
      <c r="F52" s="63">
        <v>0</v>
      </c>
      <c r="G52" s="105"/>
      <c r="H52" s="63">
        <v>0</v>
      </c>
      <c r="I52" s="105"/>
      <c r="J52" s="63">
        <v>0</v>
      </c>
      <c r="K52" s="105"/>
      <c r="L52" s="118">
        <v>0</v>
      </c>
      <c r="M52" s="105"/>
      <c r="N52" s="63">
        <v>0</v>
      </c>
      <c r="O52" s="105"/>
      <c r="P52" s="63">
        <v>0</v>
      </c>
      <c r="Q52" s="105"/>
      <c r="R52" s="63">
        <v>3161991</v>
      </c>
      <c r="S52" s="105"/>
      <c r="T52" s="63">
        <v>3161991</v>
      </c>
      <c r="U52" s="105"/>
      <c r="V52" s="169">
        <v>0.01</v>
      </c>
    </row>
    <row r="53" spans="2:22" x14ac:dyDescent="0.55000000000000004">
      <c r="B53" s="4" t="s">
        <v>207</v>
      </c>
      <c r="D53" s="63">
        <v>0</v>
      </c>
      <c r="E53" s="105"/>
      <c r="F53" s="63">
        <v>0</v>
      </c>
      <c r="G53" s="105"/>
      <c r="H53" s="63">
        <v>0</v>
      </c>
      <c r="I53" s="105"/>
      <c r="J53" s="63">
        <v>0</v>
      </c>
      <c r="K53" s="105"/>
      <c r="L53" s="118">
        <v>0</v>
      </c>
      <c r="M53" s="105"/>
      <c r="N53" s="63">
        <v>0</v>
      </c>
      <c r="O53" s="105"/>
      <c r="P53" s="63">
        <v>0</v>
      </c>
      <c r="Q53" s="105"/>
      <c r="R53" s="63">
        <v>1484961620</v>
      </c>
      <c r="S53" s="105"/>
      <c r="T53" s="63">
        <v>1484961620</v>
      </c>
      <c r="U53" s="105"/>
      <c r="V53" s="157">
        <v>2.56</v>
      </c>
    </row>
    <row r="54" spans="2:22" x14ac:dyDescent="0.55000000000000004">
      <c r="B54" s="4" t="s">
        <v>216</v>
      </c>
      <c r="D54" s="63">
        <v>0</v>
      </c>
      <c r="E54" s="105"/>
      <c r="F54" s="63">
        <v>0</v>
      </c>
      <c r="G54" s="105"/>
      <c r="H54" s="63">
        <v>0</v>
      </c>
      <c r="I54" s="105"/>
      <c r="J54" s="63">
        <v>0</v>
      </c>
      <c r="K54" s="105"/>
      <c r="L54" s="118">
        <v>0</v>
      </c>
      <c r="M54" s="105"/>
      <c r="N54" s="63">
        <v>0</v>
      </c>
      <c r="O54" s="105"/>
      <c r="P54" s="63">
        <v>0</v>
      </c>
      <c r="Q54" s="105"/>
      <c r="R54" s="63">
        <v>710538931</v>
      </c>
      <c r="S54" s="105"/>
      <c r="T54" s="63">
        <v>710538931</v>
      </c>
      <c r="U54" s="105"/>
      <c r="V54" s="157">
        <v>1.22</v>
      </c>
    </row>
    <row r="55" spans="2:22" x14ac:dyDescent="0.55000000000000004">
      <c r="B55" s="4" t="s">
        <v>186</v>
      </c>
      <c r="D55" s="63">
        <v>0</v>
      </c>
      <c r="E55" s="105"/>
      <c r="F55" s="63">
        <v>0</v>
      </c>
      <c r="G55" s="105"/>
      <c r="H55" s="63">
        <v>0</v>
      </c>
      <c r="I55" s="105"/>
      <c r="J55" s="63">
        <v>0</v>
      </c>
      <c r="K55" s="105"/>
      <c r="L55" s="178">
        <v>0</v>
      </c>
      <c r="M55" s="105"/>
      <c r="N55" s="63">
        <v>339500000</v>
      </c>
      <c r="O55" s="105"/>
      <c r="P55" s="63">
        <v>0</v>
      </c>
      <c r="Q55" s="105"/>
      <c r="R55" s="63">
        <v>384678331</v>
      </c>
      <c r="S55" s="105"/>
      <c r="T55" s="63">
        <v>724178331</v>
      </c>
      <c r="U55" s="105"/>
      <c r="V55" s="157">
        <v>1.25</v>
      </c>
    </row>
    <row r="56" spans="2:22" x14ac:dyDescent="0.55000000000000004">
      <c r="B56" s="4" t="s">
        <v>211</v>
      </c>
      <c r="D56" s="63">
        <v>0</v>
      </c>
      <c r="E56" s="105"/>
      <c r="F56" s="63">
        <v>0</v>
      </c>
      <c r="G56" s="105"/>
      <c r="H56" s="63">
        <v>0</v>
      </c>
      <c r="I56" s="105"/>
      <c r="J56" s="63">
        <v>0</v>
      </c>
      <c r="K56" s="105"/>
      <c r="L56" s="118">
        <v>0</v>
      </c>
      <c r="M56" s="105"/>
      <c r="N56" s="63">
        <v>0</v>
      </c>
      <c r="O56" s="105"/>
      <c r="P56" s="63">
        <v>0</v>
      </c>
      <c r="Q56" s="105"/>
      <c r="R56" s="63">
        <v>-362828227</v>
      </c>
      <c r="S56" s="105"/>
      <c r="T56" s="63">
        <v>-362828227</v>
      </c>
      <c r="U56" s="105"/>
      <c r="V56" s="157">
        <v>-0.62</v>
      </c>
    </row>
    <row r="57" spans="2:22" x14ac:dyDescent="0.55000000000000004">
      <c r="B57" s="4" t="s">
        <v>204</v>
      </c>
      <c r="D57" s="63">
        <v>0</v>
      </c>
      <c r="E57" s="105"/>
      <c r="F57" s="63">
        <v>0</v>
      </c>
      <c r="G57" s="105"/>
      <c r="H57" s="63">
        <v>0</v>
      </c>
      <c r="I57" s="105"/>
      <c r="J57" s="63">
        <v>0</v>
      </c>
      <c r="K57" s="105"/>
      <c r="L57" s="118">
        <v>0</v>
      </c>
      <c r="M57" s="105"/>
      <c r="N57" s="63">
        <v>0</v>
      </c>
      <c r="O57" s="105"/>
      <c r="P57" s="63">
        <v>0</v>
      </c>
      <c r="Q57" s="105"/>
      <c r="R57" s="63">
        <v>104375265</v>
      </c>
      <c r="S57" s="105"/>
      <c r="T57" s="63">
        <v>104375265</v>
      </c>
      <c r="U57" s="105"/>
      <c r="V57" s="157">
        <v>0.18</v>
      </c>
    </row>
    <row r="58" spans="2:22" x14ac:dyDescent="0.55000000000000004">
      <c r="B58" s="4" t="s">
        <v>201</v>
      </c>
      <c r="D58" s="63">
        <v>0</v>
      </c>
      <c r="E58" s="105"/>
      <c r="F58" s="63">
        <v>0</v>
      </c>
      <c r="G58" s="105"/>
      <c r="H58" s="63">
        <v>0</v>
      </c>
      <c r="I58" s="105"/>
      <c r="J58" s="63">
        <v>0</v>
      </c>
      <c r="K58" s="105"/>
      <c r="L58" s="118">
        <v>0</v>
      </c>
      <c r="M58" s="105"/>
      <c r="N58" s="63">
        <v>0</v>
      </c>
      <c r="O58" s="105"/>
      <c r="P58" s="63">
        <v>0</v>
      </c>
      <c r="Q58" s="105"/>
      <c r="R58" s="63">
        <v>131303453</v>
      </c>
      <c r="S58" s="105"/>
      <c r="T58" s="63">
        <v>131303453</v>
      </c>
      <c r="U58" s="105"/>
      <c r="V58" s="157">
        <v>0.23</v>
      </c>
    </row>
    <row r="59" spans="2:22" x14ac:dyDescent="0.55000000000000004">
      <c r="B59" s="4" t="s">
        <v>245</v>
      </c>
      <c r="D59" s="63">
        <v>0</v>
      </c>
      <c r="E59" s="105"/>
      <c r="F59" s="63">
        <v>1014152710</v>
      </c>
      <c r="G59" s="105"/>
      <c r="H59" s="63">
        <v>0</v>
      </c>
      <c r="I59" s="105"/>
      <c r="J59" s="63">
        <v>1014152710</v>
      </c>
      <c r="K59" s="105"/>
      <c r="L59" s="118">
        <v>3.28</v>
      </c>
      <c r="M59" s="105"/>
      <c r="N59" s="63">
        <v>1030305810</v>
      </c>
      <c r="O59" s="105"/>
      <c r="P59" s="63">
        <v>251954349</v>
      </c>
      <c r="Q59" s="105"/>
      <c r="R59" s="63">
        <v>-376587149</v>
      </c>
      <c r="S59" s="105"/>
      <c r="T59" s="63">
        <v>905673010</v>
      </c>
      <c r="U59" s="105"/>
      <c r="V59" s="157">
        <v>1.56</v>
      </c>
    </row>
    <row r="60" spans="2:22" x14ac:dyDescent="0.55000000000000004">
      <c r="B60" s="4" t="s">
        <v>169</v>
      </c>
      <c r="D60" s="63">
        <v>0</v>
      </c>
      <c r="E60" s="105"/>
      <c r="F60" s="63">
        <v>0</v>
      </c>
      <c r="G60" s="105"/>
      <c r="H60" s="63">
        <v>0</v>
      </c>
      <c r="I60" s="105"/>
      <c r="J60" s="63">
        <v>0</v>
      </c>
      <c r="K60" s="105"/>
      <c r="L60" s="118">
        <v>0</v>
      </c>
      <c r="M60" s="105"/>
      <c r="N60" s="63">
        <v>0</v>
      </c>
      <c r="O60" s="105"/>
      <c r="P60" s="63">
        <v>0</v>
      </c>
      <c r="Q60" s="105"/>
      <c r="R60" s="63">
        <v>-556155485</v>
      </c>
      <c r="S60" s="105"/>
      <c r="T60" s="63">
        <v>-556155485</v>
      </c>
      <c r="U60" s="105"/>
      <c r="V60" s="157">
        <v>-0.96</v>
      </c>
    </row>
    <row r="61" spans="2:22" x14ac:dyDescent="0.55000000000000004">
      <c r="B61" s="4" t="s">
        <v>236</v>
      </c>
      <c r="D61" s="63">
        <v>0</v>
      </c>
      <c r="E61" s="105"/>
      <c r="F61" s="63">
        <v>1842575625</v>
      </c>
      <c r="G61" s="105"/>
      <c r="H61" s="63">
        <v>0</v>
      </c>
      <c r="I61" s="105"/>
      <c r="J61" s="63">
        <v>1842575625</v>
      </c>
      <c r="K61" s="105"/>
      <c r="L61" s="118">
        <v>5.97</v>
      </c>
      <c r="M61" s="105"/>
      <c r="N61" s="63">
        <v>0</v>
      </c>
      <c r="O61" s="105"/>
      <c r="P61" s="63">
        <v>2174617195</v>
      </c>
      <c r="Q61" s="105"/>
      <c r="R61" s="63">
        <v>607940747</v>
      </c>
      <c r="S61" s="105"/>
      <c r="T61" s="63">
        <v>2782557942</v>
      </c>
      <c r="U61" s="105"/>
      <c r="V61" s="157">
        <v>4.79</v>
      </c>
    </row>
    <row r="62" spans="2:22" x14ac:dyDescent="0.55000000000000004">
      <c r="B62" s="4" t="s">
        <v>219</v>
      </c>
      <c r="D62" s="63">
        <v>0</v>
      </c>
      <c r="E62" s="105"/>
      <c r="F62" s="63">
        <v>1043969089</v>
      </c>
      <c r="G62" s="105"/>
      <c r="H62" s="63">
        <v>0</v>
      </c>
      <c r="I62" s="105"/>
      <c r="J62" s="63">
        <v>1043969089</v>
      </c>
      <c r="K62" s="105"/>
      <c r="L62" s="118">
        <v>3.38</v>
      </c>
      <c r="M62" s="105"/>
      <c r="N62" s="63">
        <v>0</v>
      </c>
      <c r="O62" s="105"/>
      <c r="P62" s="63">
        <v>1173413877</v>
      </c>
      <c r="Q62" s="105"/>
      <c r="R62" s="63">
        <v>740258262</v>
      </c>
      <c r="S62" s="105"/>
      <c r="T62" s="63">
        <v>1913672139</v>
      </c>
      <c r="U62" s="105"/>
      <c r="V62" s="157">
        <v>3.29</v>
      </c>
    </row>
    <row r="63" spans="2:22" x14ac:dyDescent="0.55000000000000004">
      <c r="B63" s="4" t="s">
        <v>222</v>
      </c>
      <c r="D63" s="63">
        <v>0</v>
      </c>
      <c r="E63" s="105"/>
      <c r="F63" s="63">
        <v>0</v>
      </c>
      <c r="G63" s="105"/>
      <c r="H63" s="63">
        <v>0</v>
      </c>
      <c r="I63" s="105"/>
      <c r="J63" s="63">
        <v>0</v>
      </c>
      <c r="K63" s="105"/>
      <c r="L63" s="118">
        <v>0</v>
      </c>
      <c r="M63" s="105"/>
      <c r="N63" s="63">
        <v>0</v>
      </c>
      <c r="O63" s="105"/>
      <c r="P63" s="63">
        <v>0</v>
      </c>
      <c r="Q63" s="105"/>
      <c r="R63" s="63">
        <v>39077677</v>
      </c>
      <c r="S63" s="105"/>
      <c r="T63" s="63">
        <v>39077677</v>
      </c>
      <c r="U63" s="105"/>
      <c r="V63" s="157">
        <v>7.0000000000000007E-2</v>
      </c>
    </row>
    <row r="64" spans="2:22" x14ac:dyDescent="0.55000000000000004">
      <c r="B64" s="4" t="s">
        <v>176</v>
      </c>
      <c r="D64" s="63">
        <v>0</v>
      </c>
      <c r="E64" s="105"/>
      <c r="F64" s="63">
        <v>0</v>
      </c>
      <c r="G64" s="105"/>
      <c r="H64" s="63">
        <v>0</v>
      </c>
      <c r="I64" s="105"/>
      <c r="J64" s="63">
        <v>0</v>
      </c>
      <c r="K64" s="105"/>
      <c r="L64" s="118">
        <v>0</v>
      </c>
      <c r="M64" s="105"/>
      <c r="N64" s="63">
        <v>0</v>
      </c>
      <c r="O64" s="105"/>
      <c r="P64" s="63">
        <v>0</v>
      </c>
      <c r="Q64" s="105"/>
      <c r="R64" s="63">
        <v>-871208251</v>
      </c>
      <c r="S64" s="105"/>
      <c r="T64" s="63">
        <v>-871208251</v>
      </c>
      <c r="U64" s="105"/>
      <c r="V64" s="157">
        <v>-1.5</v>
      </c>
    </row>
    <row r="65" spans="2:22" x14ac:dyDescent="0.55000000000000004">
      <c r="B65" s="4" t="s">
        <v>189</v>
      </c>
      <c r="D65" s="63">
        <v>0</v>
      </c>
      <c r="E65" s="105"/>
      <c r="F65" s="63">
        <v>0</v>
      </c>
      <c r="G65" s="105"/>
      <c r="H65" s="63">
        <v>0</v>
      </c>
      <c r="I65" s="105"/>
      <c r="J65" s="63">
        <v>0</v>
      </c>
      <c r="K65" s="105"/>
      <c r="L65" s="118">
        <v>0</v>
      </c>
      <c r="M65" s="105"/>
      <c r="N65" s="63">
        <v>840000000</v>
      </c>
      <c r="O65" s="105"/>
      <c r="P65" s="63">
        <v>0</v>
      </c>
      <c r="Q65" s="105"/>
      <c r="R65" s="63">
        <v>-4581272705</v>
      </c>
      <c r="S65" s="105"/>
      <c r="T65" s="63">
        <v>-3741272705</v>
      </c>
      <c r="U65" s="105"/>
      <c r="V65" s="157">
        <v>-6.44</v>
      </c>
    </row>
    <row r="66" spans="2:22" x14ac:dyDescent="0.55000000000000004">
      <c r="B66" s="4" t="s">
        <v>191</v>
      </c>
      <c r="D66" s="63">
        <v>0</v>
      </c>
      <c r="E66" s="105"/>
      <c r="F66" s="63">
        <v>0</v>
      </c>
      <c r="G66" s="105"/>
      <c r="H66" s="63">
        <v>0</v>
      </c>
      <c r="I66" s="105"/>
      <c r="J66" s="63">
        <v>0</v>
      </c>
      <c r="K66" s="105"/>
      <c r="L66" s="118">
        <v>0</v>
      </c>
      <c r="M66" s="105"/>
      <c r="N66" s="63">
        <v>0</v>
      </c>
      <c r="O66" s="105"/>
      <c r="P66" s="63">
        <v>0</v>
      </c>
      <c r="Q66" s="105"/>
      <c r="R66" s="63">
        <v>-2852006484</v>
      </c>
      <c r="S66" s="105"/>
      <c r="T66" s="63">
        <v>-2852006484</v>
      </c>
      <c r="U66" s="105"/>
      <c r="V66" s="157">
        <v>-4.91</v>
      </c>
    </row>
    <row r="67" spans="2:22" x14ac:dyDescent="0.55000000000000004">
      <c r="B67" s="4" t="s">
        <v>190</v>
      </c>
      <c r="D67" s="63">
        <v>0</v>
      </c>
      <c r="E67" s="105"/>
      <c r="F67" s="63">
        <v>0</v>
      </c>
      <c r="G67" s="105"/>
      <c r="H67" s="63">
        <v>0</v>
      </c>
      <c r="I67" s="105"/>
      <c r="J67" s="63">
        <v>0</v>
      </c>
      <c r="K67" s="105"/>
      <c r="L67" s="118">
        <v>0</v>
      </c>
      <c r="M67" s="105"/>
      <c r="N67" s="63">
        <v>728000000</v>
      </c>
      <c r="O67" s="105"/>
      <c r="P67" s="63">
        <v>0</v>
      </c>
      <c r="Q67" s="105"/>
      <c r="R67" s="63">
        <v>-1911137493</v>
      </c>
      <c r="S67" s="105"/>
      <c r="T67" s="63">
        <v>-1183137493</v>
      </c>
      <c r="U67" s="105"/>
      <c r="V67" s="157">
        <v>-2.04</v>
      </c>
    </row>
    <row r="68" spans="2:22" x14ac:dyDescent="0.55000000000000004">
      <c r="B68" s="4" t="s">
        <v>192</v>
      </c>
      <c r="D68" s="63">
        <v>0</v>
      </c>
      <c r="E68" s="105"/>
      <c r="F68" s="63">
        <v>564667179</v>
      </c>
      <c r="G68" s="105"/>
      <c r="H68" s="63">
        <v>0</v>
      </c>
      <c r="I68" s="105"/>
      <c r="J68" s="63">
        <v>564667179</v>
      </c>
      <c r="K68" s="105"/>
      <c r="L68" s="118">
        <v>1.83</v>
      </c>
      <c r="M68" s="105"/>
      <c r="N68" s="63">
        <v>800000000</v>
      </c>
      <c r="O68" s="105"/>
      <c r="P68" s="63">
        <v>1937312478</v>
      </c>
      <c r="Q68" s="105"/>
      <c r="R68" s="63">
        <v>746493559</v>
      </c>
      <c r="S68" s="105"/>
      <c r="T68" s="63">
        <v>3483806037</v>
      </c>
      <c r="U68" s="105"/>
      <c r="V68" s="157">
        <v>6</v>
      </c>
    </row>
    <row r="69" spans="2:22" x14ac:dyDescent="0.55000000000000004">
      <c r="B69" s="4" t="s">
        <v>187</v>
      </c>
      <c r="D69" s="63">
        <v>0</v>
      </c>
      <c r="E69" s="105"/>
      <c r="F69" s="63">
        <v>0</v>
      </c>
      <c r="G69" s="105"/>
      <c r="H69" s="63">
        <v>0</v>
      </c>
      <c r="I69" s="105"/>
      <c r="J69" s="63">
        <v>0</v>
      </c>
      <c r="K69" s="105"/>
      <c r="L69" s="118">
        <v>0</v>
      </c>
      <c r="M69" s="105"/>
      <c r="N69" s="63">
        <v>0</v>
      </c>
      <c r="O69" s="105"/>
      <c r="P69" s="63">
        <v>0</v>
      </c>
      <c r="Q69" s="105"/>
      <c r="R69" s="63">
        <v>2977733688</v>
      </c>
      <c r="S69" s="105"/>
      <c r="T69" s="63">
        <v>2977733688</v>
      </c>
      <c r="U69" s="105"/>
      <c r="V69" s="157">
        <v>5.12</v>
      </c>
    </row>
    <row r="70" spans="2:22" x14ac:dyDescent="0.55000000000000004">
      <c r="B70" s="4" t="s">
        <v>217</v>
      </c>
      <c r="D70" s="63">
        <v>0</v>
      </c>
      <c r="E70" s="105"/>
      <c r="F70" s="63">
        <v>0</v>
      </c>
      <c r="G70" s="105"/>
      <c r="H70" s="63">
        <v>0</v>
      </c>
      <c r="I70" s="105"/>
      <c r="J70" s="63">
        <v>0</v>
      </c>
      <c r="K70" s="105"/>
      <c r="L70" s="118">
        <v>0</v>
      </c>
      <c r="M70" s="105"/>
      <c r="N70" s="63">
        <v>948858801</v>
      </c>
      <c r="O70" s="105"/>
      <c r="P70" s="63">
        <v>0</v>
      </c>
      <c r="Q70" s="105"/>
      <c r="R70" s="63">
        <v>697860240</v>
      </c>
      <c r="S70" s="105"/>
      <c r="T70" s="63">
        <v>1646719041</v>
      </c>
      <c r="U70" s="105"/>
      <c r="V70" s="157">
        <v>2.83</v>
      </c>
    </row>
    <row r="71" spans="2:22" x14ac:dyDescent="0.55000000000000004">
      <c r="B71" s="4" t="s">
        <v>244</v>
      </c>
      <c r="D71" s="63">
        <v>0</v>
      </c>
      <c r="E71" s="105"/>
      <c r="F71" s="63">
        <v>820497979</v>
      </c>
      <c r="G71" s="105"/>
      <c r="H71" s="63">
        <v>0</v>
      </c>
      <c r="I71" s="105"/>
      <c r="J71" s="63">
        <v>820497979</v>
      </c>
      <c r="K71" s="105"/>
      <c r="L71" s="118">
        <v>2.66</v>
      </c>
      <c r="M71" s="105"/>
      <c r="N71" s="63">
        <v>0</v>
      </c>
      <c r="O71" s="105"/>
      <c r="P71" s="63">
        <v>1433099411</v>
      </c>
      <c r="Q71" s="105"/>
      <c r="R71" s="63">
        <v>129689708</v>
      </c>
      <c r="S71" s="105"/>
      <c r="T71" s="63">
        <v>1562789119</v>
      </c>
      <c r="U71" s="105"/>
      <c r="V71" s="157">
        <v>2.69</v>
      </c>
    </row>
    <row r="72" spans="2:22" x14ac:dyDescent="0.55000000000000004">
      <c r="B72" s="4" t="s">
        <v>198</v>
      </c>
      <c r="D72" s="63">
        <v>0</v>
      </c>
      <c r="E72" s="105"/>
      <c r="F72" s="63">
        <v>0</v>
      </c>
      <c r="G72" s="105"/>
      <c r="H72" s="63">
        <v>0</v>
      </c>
      <c r="I72" s="105"/>
      <c r="J72" s="63">
        <v>0</v>
      </c>
      <c r="K72" s="105"/>
      <c r="L72" s="118">
        <v>0</v>
      </c>
      <c r="M72" s="105"/>
      <c r="N72" s="63">
        <v>0</v>
      </c>
      <c r="O72" s="105"/>
      <c r="P72" s="63">
        <v>0</v>
      </c>
      <c r="Q72" s="105"/>
      <c r="R72" s="63">
        <v>2007269115</v>
      </c>
      <c r="S72" s="105"/>
      <c r="T72" s="63">
        <v>2007269115</v>
      </c>
      <c r="U72" s="105"/>
      <c r="V72" s="157">
        <v>3.45</v>
      </c>
    </row>
    <row r="73" spans="2:22" x14ac:dyDescent="0.55000000000000004">
      <c r="B73" s="4" t="s">
        <v>218</v>
      </c>
      <c r="D73" s="63">
        <v>0</v>
      </c>
      <c r="E73" s="105"/>
      <c r="F73" s="63">
        <v>0</v>
      </c>
      <c r="G73" s="105"/>
      <c r="H73" s="63">
        <v>0</v>
      </c>
      <c r="I73" s="105"/>
      <c r="J73" s="63">
        <v>0</v>
      </c>
      <c r="K73" s="105"/>
      <c r="L73" s="118">
        <v>0</v>
      </c>
      <c r="M73" s="105"/>
      <c r="N73" s="63">
        <v>0</v>
      </c>
      <c r="O73" s="105"/>
      <c r="P73" s="63">
        <v>0</v>
      </c>
      <c r="Q73" s="105"/>
      <c r="R73" s="63">
        <v>797323409</v>
      </c>
      <c r="S73" s="105"/>
      <c r="T73" s="63">
        <v>797323409</v>
      </c>
      <c r="U73" s="105"/>
      <c r="V73" s="157">
        <v>1.37</v>
      </c>
    </row>
    <row r="74" spans="2:22" x14ac:dyDescent="0.55000000000000004">
      <c r="B74" s="4" t="s">
        <v>231</v>
      </c>
      <c r="D74" s="63">
        <v>0</v>
      </c>
      <c r="E74" s="105"/>
      <c r="F74" s="63">
        <v>3275647481</v>
      </c>
      <c r="G74" s="105"/>
      <c r="H74" s="63">
        <v>0</v>
      </c>
      <c r="I74" s="105"/>
      <c r="J74" s="63">
        <v>3275647481</v>
      </c>
      <c r="K74" s="105"/>
      <c r="L74" s="118">
        <v>10.61</v>
      </c>
      <c r="M74" s="105"/>
      <c r="N74" s="63">
        <v>0</v>
      </c>
      <c r="O74" s="105"/>
      <c r="P74" s="63">
        <v>4399394190</v>
      </c>
      <c r="Q74" s="105"/>
      <c r="R74" s="63">
        <v>456746417</v>
      </c>
      <c r="S74" s="105"/>
      <c r="T74" s="63">
        <v>4856140607</v>
      </c>
      <c r="U74" s="105"/>
      <c r="V74" s="157">
        <v>8.36</v>
      </c>
    </row>
    <row r="75" spans="2:22" x14ac:dyDescent="0.55000000000000004">
      <c r="B75" s="4" t="s">
        <v>213</v>
      </c>
      <c r="D75" s="63">
        <v>0</v>
      </c>
      <c r="E75" s="105"/>
      <c r="F75" s="63">
        <v>1384665165</v>
      </c>
      <c r="G75" s="105"/>
      <c r="H75" s="63">
        <v>0</v>
      </c>
      <c r="I75" s="105"/>
      <c r="J75" s="63">
        <v>1384665165</v>
      </c>
      <c r="K75" s="105"/>
      <c r="L75" s="118">
        <v>4.4800000000000004</v>
      </c>
      <c r="M75" s="105"/>
      <c r="N75" s="63">
        <v>1015000350</v>
      </c>
      <c r="O75" s="105"/>
      <c r="P75" s="63">
        <v>1067428697</v>
      </c>
      <c r="Q75" s="105"/>
      <c r="R75" s="63">
        <v>390850566</v>
      </c>
      <c r="S75" s="105"/>
      <c r="T75" s="63">
        <v>2473279613</v>
      </c>
      <c r="U75" s="105"/>
      <c r="V75" s="157">
        <v>4.26</v>
      </c>
    </row>
    <row r="76" spans="2:22" x14ac:dyDescent="0.55000000000000004">
      <c r="B76" s="4" t="s">
        <v>202</v>
      </c>
      <c r="D76" s="63">
        <v>0</v>
      </c>
      <c r="E76" s="105"/>
      <c r="F76" s="63">
        <v>1510404026</v>
      </c>
      <c r="G76" s="105"/>
      <c r="H76" s="63">
        <v>0</v>
      </c>
      <c r="I76" s="105"/>
      <c r="J76" s="63">
        <v>1510404026</v>
      </c>
      <c r="K76" s="105"/>
      <c r="L76" s="118">
        <v>4.8899999999999997</v>
      </c>
      <c r="M76" s="105"/>
      <c r="N76" s="63">
        <v>600666610</v>
      </c>
      <c r="O76" s="105"/>
      <c r="P76" s="63">
        <v>1888766025</v>
      </c>
      <c r="Q76" s="105"/>
      <c r="R76" s="63">
        <v>-1774375879</v>
      </c>
      <c r="S76" s="105"/>
      <c r="T76" s="63">
        <v>715056756</v>
      </c>
      <c r="U76" s="105"/>
      <c r="V76" s="157">
        <v>1.23</v>
      </c>
    </row>
    <row r="77" spans="2:22" x14ac:dyDescent="0.55000000000000004">
      <c r="B77" s="4" t="s">
        <v>223</v>
      </c>
      <c r="D77" s="63">
        <v>0</v>
      </c>
      <c r="E77" s="105"/>
      <c r="F77" s="63">
        <v>0</v>
      </c>
      <c r="G77" s="105"/>
      <c r="H77" s="63">
        <v>0</v>
      </c>
      <c r="I77" s="105"/>
      <c r="J77" s="63">
        <v>0</v>
      </c>
      <c r="K77" s="105"/>
      <c r="L77" s="118">
        <v>0</v>
      </c>
      <c r="M77" s="105"/>
      <c r="N77" s="63">
        <v>1224000000</v>
      </c>
      <c r="O77" s="105"/>
      <c r="P77" s="63">
        <v>0</v>
      </c>
      <c r="Q77" s="105"/>
      <c r="R77" s="63">
        <v>-2536791793</v>
      </c>
      <c r="S77" s="105"/>
      <c r="T77" s="63">
        <v>-1312791793</v>
      </c>
      <c r="U77" s="105"/>
      <c r="V77" s="157">
        <v>-2.2599999999999998</v>
      </c>
    </row>
    <row r="78" spans="2:22" x14ac:dyDescent="0.55000000000000004">
      <c r="B78" s="4" t="s">
        <v>178</v>
      </c>
      <c r="D78" s="63">
        <v>0</v>
      </c>
      <c r="E78" s="105"/>
      <c r="F78" s="63">
        <v>0</v>
      </c>
      <c r="G78" s="105"/>
      <c r="H78" s="63">
        <v>0</v>
      </c>
      <c r="I78" s="105"/>
      <c r="J78" s="63">
        <v>0</v>
      </c>
      <c r="K78" s="105"/>
      <c r="L78" s="118">
        <v>0</v>
      </c>
      <c r="M78" s="105"/>
      <c r="N78" s="63">
        <v>0</v>
      </c>
      <c r="O78" s="105"/>
      <c r="P78" s="63">
        <v>0</v>
      </c>
      <c r="Q78" s="105"/>
      <c r="R78" s="63">
        <v>1239442423</v>
      </c>
      <c r="S78" s="105"/>
      <c r="T78" s="63">
        <v>1239442423</v>
      </c>
      <c r="U78" s="105"/>
      <c r="V78" s="157">
        <v>2.13</v>
      </c>
    </row>
    <row r="79" spans="2:22" x14ac:dyDescent="0.55000000000000004">
      <c r="B79" s="4" t="s">
        <v>268</v>
      </c>
      <c r="D79" s="63">
        <v>0</v>
      </c>
      <c r="E79" s="105"/>
      <c r="F79" s="63">
        <v>170384906</v>
      </c>
      <c r="G79" s="105"/>
      <c r="H79" s="63">
        <v>0</v>
      </c>
      <c r="I79" s="105"/>
      <c r="J79" s="63">
        <v>170384906</v>
      </c>
      <c r="K79" s="105"/>
      <c r="L79" s="118">
        <v>0.55000000000000004</v>
      </c>
      <c r="M79" s="105"/>
      <c r="N79" s="63">
        <v>0</v>
      </c>
      <c r="O79" s="105"/>
      <c r="P79" s="63">
        <v>170384906</v>
      </c>
      <c r="Q79" s="105"/>
      <c r="R79" s="63">
        <v>0</v>
      </c>
      <c r="S79" s="105"/>
      <c r="T79" s="63">
        <v>170384906</v>
      </c>
      <c r="U79" s="105"/>
      <c r="V79" s="157">
        <v>0.28999999999999998</v>
      </c>
    </row>
    <row r="80" spans="2:22" x14ac:dyDescent="0.55000000000000004">
      <c r="B80" s="4" t="s">
        <v>269</v>
      </c>
      <c r="D80" s="63">
        <v>0</v>
      </c>
      <c r="E80" s="105"/>
      <c r="F80" s="63">
        <v>596793669</v>
      </c>
      <c r="G80" s="105"/>
      <c r="H80" s="63">
        <v>0</v>
      </c>
      <c r="I80" s="105"/>
      <c r="J80" s="63">
        <v>596793669</v>
      </c>
      <c r="K80" s="105"/>
      <c r="L80" s="118">
        <v>1.93</v>
      </c>
      <c r="M80" s="105"/>
      <c r="N80" s="63">
        <v>0</v>
      </c>
      <c r="O80" s="105"/>
      <c r="P80" s="63">
        <v>596793669</v>
      </c>
      <c r="Q80" s="105"/>
      <c r="R80" s="63">
        <v>0</v>
      </c>
      <c r="S80" s="105"/>
      <c r="T80" s="63">
        <v>596793669</v>
      </c>
      <c r="U80" s="105"/>
      <c r="V80" s="157">
        <v>1.03</v>
      </c>
    </row>
    <row r="81" spans="2:22" x14ac:dyDescent="0.55000000000000004">
      <c r="B81" s="4" t="s">
        <v>265</v>
      </c>
      <c r="D81" s="63">
        <v>0</v>
      </c>
      <c r="E81" s="105"/>
      <c r="F81" s="63">
        <v>95773194</v>
      </c>
      <c r="G81" s="105"/>
      <c r="H81" s="63">
        <v>0</v>
      </c>
      <c r="I81" s="105"/>
      <c r="J81" s="63">
        <v>95773194</v>
      </c>
      <c r="K81" s="105"/>
      <c r="L81" s="118">
        <v>0.31</v>
      </c>
      <c r="M81" s="105"/>
      <c r="N81" s="63">
        <v>0</v>
      </c>
      <c r="O81" s="105"/>
      <c r="P81" s="63">
        <v>95773194</v>
      </c>
      <c r="Q81" s="105"/>
      <c r="R81" s="63">
        <v>0</v>
      </c>
      <c r="S81" s="105"/>
      <c r="T81" s="63">
        <v>95773194</v>
      </c>
      <c r="U81" s="105"/>
      <c r="V81" s="157">
        <v>0.16</v>
      </c>
    </row>
    <row r="82" spans="2:22" x14ac:dyDescent="0.55000000000000004">
      <c r="B82" s="4" t="s">
        <v>267</v>
      </c>
      <c r="D82" s="63">
        <v>0</v>
      </c>
      <c r="E82" s="105"/>
      <c r="F82" s="63">
        <v>-291465789</v>
      </c>
      <c r="G82" s="105"/>
      <c r="H82" s="63">
        <v>0</v>
      </c>
      <c r="I82" s="105"/>
      <c r="J82" s="63">
        <v>-291465789</v>
      </c>
      <c r="K82" s="105"/>
      <c r="L82" s="118">
        <v>-0.94</v>
      </c>
      <c r="M82" s="105"/>
      <c r="N82" s="63">
        <v>0</v>
      </c>
      <c r="O82" s="105"/>
      <c r="P82" s="63">
        <v>-291465789</v>
      </c>
      <c r="Q82" s="105"/>
      <c r="R82" s="63">
        <v>0</v>
      </c>
      <c r="S82" s="105"/>
      <c r="T82" s="63">
        <v>-291465789</v>
      </c>
      <c r="U82" s="105"/>
      <c r="V82" s="157">
        <v>-0.5</v>
      </c>
    </row>
    <row r="83" spans="2:22" x14ac:dyDescent="0.55000000000000004">
      <c r="B83" s="4" t="s">
        <v>261</v>
      </c>
      <c r="D83" s="63">
        <v>0</v>
      </c>
      <c r="E83" s="105"/>
      <c r="F83" s="63">
        <v>-1355004000</v>
      </c>
      <c r="G83" s="105"/>
      <c r="H83" s="63">
        <v>0</v>
      </c>
      <c r="I83" s="105"/>
      <c r="J83" s="63">
        <v>-1355004000</v>
      </c>
      <c r="K83" s="105"/>
      <c r="L83" s="118">
        <v>-4.3899999999999997</v>
      </c>
      <c r="M83" s="105"/>
      <c r="N83" s="63">
        <v>0</v>
      </c>
      <c r="O83" s="105"/>
      <c r="P83" s="63">
        <v>504124028</v>
      </c>
      <c r="Q83" s="105"/>
      <c r="R83" s="63">
        <v>0</v>
      </c>
      <c r="S83" s="105"/>
      <c r="T83" s="63">
        <v>504124028</v>
      </c>
      <c r="U83" s="105"/>
      <c r="V83" s="157">
        <v>0.87</v>
      </c>
    </row>
    <row r="84" spans="2:22" x14ac:dyDescent="0.55000000000000004">
      <c r="B84" s="4" t="s">
        <v>250</v>
      </c>
      <c r="D84" s="63">
        <v>0</v>
      </c>
      <c r="E84" s="105"/>
      <c r="F84" s="63">
        <v>1677622271</v>
      </c>
      <c r="G84" s="105"/>
      <c r="H84" s="63">
        <v>0</v>
      </c>
      <c r="I84" s="105"/>
      <c r="J84" s="63">
        <v>1677622271</v>
      </c>
      <c r="K84" s="105"/>
      <c r="L84" s="118">
        <v>5.43</v>
      </c>
      <c r="M84" s="105"/>
      <c r="N84" s="63">
        <v>0</v>
      </c>
      <c r="O84" s="105"/>
      <c r="P84" s="63">
        <v>4144900032</v>
      </c>
      <c r="Q84" s="105"/>
      <c r="R84" s="63">
        <v>0</v>
      </c>
      <c r="S84" s="105"/>
      <c r="T84" s="63">
        <v>4144900032</v>
      </c>
      <c r="U84" s="105"/>
      <c r="V84" s="157">
        <v>7.13</v>
      </c>
    </row>
    <row r="85" spans="2:22" x14ac:dyDescent="0.55000000000000004">
      <c r="B85" s="4" t="s">
        <v>266</v>
      </c>
      <c r="D85" s="63">
        <v>0</v>
      </c>
      <c r="E85" s="105"/>
      <c r="F85" s="63">
        <v>-21330022</v>
      </c>
      <c r="G85" s="105"/>
      <c r="H85" s="63">
        <v>0</v>
      </c>
      <c r="I85" s="105"/>
      <c r="J85" s="63">
        <v>-21330022</v>
      </c>
      <c r="K85" s="105"/>
      <c r="L85" s="118">
        <v>-7.0000000000000007E-2</v>
      </c>
      <c r="M85" s="105"/>
      <c r="N85" s="63">
        <v>0</v>
      </c>
      <c r="O85" s="105"/>
      <c r="P85" s="63">
        <v>-21330022</v>
      </c>
      <c r="Q85" s="105"/>
      <c r="R85" s="63">
        <v>0</v>
      </c>
      <c r="S85" s="105"/>
      <c r="T85" s="63">
        <v>-21330022</v>
      </c>
      <c r="U85" s="105"/>
      <c r="V85" s="157">
        <v>-0.04</v>
      </c>
    </row>
    <row r="86" spans="2:22" ht="29.25" customHeight="1" thickBot="1" x14ac:dyDescent="0.6">
      <c r="B86" s="35" t="s">
        <v>65</v>
      </c>
      <c r="D86" s="67">
        <f>SUM(D10:D85)</f>
        <v>0</v>
      </c>
      <c r="E86" s="6"/>
      <c r="F86" s="67">
        <f>SUM(F10:F85)</f>
        <v>23255845490</v>
      </c>
      <c r="G86" s="6"/>
      <c r="H86" s="67">
        <f>SUM(H10:H85)</f>
        <v>8712649333</v>
      </c>
      <c r="I86" s="6"/>
      <c r="J86" s="67">
        <f>SUM(J10:J85)</f>
        <v>31968494823</v>
      </c>
      <c r="K86" s="6"/>
      <c r="L86" s="117">
        <f>SUM(L10:L85)</f>
        <v>103.53</v>
      </c>
      <c r="M86" s="6"/>
      <c r="N86" s="67">
        <f>SUM(N10:N85)</f>
        <v>17668242327</v>
      </c>
      <c r="O86" s="6"/>
      <c r="P86" s="67"/>
      <c r="Q86" s="6"/>
      <c r="R86" s="67">
        <f>SUM(R10:R85)</f>
        <v>5560830243</v>
      </c>
      <c r="S86" s="6"/>
      <c r="T86" s="67">
        <f>SUM(T10:T85)</f>
        <v>49751398276</v>
      </c>
      <c r="U86" s="6"/>
      <c r="V86" s="155">
        <f>SUM(V10:V85)</f>
        <v>85.59999999999998</v>
      </c>
    </row>
    <row r="87" spans="2:22" ht="21.75" thickTop="1" x14ac:dyDescent="0.55000000000000004"/>
    <row r="88" spans="2:22" ht="30" x14ac:dyDescent="0.75">
      <c r="L88" s="45">
        <v>11</v>
      </c>
      <c r="T88" s="146"/>
    </row>
    <row r="89" spans="2:22" x14ac:dyDescent="0.55000000000000004">
      <c r="T89" s="21"/>
    </row>
  </sheetData>
  <sortState xmlns:xlrd2="http://schemas.microsoft.com/office/spreadsheetml/2017/richdata2" ref="B10:V85">
    <sortCondition descending="1" ref="T10:T85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4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6"/>
  <sheetViews>
    <sheetView rightToLeft="1" view="pageBreakPreview" zoomScale="85" zoomScaleNormal="70" zoomScaleSheetLayoutView="85" workbookViewId="0">
      <selection activeCell="R10" sqref="D10:R10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81" t="s">
        <v>167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4"/>
      <c r="R2" s="14"/>
      <c r="S2" s="14"/>
      <c r="T2" s="14"/>
      <c r="U2" s="14"/>
    </row>
    <row r="3" spans="2:28" ht="30" x14ac:dyDescent="0.6">
      <c r="B3" s="181" t="s">
        <v>37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4"/>
      <c r="R3" s="14"/>
    </row>
    <row r="4" spans="2:28" ht="30" x14ac:dyDescent="0.6">
      <c r="B4" s="181" t="s">
        <v>263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82" t="s">
        <v>41</v>
      </c>
      <c r="D7" s="183" t="s">
        <v>39</v>
      </c>
      <c r="E7" s="183" t="s">
        <v>39</v>
      </c>
      <c r="F7" s="183" t="s">
        <v>39</v>
      </c>
      <c r="G7" s="183" t="s">
        <v>39</v>
      </c>
      <c r="H7" s="183" t="s">
        <v>39</v>
      </c>
      <c r="I7" s="183" t="s">
        <v>39</v>
      </c>
      <c r="J7" s="183" t="s">
        <v>39</v>
      </c>
      <c r="L7" s="183" t="s">
        <v>40</v>
      </c>
      <c r="M7" s="183" t="s">
        <v>40</v>
      </c>
      <c r="N7" s="183" t="s">
        <v>40</v>
      </c>
      <c r="O7" s="183" t="s">
        <v>40</v>
      </c>
      <c r="P7" s="183" t="s">
        <v>40</v>
      </c>
      <c r="Q7" s="183" t="s">
        <v>40</v>
      </c>
      <c r="R7" s="183" t="s">
        <v>40</v>
      </c>
    </row>
    <row r="8" spans="2:28" s="36" customFormat="1" ht="48" customHeight="1" x14ac:dyDescent="0.75">
      <c r="B8" s="182" t="s">
        <v>41</v>
      </c>
      <c r="D8" s="225" t="s">
        <v>58</v>
      </c>
      <c r="E8" s="37"/>
      <c r="F8" s="225" t="s">
        <v>55</v>
      </c>
      <c r="G8" s="37"/>
      <c r="H8" s="225" t="s">
        <v>56</v>
      </c>
      <c r="I8" s="37"/>
      <c r="J8" s="225" t="s">
        <v>59</v>
      </c>
      <c r="L8" s="225" t="s">
        <v>58</v>
      </c>
      <c r="M8" s="37"/>
      <c r="N8" s="225" t="s">
        <v>55</v>
      </c>
      <c r="O8" s="37"/>
      <c r="P8" s="225" t="s">
        <v>56</v>
      </c>
      <c r="Q8" s="37"/>
      <c r="R8" s="225" t="s">
        <v>59</v>
      </c>
    </row>
    <row r="9" spans="2:28" ht="21.75" x14ac:dyDescent="0.6">
      <c r="B9" s="4" t="s">
        <v>271</v>
      </c>
      <c r="C9" s="4"/>
      <c r="D9" s="66">
        <v>0</v>
      </c>
      <c r="E9" s="6"/>
      <c r="F9" s="66">
        <v>2002066</v>
      </c>
      <c r="G9" s="6"/>
      <c r="H9" s="66">
        <v>0</v>
      </c>
      <c r="I9" s="6"/>
      <c r="J9" s="66">
        <v>2002066</v>
      </c>
      <c r="K9" s="6"/>
      <c r="L9" s="66">
        <v>0</v>
      </c>
      <c r="M9" s="6"/>
      <c r="N9" s="66">
        <v>2002066</v>
      </c>
      <c r="O9" s="6"/>
      <c r="P9" s="66">
        <v>0</v>
      </c>
      <c r="Q9" s="4"/>
      <c r="R9" s="66">
        <v>2002066</v>
      </c>
    </row>
    <row r="10" spans="2:28" ht="24.75" thickBot="1" x14ac:dyDescent="0.65">
      <c r="B10" s="18" t="s">
        <v>65</v>
      </c>
      <c r="D10" s="68">
        <f t="shared" ref="D10:Q10" si="0">SUM(D9)</f>
        <v>0</v>
      </c>
      <c r="E10" s="68">
        <f t="shared" si="0"/>
        <v>0</v>
      </c>
      <c r="F10" s="68">
        <f t="shared" si="0"/>
        <v>2002066</v>
      </c>
      <c r="G10" s="68">
        <f t="shared" si="0"/>
        <v>0</v>
      </c>
      <c r="H10" s="68">
        <f t="shared" si="0"/>
        <v>0</v>
      </c>
      <c r="I10" s="68">
        <f t="shared" si="0"/>
        <v>0</v>
      </c>
      <c r="J10" s="68">
        <f t="shared" si="0"/>
        <v>2002066</v>
      </c>
      <c r="K10" s="68">
        <f t="shared" si="0"/>
        <v>0</v>
      </c>
      <c r="L10" s="68">
        <f t="shared" si="0"/>
        <v>0</v>
      </c>
      <c r="M10" s="68">
        <f t="shared" si="0"/>
        <v>0</v>
      </c>
      <c r="N10" s="68">
        <f t="shared" si="0"/>
        <v>2002066</v>
      </c>
      <c r="O10" s="68">
        <f t="shared" si="0"/>
        <v>0</v>
      </c>
      <c r="P10" s="68">
        <f t="shared" si="0"/>
        <v>0</v>
      </c>
      <c r="Q10" s="68">
        <f t="shared" si="0"/>
        <v>0</v>
      </c>
      <c r="R10" s="68">
        <f>SUM(R9)</f>
        <v>2002066</v>
      </c>
    </row>
    <row r="11" spans="2:28" ht="21.75" thickTop="1" x14ac:dyDescent="0.6">
      <c r="L11"/>
    </row>
    <row r="12" spans="2:28" ht="30" x14ac:dyDescent="0.75">
      <c r="J12" s="40">
        <v>12</v>
      </c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</sheetData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17"/>
  <sheetViews>
    <sheetView rightToLeft="1" view="pageBreakPreview" topLeftCell="B1" zoomScale="80" zoomScaleNormal="70" zoomScaleSheetLayoutView="80" workbookViewId="0">
      <selection activeCell="B10" sqref="B10:H13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81" t="s">
        <v>167</v>
      </c>
      <c r="C2" s="181"/>
      <c r="D2" s="181"/>
      <c r="E2" s="181"/>
      <c r="F2" s="181"/>
      <c r="G2" s="181"/>
      <c r="H2" s="181"/>
      <c r="I2" s="181"/>
      <c r="J2" s="181"/>
    </row>
    <row r="3" spans="2:26" ht="31.5" customHeight="1" x14ac:dyDescent="0.55000000000000004">
      <c r="B3" s="181" t="s">
        <v>37</v>
      </c>
      <c r="C3" s="181"/>
      <c r="D3" s="181"/>
      <c r="E3" s="181"/>
      <c r="F3" s="181"/>
      <c r="G3" s="181"/>
      <c r="H3" s="181"/>
      <c r="I3" s="181"/>
      <c r="J3" s="181"/>
    </row>
    <row r="4" spans="2:26" ht="31.5" customHeight="1" x14ac:dyDescent="0.55000000000000004">
      <c r="B4" s="181" t="s">
        <v>263</v>
      </c>
      <c r="C4" s="181"/>
      <c r="D4" s="181"/>
      <c r="E4" s="181"/>
      <c r="F4" s="181"/>
      <c r="G4" s="181"/>
      <c r="H4" s="181"/>
      <c r="I4" s="181"/>
      <c r="J4" s="181"/>
    </row>
    <row r="5" spans="2:26" ht="73.5" customHeight="1" x14ac:dyDescent="0.55000000000000004"/>
    <row r="6" spans="2:26" ht="30" x14ac:dyDescent="0.55000000000000004">
      <c r="B6" s="12" t="s">
        <v>155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 x14ac:dyDescent="0.55000000000000004">
      <c r="B8" s="185" t="s">
        <v>60</v>
      </c>
      <c r="C8" s="185" t="s">
        <v>60</v>
      </c>
      <c r="D8" s="185" t="s">
        <v>39</v>
      </c>
      <c r="E8" s="185" t="s">
        <v>39</v>
      </c>
      <c r="F8" s="185" t="s">
        <v>39</v>
      </c>
      <c r="H8" s="185" t="s">
        <v>40</v>
      </c>
      <c r="I8" s="185" t="s">
        <v>40</v>
      </c>
      <c r="J8" s="185" t="s">
        <v>40</v>
      </c>
    </row>
    <row r="9" spans="2:26" s="29" customFormat="1" ht="50.25" customHeight="1" x14ac:dyDescent="0.6">
      <c r="B9" s="227" t="s">
        <v>61</v>
      </c>
      <c r="D9" s="227" t="s">
        <v>62</v>
      </c>
      <c r="F9" s="227" t="s">
        <v>63</v>
      </c>
      <c r="H9" s="227" t="s">
        <v>62</v>
      </c>
      <c r="J9" s="227" t="s">
        <v>63</v>
      </c>
    </row>
    <row r="10" spans="2:26" s="4" customFormat="1" ht="22.5" customHeight="1" x14ac:dyDescent="0.55000000000000004">
      <c r="B10" s="34" t="s">
        <v>275</v>
      </c>
      <c r="D10" s="65">
        <v>3850</v>
      </c>
      <c r="E10" s="6"/>
      <c r="F10" s="10"/>
      <c r="G10" s="6"/>
      <c r="H10" s="65">
        <v>29899</v>
      </c>
      <c r="I10" s="6"/>
      <c r="J10" s="88"/>
    </row>
    <row r="11" spans="2:26" s="4" customFormat="1" ht="22.5" customHeight="1" x14ac:dyDescent="0.55000000000000004">
      <c r="B11" s="4" t="s">
        <v>276</v>
      </c>
      <c r="D11" s="66">
        <v>1144</v>
      </c>
      <c r="E11" s="6"/>
      <c r="F11" s="6"/>
      <c r="G11" s="6"/>
      <c r="H11" s="66">
        <v>10737</v>
      </c>
      <c r="I11" s="6"/>
      <c r="J11" s="31"/>
    </row>
    <row r="12" spans="2:26" s="4" customFormat="1" ht="22.5" customHeight="1" x14ac:dyDescent="0.55000000000000004">
      <c r="B12" s="170" t="s">
        <v>277</v>
      </c>
      <c r="D12" s="171">
        <v>287894</v>
      </c>
      <c r="E12" s="6"/>
      <c r="F12" s="172"/>
      <c r="G12" s="6"/>
      <c r="H12" s="171">
        <v>42481926</v>
      </c>
      <c r="I12" s="6"/>
      <c r="J12" s="173"/>
    </row>
    <row r="13" spans="2:26" s="4" customFormat="1" ht="21.75" customHeight="1" x14ac:dyDescent="0.55000000000000004">
      <c r="B13" s="4" t="s">
        <v>278</v>
      </c>
      <c r="D13" s="66">
        <v>409138</v>
      </c>
      <c r="E13" s="6"/>
      <c r="F13" s="6"/>
      <c r="G13" s="6"/>
      <c r="H13" s="66">
        <v>2913513</v>
      </c>
      <c r="I13" s="6"/>
      <c r="J13" s="31"/>
    </row>
    <row r="14" spans="2:26" ht="21.75" customHeight="1" thickBot="1" x14ac:dyDescent="0.6">
      <c r="B14" s="226" t="s">
        <v>65</v>
      </c>
      <c r="C14" s="226"/>
      <c r="D14" s="68">
        <f>SUM(D10:D13)</f>
        <v>702026</v>
      </c>
      <c r="E14" s="69"/>
      <c r="F14" s="70"/>
      <c r="G14" s="69"/>
      <c r="H14" s="68">
        <f>SUM(H10:H13)</f>
        <v>45436075</v>
      </c>
      <c r="I14" s="69"/>
      <c r="J14" s="90"/>
    </row>
    <row r="15" spans="2:26" ht="21.75" customHeight="1" thickTop="1" x14ac:dyDescent="0.55000000000000004">
      <c r="D15" s="2" t="s">
        <v>146</v>
      </c>
      <c r="J15" s="87"/>
    </row>
    <row r="16" spans="2:26" ht="30" x14ac:dyDescent="0.75">
      <c r="D16" s="43">
        <v>13</v>
      </c>
    </row>
    <row r="17" spans="10:10" ht="21.75" customHeight="1" x14ac:dyDescent="0.55000000000000004">
      <c r="J17" s="87"/>
    </row>
  </sheetData>
  <sortState xmlns:xlrd2="http://schemas.microsoft.com/office/spreadsheetml/2017/richdata2" ref="B10:H13">
    <sortCondition descending="1" ref="H10:H13"/>
  </sortState>
  <mergeCells count="12">
    <mergeCell ref="B2:J2"/>
    <mergeCell ref="B3:J3"/>
    <mergeCell ref="B4:J4"/>
    <mergeCell ref="B14:C14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zoomScale="90" zoomScaleNormal="70" zoomScaleSheetLayoutView="90" workbookViewId="0">
      <selection activeCell="F13" sqref="F13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2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81" t="s">
        <v>167</v>
      </c>
      <c r="C2" s="181"/>
      <c r="D2" s="181"/>
      <c r="E2" s="181"/>
      <c r="F2" s="181"/>
    </row>
    <row r="3" spans="2:16" ht="30" x14ac:dyDescent="0.55000000000000004">
      <c r="B3" s="181" t="s">
        <v>37</v>
      </c>
      <c r="C3" s="181"/>
      <c r="D3" s="181"/>
      <c r="E3" s="181"/>
      <c r="F3" s="181"/>
    </row>
    <row r="4" spans="2:16" ht="30" x14ac:dyDescent="0.55000000000000004">
      <c r="B4" s="181" t="s">
        <v>263</v>
      </c>
      <c r="C4" s="181"/>
      <c r="D4" s="181"/>
      <c r="E4" s="181"/>
      <c r="F4" s="181"/>
    </row>
    <row r="5" spans="2:16" ht="125.25" customHeight="1" x14ac:dyDescent="0.55000000000000004"/>
    <row r="6" spans="2:16" s="18" customFormat="1" ht="24" x14ac:dyDescent="0.6">
      <c r="B6" s="48" t="s">
        <v>185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19" t="s">
        <v>64</v>
      </c>
      <c r="D8" s="181" t="s">
        <v>39</v>
      </c>
      <c r="F8" s="181" t="s">
        <v>264</v>
      </c>
    </row>
    <row r="9" spans="2:16" ht="30" x14ac:dyDescent="0.55000000000000004">
      <c r="B9" s="228" t="s">
        <v>64</v>
      </c>
      <c r="D9" s="229" t="s">
        <v>34</v>
      </c>
      <c r="F9" s="229" t="s">
        <v>34</v>
      </c>
    </row>
    <row r="10" spans="2:16" x14ac:dyDescent="0.55000000000000004">
      <c r="B10" s="2" t="s">
        <v>64</v>
      </c>
      <c r="D10" s="71">
        <v>0</v>
      </c>
      <c r="E10" s="69"/>
      <c r="F10" s="71">
        <v>227481677</v>
      </c>
    </row>
    <row r="11" spans="2:16" x14ac:dyDescent="0.55000000000000004">
      <c r="B11" s="2" t="s">
        <v>149</v>
      </c>
      <c r="D11" s="71">
        <v>0</v>
      </c>
      <c r="E11" s="69"/>
      <c r="F11" s="71">
        <v>0</v>
      </c>
    </row>
    <row r="12" spans="2:16" x14ac:dyDescent="0.55000000000000004">
      <c r="B12" s="2" t="s">
        <v>79</v>
      </c>
      <c r="D12" s="71">
        <v>41618770</v>
      </c>
      <c r="E12" s="69"/>
      <c r="F12" s="71">
        <v>98732495</v>
      </c>
    </row>
    <row r="13" spans="2:16" ht="21.75" thickBot="1" x14ac:dyDescent="0.6">
      <c r="B13" s="23" t="s">
        <v>65</v>
      </c>
      <c r="D13" s="68">
        <f>SUM(D10:D12)</f>
        <v>41618770</v>
      </c>
      <c r="E13" s="69"/>
      <c r="F13" s="68">
        <f>SUM(F10:F12)</f>
        <v>326214172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20">
        <v>14</v>
      </c>
      <c r="B17" s="220"/>
      <c r="C17" s="220"/>
      <c r="D17" s="220"/>
      <c r="E17" s="220"/>
      <c r="F17" s="220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sqref="A1:K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202" t="s">
        <v>167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25.5" x14ac:dyDescent="0.25">
      <c r="A2" s="202" t="s">
        <v>37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25.5" x14ac:dyDescent="0.25">
      <c r="A3" s="202" t="s">
        <v>263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1" x14ac:dyDescent="0.2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1" ht="24" x14ac:dyDescent="0.25">
      <c r="A5" s="222" t="s">
        <v>156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</row>
    <row r="6" spans="1:11" ht="21" x14ac:dyDescent="0.25">
      <c r="A6" s="112"/>
      <c r="B6" s="112"/>
      <c r="C6" s="112"/>
      <c r="D6" s="112"/>
      <c r="E6" s="112"/>
      <c r="F6" s="112"/>
      <c r="G6" s="112"/>
      <c r="H6" s="112"/>
      <c r="I6" s="114" t="s">
        <v>39</v>
      </c>
      <c r="J6" s="112"/>
      <c r="K6" s="114" t="s">
        <v>101</v>
      </c>
    </row>
    <row r="7" spans="1:11" ht="114" customHeight="1" x14ac:dyDescent="0.25">
      <c r="A7" s="114" t="s">
        <v>127</v>
      </c>
      <c r="B7" s="112"/>
      <c r="C7" s="122" t="s">
        <v>128</v>
      </c>
      <c r="D7" s="112"/>
      <c r="E7" s="122" t="s">
        <v>129</v>
      </c>
      <c r="F7" s="112"/>
      <c r="G7" s="122" t="s">
        <v>130</v>
      </c>
      <c r="H7" s="112"/>
      <c r="I7" s="121" t="s">
        <v>131</v>
      </c>
      <c r="J7" s="112"/>
      <c r="K7" s="121" t="s">
        <v>131</v>
      </c>
    </row>
    <row r="8" spans="1:11" x14ac:dyDescent="0.25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</row>
    <row r="9" spans="1:11" x14ac:dyDescent="0.25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</row>
    <row r="10" spans="1:11" x14ac:dyDescent="0.25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11" x14ac:dyDescent="0.25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</row>
    <row r="12" spans="1:11" x14ac:dyDescent="0.25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</row>
    <row r="13" spans="1:11" x14ac:dyDescent="0.25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11" x14ac:dyDescent="0.25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</row>
    <row r="15" spans="1:11" x14ac:dyDescent="0.25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</row>
    <row r="16" spans="1:11" x14ac:dyDescent="0.25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</row>
    <row r="17" spans="1:12" ht="30" x14ac:dyDescent="0.75">
      <c r="A17" s="220">
        <v>15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</row>
    <row r="18" spans="1:12" x14ac:dyDescent="0.25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</row>
    <row r="19" spans="1:12" x14ac:dyDescent="0.25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</row>
    <row r="20" spans="1:12" x14ac:dyDescent="0.25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</row>
    <row r="21" spans="1:12" x14ac:dyDescent="0.25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50"/>
  <sheetViews>
    <sheetView rightToLeft="1" view="pageBreakPreview" topLeftCell="A11" zoomScale="85" zoomScaleNormal="110" zoomScaleSheetLayoutView="85" workbookViewId="0">
      <selection activeCell="B9" sqref="B9:T32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6.710937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81" t="s">
        <v>167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spans="2:28" ht="30" x14ac:dyDescent="0.55000000000000004">
      <c r="B3" s="181" t="s">
        <v>37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</row>
    <row r="4" spans="2:28" ht="30" x14ac:dyDescent="0.55000000000000004">
      <c r="B4" s="181" t="s">
        <v>263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</row>
    <row r="5" spans="2:28" ht="67.5" customHeight="1" x14ac:dyDescent="0.55000000000000004"/>
    <row r="6" spans="2:28" ht="30" x14ac:dyDescent="0.55000000000000004">
      <c r="B6" s="206" t="s">
        <v>157</v>
      </c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30" t="s">
        <v>1</v>
      </c>
      <c r="D7" s="227" t="s">
        <v>45</v>
      </c>
      <c r="E7" s="227" t="s">
        <v>45</v>
      </c>
      <c r="F7" s="227" t="s">
        <v>45</v>
      </c>
      <c r="G7" s="227" t="s">
        <v>45</v>
      </c>
      <c r="H7" s="227" t="s">
        <v>45</v>
      </c>
      <c r="J7" s="227" t="s">
        <v>39</v>
      </c>
      <c r="K7" s="227" t="s">
        <v>39</v>
      </c>
      <c r="L7" s="227" t="s">
        <v>39</v>
      </c>
      <c r="M7" s="227" t="s">
        <v>39</v>
      </c>
      <c r="N7" s="227" t="s">
        <v>39</v>
      </c>
      <c r="P7" s="227" t="s">
        <v>40</v>
      </c>
      <c r="Q7" s="227" t="s">
        <v>40</v>
      </c>
      <c r="R7" s="227" t="s">
        <v>40</v>
      </c>
      <c r="S7" s="227" t="s">
        <v>40</v>
      </c>
      <c r="T7" s="227" t="s">
        <v>40</v>
      </c>
    </row>
    <row r="8" spans="2:28" s="29" customFormat="1" ht="63.75" customHeight="1" x14ac:dyDescent="0.6">
      <c r="B8" s="230" t="s">
        <v>1</v>
      </c>
      <c r="D8" s="111" t="s">
        <v>126</v>
      </c>
      <c r="E8" s="46"/>
      <c r="F8" s="231" t="s">
        <v>46</v>
      </c>
      <c r="G8" s="46"/>
      <c r="H8" s="231" t="s">
        <v>47</v>
      </c>
      <c r="J8" s="231" t="s">
        <v>48</v>
      </c>
      <c r="K8" s="46"/>
      <c r="L8" s="231" t="s">
        <v>43</v>
      </c>
      <c r="M8" s="46"/>
      <c r="N8" s="231" t="s">
        <v>49</v>
      </c>
      <c r="P8" s="231" t="s">
        <v>48</v>
      </c>
      <c r="Q8" s="46"/>
      <c r="R8" s="231" t="s">
        <v>43</v>
      </c>
      <c r="S8" s="46"/>
      <c r="T8" s="231" t="s">
        <v>49</v>
      </c>
    </row>
    <row r="9" spans="2:28" s="29" customFormat="1" ht="24" x14ac:dyDescent="0.6">
      <c r="B9" s="91" t="s">
        <v>230</v>
      </c>
      <c r="D9" s="75" t="s">
        <v>237</v>
      </c>
      <c r="F9" s="66">
        <v>4474000</v>
      </c>
      <c r="H9" s="66">
        <v>114</v>
      </c>
      <c r="J9" s="66">
        <v>0</v>
      </c>
      <c r="K9" s="66"/>
      <c r="L9" s="66">
        <v>0</v>
      </c>
      <c r="M9" s="66"/>
      <c r="N9" s="66">
        <v>0</v>
      </c>
      <c r="P9" s="66">
        <v>510036000</v>
      </c>
      <c r="R9" s="66">
        <v>0</v>
      </c>
      <c r="T9" s="66">
        <v>510036000</v>
      </c>
    </row>
    <row r="10" spans="2:28" s="29" customFormat="1" ht="24" x14ac:dyDescent="0.6">
      <c r="B10" s="91" t="s">
        <v>177</v>
      </c>
      <c r="D10" s="75" t="s">
        <v>238</v>
      </c>
      <c r="F10" s="66">
        <v>1500000</v>
      </c>
      <c r="H10" s="66">
        <v>240</v>
      </c>
      <c r="J10" s="66">
        <v>0</v>
      </c>
      <c r="K10" s="66"/>
      <c r="L10" s="66">
        <v>0</v>
      </c>
      <c r="M10" s="66"/>
      <c r="N10" s="66">
        <v>0</v>
      </c>
      <c r="P10" s="66">
        <v>360000000</v>
      </c>
      <c r="R10" s="66">
        <v>0</v>
      </c>
      <c r="T10" s="66">
        <v>360000000</v>
      </c>
    </row>
    <row r="11" spans="2:28" s="29" customFormat="1" ht="24" x14ac:dyDescent="0.6">
      <c r="B11" s="91" t="s">
        <v>184</v>
      </c>
      <c r="D11" s="75" t="s">
        <v>257</v>
      </c>
      <c r="F11" s="66">
        <v>700000</v>
      </c>
      <c r="H11" s="66">
        <v>620</v>
      </c>
      <c r="J11" s="66">
        <v>0</v>
      </c>
      <c r="K11" s="66"/>
      <c r="L11" s="66">
        <v>0</v>
      </c>
      <c r="M11" s="66"/>
      <c r="N11" s="66">
        <v>0</v>
      </c>
      <c r="P11" s="66">
        <v>434000000</v>
      </c>
      <c r="R11" s="66">
        <v>45977955</v>
      </c>
      <c r="T11" s="66">
        <v>388022045</v>
      </c>
    </row>
    <row r="12" spans="2:28" s="29" customFormat="1" ht="24" x14ac:dyDescent="0.6">
      <c r="B12" s="91" t="s">
        <v>214</v>
      </c>
      <c r="D12" s="75" t="s">
        <v>246</v>
      </c>
      <c r="F12" s="66">
        <v>2073770</v>
      </c>
      <c r="H12" s="66">
        <v>320</v>
      </c>
      <c r="J12" s="66">
        <v>0</v>
      </c>
      <c r="K12" s="66"/>
      <c r="L12" s="66">
        <v>0</v>
      </c>
      <c r="M12" s="66"/>
      <c r="N12" s="66">
        <v>0</v>
      </c>
      <c r="P12" s="66">
        <v>663606400</v>
      </c>
      <c r="R12" s="66">
        <v>0</v>
      </c>
      <c r="T12" s="66">
        <v>663606400</v>
      </c>
    </row>
    <row r="13" spans="2:28" s="29" customFormat="1" ht="24" x14ac:dyDescent="0.6">
      <c r="B13" s="177" t="s">
        <v>220</v>
      </c>
      <c r="D13" s="176" t="s">
        <v>238</v>
      </c>
      <c r="F13" s="66">
        <v>2177800</v>
      </c>
      <c r="H13" s="66">
        <v>40</v>
      </c>
      <c r="J13" s="66">
        <v>0</v>
      </c>
      <c r="K13" s="66"/>
      <c r="L13" s="66">
        <v>0</v>
      </c>
      <c r="M13" s="66"/>
      <c r="N13" s="66">
        <v>0</v>
      </c>
      <c r="P13" s="66">
        <v>87112000</v>
      </c>
      <c r="R13" s="66">
        <v>0</v>
      </c>
      <c r="T13" s="66">
        <v>87112000</v>
      </c>
    </row>
    <row r="14" spans="2:28" s="29" customFormat="1" ht="24" x14ac:dyDescent="0.6">
      <c r="B14" s="177" t="s">
        <v>174</v>
      </c>
      <c r="D14" s="176" t="s">
        <v>251</v>
      </c>
      <c r="F14" s="66">
        <v>5280</v>
      </c>
      <c r="H14" s="66">
        <v>370</v>
      </c>
      <c r="J14" s="66">
        <v>0</v>
      </c>
      <c r="K14" s="66"/>
      <c r="L14" s="66">
        <v>0</v>
      </c>
      <c r="M14" s="66"/>
      <c r="N14" s="66">
        <v>0</v>
      </c>
      <c r="P14" s="66">
        <v>1953600</v>
      </c>
      <c r="R14" s="66">
        <v>0</v>
      </c>
      <c r="T14" s="66">
        <v>1953600</v>
      </c>
    </row>
    <row r="15" spans="2:28" s="29" customFormat="1" ht="24" x14ac:dyDescent="0.6">
      <c r="B15" s="177" t="s">
        <v>202</v>
      </c>
      <c r="D15" s="176" t="s">
        <v>239</v>
      </c>
      <c r="F15" s="66">
        <v>3533333</v>
      </c>
      <c r="H15" s="66">
        <v>170</v>
      </c>
      <c r="J15" s="66">
        <v>0</v>
      </c>
      <c r="K15" s="66"/>
      <c r="L15" s="66">
        <v>0</v>
      </c>
      <c r="M15" s="66"/>
      <c r="N15" s="66">
        <v>0</v>
      </c>
      <c r="P15" s="66">
        <v>600666610</v>
      </c>
      <c r="R15" s="66">
        <v>0</v>
      </c>
      <c r="T15" s="66">
        <v>600666610</v>
      </c>
    </row>
    <row r="16" spans="2:28" s="29" customFormat="1" ht="24" x14ac:dyDescent="0.6">
      <c r="B16" s="177" t="s">
        <v>217</v>
      </c>
      <c r="D16" s="176" t="s">
        <v>251</v>
      </c>
      <c r="F16" s="66">
        <v>700000</v>
      </c>
      <c r="H16" s="66">
        <v>1440</v>
      </c>
      <c r="J16" s="66">
        <v>0</v>
      </c>
      <c r="K16" s="66"/>
      <c r="L16" s="66">
        <v>0</v>
      </c>
      <c r="M16" s="66"/>
      <c r="N16" s="66">
        <v>0</v>
      </c>
      <c r="P16" s="66">
        <v>1008000000</v>
      </c>
      <c r="R16" s="66">
        <v>59141199</v>
      </c>
      <c r="T16" s="66">
        <v>948858801</v>
      </c>
    </row>
    <row r="17" spans="2:20" s="29" customFormat="1" ht="24" x14ac:dyDescent="0.6">
      <c r="B17" s="177" t="s">
        <v>233</v>
      </c>
      <c r="D17" s="176" t="s">
        <v>247</v>
      </c>
      <c r="F17" s="66">
        <v>8265000</v>
      </c>
      <c r="H17" s="66">
        <v>142</v>
      </c>
      <c r="J17" s="66">
        <v>0</v>
      </c>
      <c r="K17" s="66"/>
      <c r="L17" s="66">
        <v>0</v>
      </c>
      <c r="M17" s="66"/>
      <c r="N17" s="66">
        <v>0</v>
      </c>
      <c r="P17" s="66">
        <v>1173630000</v>
      </c>
      <c r="R17" s="66">
        <v>0</v>
      </c>
      <c r="T17" s="66">
        <v>1173630000</v>
      </c>
    </row>
    <row r="18" spans="2:20" s="29" customFormat="1" ht="24" x14ac:dyDescent="0.6">
      <c r="B18" s="177" t="s">
        <v>200</v>
      </c>
      <c r="D18" s="176" t="s">
        <v>240</v>
      </c>
      <c r="F18" s="66">
        <v>4003000</v>
      </c>
      <c r="H18" s="66">
        <v>310</v>
      </c>
      <c r="J18" s="66">
        <v>0</v>
      </c>
      <c r="K18" s="66"/>
      <c r="L18" s="66">
        <v>0</v>
      </c>
      <c r="M18" s="66"/>
      <c r="N18" s="66">
        <v>0</v>
      </c>
      <c r="P18" s="66">
        <v>1240930000</v>
      </c>
      <c r="R18" s="66">
        <v>0</v>
      </c>
      <c r="T18" s="66">
        <v>1240930000</v>
      </c>
    </row>
    <row r="19" spans="2:20" s="29" customFormat="1" ht="24" x14ac:dyDescent="0.6">
      <c r="B19" s="177" t="s">
        <v>189</v>
      </c>
      <c r="D19" s="176" t="s">
        <v>247</v>
      </c>
      <c r="F19" s="66">
        <v>3000000</v>
      </c>
      <c r="H19" s="66">
        <v>280</v>
      </c>
      <c r="J19" s="66">
        <v>0</v>
      </c>
      <c r="K19" s="66"/>
      <c r="L19" s="66">
        <v>0</v>
      </c>
      <c r="M19" s="66"/>
      <c r="N19" s="66">
        <v>0</v>
      </c>
      <c r="P19" s="66">
        <v>840000000</v>
      </c>
      <c r="R19" s="66">
        <v>0</v>
      </c>
      <c r="T19" s="66">
        <v>840000000</v>
      </c>
    </row>
    <row r="20" spans="2:20" s="29" customFormat="1" ht="24" x14ac:dyDescent="0.6">
      <c r="B20" s="177" t="s">
        <v>228</v>
      </c>
      <c r="D20" s="176" t="s">
        <v>246</v>
      </c>
      <c r="F20" s="66">
        <v>5000000</v>
      </c>
      <c r="H20" s="66">
        <v>160</v>
      </c>
      <c r="J20" s="66">
        <v>0</v>
      </c>
      <c r="K20" s="66"/>
      <c r="L20" s="66">
        <v>0</v>
      </c>
      <c r="M20" s="66"/>
      <c r="N20" s="66">
        <v>0</v>
      </c>
      <c r="P20" s="66">
        <v>800000000</v>
      </c>
      <c r="R20" s="66">
        <v>0</v>
      </c>
      <c r="T20" s="66">
        <v>800000000</v>
      </c>
    </row>
    <row r="21" spans="2:20" s="29" customFormat="1" ht="24" x14ac:dyDescent="0.6">
      <c r="B21" s="177" t="s">
        <v>180</v>
      </c>
      <c r="D21" s="176" t="s">
        <v>262</v>
      </c>
      <c r="F21" s="66">
        <v>1600000</v>
      </c>
      <c r="H21" s="66">
        <v>300</v>
      </c>
      <c r="J21" s="66">
        <v>0</v>
      </c>
      <c r="K21" s="66"/>
      <c r="L21" s="66">
        <v>0</v>
      </c>
      <c r="M21" s="66"/>
      <c r="N21" s="66">
        <v>0</v>
      </c>
      <c r="P21" s="66">
        <v>480000000</v>
      </c>
      <c r="R21" s="66">
        <v>54499089</v>
      </c>
      <c r="T21" s="66">
        <v>425500911</v>
      </c>
    </row>
    <row r="22" spans="2:20" s="29" customFormat="1" ht="24" x14ac:dyDescent="0.6">
      <c r="B22" s="91" t="s">
        <v>186</v>
      </c>
      <c r="D22" s="75" t="s">
        <v>241</v>
      </c>
      <c r="F22" s="66">
        <v>350000</v>
      </c>
      <c r="H22" s="66">
        <v>970</v>
      </c>
      <c r="J22" s="66">
        <v>0</v>
      </c>
      <c r="K22" s="66"/>
      <c r="L22" s="66">
        <v>0</v>
      </c>
      <c r="M22" s="66"/>
      <c r="N22" s="66">
        <v>0</v>
      </c>
      <c r="P22" s="66">
        <v>339500000</v>
      </c>
      <c r="R22" s="66">
        <v>0</v>
      </c>
      <c r="T22" s="66">
        <v>339500000</v>
      </c>
    </row>
    <row r="23" spans="2:20" s="29" customFormat="1" ht="24" x14ac:dyDescent="0.6">
      <c r="B23" s="91" t="s">
        <v>234</v>
      </c>
      <c r="D23" s="75" t="s">
        <v>248</v>
      </c>
      <c r="F23" s="66">
        <v>1000000</v>
      </c>
      <c r="H23" s="66">
        <v>2223</v>
      </c>
      <c r="J23" s="66">
        <v>0</v>
      </c>
      <c r="K23" s="66"/>
      <c r="L23" s="66">
        <v>0</v>
      </c>
      <c r="M23" s="66"/>
      <c r="N23" s="66">
        <v>0</v>
      </c>
      <c r="P23" s="66">
        <v>2223000000</v>
      </c>
      <c r="R23" s="66">
        <v>0</v>
      </c>
      <c r="T23" s="66">
        <v>2223000000</v>
      </c>
    </row>
    <row r="24" spans="2:20" s="29" customFormat="1" ht="24" x14ac:dyDescent="0.6">
      <c r="B24" s="91" t="s">
        <v>213</v>
      </c>
      <c r="D24" s="75" t="s">
        <v>242</v>
      </c>
      <c r="F24" s="66">
        <v>2900001</v>
      </c>
      <c r="H24" s="66">
        <v>350</v>
      </c>
      <c r="J24" s="66">
        <v>0</v>
      </c>
      <c r="K24" s="66"/>
      <c r="L24" s="66">
        <v>0</v>
      </c>
      <c r="M24" s="66"/>
      <c r="N24" s="66">
        <v>0</v>
      </c>
      <c r="P24" s="66">
        <v>1015000350</v>
      </c>
      <c r="R24" s="66">
        <v>0</v>
      </c>
      <c r="T24" s="66">
        <v>1015000350</v>
      </c>
    </row>
    <row r="25" spans="2:20" s="29" customFormat="1" ht="24" x14ac:dyDescent="0.6">
      <c r="B25" s="91" t="s">
        <v>171</v>
      </c>
      <c r="D25" s="75" t="s">
        <v>249</v>
      </c>
      <c r="F25" s="66">
        <v>4100000</v>
      </c>
      <c r="H25" s="66">
        <v>190</v>
      </c>
      <c r="J25" s="66">
        <v>0</v>
      </c>
      <c r="K25" s="66"/>
      <c r="L25" s="66">
        <v>0</v>
      </c>
      <c r="M25" s="66"/>
      <c r="N25" s="66">
        <v>0</v>
      </c>
      <c r="P25" s="66">
        <v>779000000</v>
      </c>
      <c r="R25" s="66">
        <v>0</v>
      </c>
      <c r="T25" s="66">
        <v>779000000</v>
      </c>
    </row>
    <row r="26" spans="2:20" s="29" customFormat="1" ht="24" x14ac:dyDescent="0.6">
      <c r="B26" s="91" t="s">
        <v>192</v>
      </c>
      <c r="D26" s="75" t="s">
        <v>212</v>
      </c>
      <c r="F26" s="66">
        <v>4000000</v>
      </c>
      <c r="H26" s="66">
        <v>200</v>
      </c>
      <c r="J26" s="66">
        <v>0</v>
      </c>
      <c r="K26" s="66"/>
      <c r="L26" s="66">
        <v>0</v>
      </c>
      <c r="M26" s="66"/>
      <c r="N26" s="66">
        <v>0</v>
      </c>
      <c r="P26" s="66">
        <v>800000000</v>
      </c>
      <c r="R26" s="66">
        <v>0</v>
      </c>
      <c r="T26" s="66">
        <v>800000000</v>
      </c>
    </row>
    <row r="27" spans="2:20" s="29" customFormat="1" ht="24" x14ac:dyDescent="0.6">
      <c r="B27" s="91" t="s">
        <v>223</v>
      </c>
      <c r="D27" s="75" t="s">
        <v>229</v>
      </c>
      <c r="F27" s="66">
        <v>60000</v>
      </c>
      <c r="H27" s="66">
        <v>20400</v>
      </c>
      <c r="J27" s="66">
        <v>0</v>
      </c>
      <c r="K27" s="66"/>
      <c r="L27" s="66">
        <v>0</v>
      </c>
      <c r="M27" s="66"/>
      <c r="N27" s="66">
        <v>0</v>
      </c>
      <c r="P27" s="66">
        <v>1224000000</v>
      </c>
      <c r="R27" s="66">
        <v>0</v>
      </c>
      <c r="T27" s="66">
        <v>1224000000</v>
      </c>
    </row>
    <row r="28" spans="2:20" s="29" customFormat="1" ht="24" x14ac:dyDescent="0.6">
      <c r="B28" s="91" t="s">
        <v>245</v>
      </c>
      <c r="D28" s="75" t="s">
        <v>246</v>
      </c>
      <c r="F28" s="66">
        <v>2512941</v>
      </c>
      <c r="H28" s="66">
        <v>410</v>
      </c>
      <c r="J28" s="66">
        <v>0</v>
      </c>
      <c r="K28" s="66"/>
      <c r="L28" s="66">
        <v>0</v>
      </c>
      <c r="M28" s="66"/>
      <c r="N28" s="66">
        <v>0</v>
      </c>
      <c r="P28" s="66">
        <v>1030305810</v>
      </c>
      <c r="R28" s="66">
        <v>0</v>
      </c>
      <c r="T28" s="66">
        <v>1030305810</v>
      </c>
    </row>
    <row r="29" spans="2:20" s="29" customFormat="1" ht="24" x14ac:dyDescent="0.6">
      <c r="B29" s="91" t="s">
        <v>221</v>
      </c>
      <c r="D29" s="75" t="s">
        <v>225</v>
      </c>
      <c r="F29" s="66">
        <v>63500</v>
      </c>
      <c r="H29" s="66">
        <v>10238</v>
      </c>
      <c r="J29" s="66">
        <v>0</v>
      </c>
      <c r="K29" s="66"/>
      <c r="L29" s="66">
        <v>0</v>
      </c>
      <c r="M29" s="66"/>
      <c r="N29" s="66">
        <v>0</v>
      </c>
      <c r="P29" s="66">
        <v>650113000</v>
      </c>
      <c r="R29" s="66">
        <v>0</v>
      </c>
      <c r="T29" s="66">
        <v>650113000</v>
      </c>
    </row>
    <row r="30" spans="2:20" s="29" customFormat="1" ht="24" x14ac:dyDescent="0.6">
      <c r="B30" s="91" t="s">
        <v>224</v>
      </c>
      <c r="D30" s="75" t="s">
        <v>226</v>
      </c>
      <c r="F30" s="66">
        <v>847517</v>
      </c>
      <c r="H30" s="66">
        <v>400</v>
      </c>
      <c r="J30" s="66">
        <v>0</v>
      </c>
      <c r="K30" s="66"/>
      <c r="L30" s="66">
        <v>0</v>
      </c>
      <c r="M30" s="66"/>
      <c r="N30" s="66">
        <v>0</v>
      </c>
      <c r="P30" s="66">
        <v>339006800</v>
      </c>
      <c r="R30" s="66">
        <v>0</v>
      </c>
      <c r="T30" s="66">
        <v>339006800</v>
      </c>
    </row>
    <row r="31" spans="2:20" s="29" customFormat="1" ht="24" x14ac:dyDescent="0.6">
      <c r="B31" s="91" t="s">
        <v>179</v>
      </c>
      <c r="D31" s="75" t="s">
        <v>239</v>
      </c>
      <c r="F31" s="66">
        <v>2500000</v>
      </c>
      <c r="H31" s="66">
        <v>200</v>
      </c>
      <c r="J31" s="66">
        <v>0</v>
      </c>
      <c r="K31" s="66"/>
      <c r="L31" s="66">
        <v>0</v>
      </c>
      <c r="M31" s="66"/>
      <c r="N31" s="66">
        <v>0</v>
      </c>
      <c r="P31" s="66">
        <v>500000000</v>
      </c>
      <c r="R31" s="66">
        <v>0</v>
      </c>
      <c r="T31" s="66">
        <v>500000000</v>
      </c>
    </row>
    <row r="32" spans="2:20" s="29" customFormat="1" ht="24" x14ac:dyDescent="0.6">
      <c r="B32" s="91" t="s">
        <v>190</v>
      </c>
      <c r="D32" s="75" t="s">
        <v>212</v>
      </c>
      <c r="F32" s="66">
        <v>1300000</v>
      </c>
      <c r="H32" s="66">
        <v>560</v>
      </c>
      <c r="J32" s="75">
        <v>0</v>
      </c>
      <c r="L32" s="75">
        <v>0</v>
      </c>
      <c r="N32" s="75">
        <v>0</v>
      </c>
      <c r="P32" s="66">
        <v>728000000</v>
      </c>
      <c r="R32" s="75">
        <v>0</v>
      </c>
      <c r="T32" s="66">
        <v>728000000</v>
      </c>
    </row>
    <row r="33" spans="2:20" ht="21.75" thickBot="1" x14ac:dyDescent="0.6">
      <c r="B33" s="70" t="s">
        <v>65</v>
      </c>
      <c r="C33" s="95"/>
      <c r="D33" s="95"/>
      <c r="E33" s="95"/>
      <c r="F33" s="68"/>
      <c r="G33" s="70"/>
      <c r="H33" s="68"/>
      <c r="I33" s="69"/>
      <c r="J33" s="68">
        <f>SUM(J9:J32)</f>
        <v>0</v>
      </c>
      <c r="K33" s="68"/>
      <c r="L33" s="68">
        <f>SUM(L9:L32)</f>
        <v>0</v>
      </c>
      <c r="M33" s="68"/>
      <c r="N33" s="68">
        <f>SUM(N9:N32)</f>
        <v>0</v>
      </c>
      <c r="O33" s="68"/>
      <c r="P33" s="68">
        <f>SUM(P9:P32)</f>
        <v>17827860570</v>
      </c>
      <c r="Q33" s="68"/>
      <c r="R33" s="68">
        <f>SUM(R9:R32)</f>
        <v>159618243</v>
      </c>
      <c r="S33" s="68"/>
      <c r="T33" s="68">
        <f>SUM(T9:T32)</f>
        <v>17668242327</v>
      </c>
    </row>
    <row r="34" spans="2:20" ht="21.75" thickTop="1" x14ac:dyDescent="0.55000000000000004">
      <c r="L34"/>
    </row>
    <row r="35" spans="2:20" ht="30" x14ac:dyDescent="0.75">
      <c r="J35" s="44">
        <v>16</v>
      </c>
      <c r="L35"/>
    </row>
    <row r="36" spans="2:20" x14ac:dyDescent="0.55000000000000004">
      <c r="L36"/>
    </row>
    <row r="37" spans="2:20" x14ac:dyDescent="0.55000000000000004">
      <c r="L37"/>
    </row>
    <row r="38" spans="2:20" x14ac:dyDescent="0.55000000000000004">
      <c r="L38"/>
    </row>
    <row r="39" spans="2:20" x14ac:dyDescent="0.55000000000000004">
      <c r="L39"/>
    </row>
    <row r="40" spans="2:20" x14ac:dyDescent="0.55000000000000004">
      <c r="L40"/>
    </row>
    <row r="41" spans="2:20" x14ac:dyDescent="0.55000000000000004">
      <c r="L41"/>
    </row>
    <row r="42" spans="2:20" x14ac:dyDescent="0.55000000000000004">
      <c r="L42"/>
    </row>
    <row r="43" spans="2:20" x14ac:dyDescent="0.55000000000000004">
      <c r="L43"/>
    </row>
    <row r="44" spans="2:20" x14ac:dyDescent="0.55000000000000004">
      <c r="L44"/>
    </row>
    <row r="45" spans="2:20" x14ac:dyDescent="0.55000000000000004">
      <c r="L45"/>
    </row>
    <row r="46" spans="2:20" x14ac:dyDescent="0.55000000000000004">
      <c r="L46"/>
    </row>
    <row r="47" spans="2:20" x14ac:dyDescent="0.55000000000000004">
      <c r="L47"/>
    </row>
    <row r="48" spans="2:20" x14ac:dyDescent="0.55000000000000004">
      <c r="L48"/>
    </row>
    <row r="49" spans="12:12" x14ac:dyDescent="0.55000000000000004">
      <c r="L49"/>
    </row>
    <row r="50" spans="12:12" x14ac:dyDescent="0.55000000000000004">
      <c r="L50" s="85"/>
    </row>
  </sheetData>
  <sortState xmlns:xlrd2="http://schemas.microsoft.com/office/spreadsheetml/2017/richdata2" ref="B9:T31">
    <sortCondition descending="1" ref="T9:T31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4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7"/>
  <sheetViews>
    <sheetView rightToLeft="1" topLeftCell="A2" zoomScaleNormal="100" workbookViewId="0">
      <selection activeCell="N31" sqref="N30:N31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202" t="s">
        <v>168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</row>
    <row r="2" spans="1:20" ht="25.5" x14ac:dyDescent="0.25">
      <c r="A2" s="202" t="s">
        <v>37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</row>
    <row r="3" spans="1:20" ht="25.5" x14ac:dyDescent="0.25">
      <c r="A3" s="202" t="s">
        <v>263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</row>
    <row r="4" spans="1:20" x14ac:dyDescent="0.2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ht="24" x14ac:dyDescent="0.25">
      <c r="A5" s="222" t="s">
        <v>158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</row>
    <row r="6" spans="1:20" ht="21" x14ac:dyDescent="0.25">
      <c r="A6" s="200" t="s">
        <v>132</v>
      </c>
      <c r="B6" s="112"/>
      <c r="C6" s="112"/>
      <c r="D6" s="112"/>
      <c r="E6" s="112"/>
      <c r="F6" s="112"/>
      <c r="G6" s="112"/>
      <c r="H6" s="112"/>
      <c r="I6" s="112"/>
      <c r="J6" s="200" t="s">
        <v>39</v>
      </c>
      <c r="K6" s="200"/>
      <c r="L6" s="200"/>
      <c r="M6" s="200"/>
      <c r="N6" s="200"/>
      <c r="O6" s="112"/>
      <c r="P6" s="200" t="s">
        <v>101</v>
      </c>
      <c r="Q6" s="200"/>
      <c r="R6" s="200"/>
      <c r="S6" s="200"/>
      <c r="T6" s="200"/>
    </row>
    <row r="7" spans="1:20" ht="63" x14ac:dyDescent="0.25">
      <c r="A7" s="200"/>
      <c r="B7" s="112"/>
      <c r="C7" s="122" t="s">
        <v>133</v>
      </c>
      <c r="D7" s="112"/>
      <c r="E7" s="233" t="s">
        <v>70</v>
      </c>
      <c r="F7" s="233"/>
      <c r="G7" s="112"/>
      <c r="H7" s="122" t="s">
        <v>134</v>
      </c>
      <c r="I7" s="112"/>
      <c r="J7" s="121" t="s">
        <v>42</v>
      </c>
      <c r="K7" s="113"/>
      <c r="L7" s="121" t="s">
        <v>43</v>
      </c>
      <c r="M7" s="113"/>
      <c r="N7" s="121" t="s">
        <v>44</v>
      </c>
      <c r="O7" s="112"/>
      <c r="P7" s="121" t="s">
        <v>42</v>
      </c>
      <c r="Q7" s="113"/>
      <c r="R7" s="121" t="s">
        <v>43</v>
      </c>
      <c r="S7" s="113"/>
      <c r="T7" s="121" t="s">
        <v>44</v>
      </c>
    </row>
    <row r="8" spans="1:20" ht="18.75" x14ac:dyDescent="0.25">
      <c r="A8" s="132"/>
      <c r="B8" s="112"/>
      <c r="C8" s="113"/>
      <c r="D8" s="112"/>
      <c r="E8" s="132"/>
      <c r="F8" s="113"/>
      <c r="G8" s="112"/>
      <c r="H8" s="134"/>
      <c r="I8" s="112"/>
      <c r="J8" s="133"/>
      <c r="K8" s="112"/>
      <c r="L8" s="133"/>
      <c r="M8" s="112"/>
      <c r="N8" s="133"/>
      <c r="O8" s="112"/>
      <c r="P8" s="133"/>
      <c r="Q8" s="112"/>
      <c r="R8" s="133"/>
      <c r="S8" s="112"/>
      <c r="T8" s="133"/>
    </row>
    <row r="9" spans="1:20" ht="21.75" thickBot="1" x14ac:dyDescent="0.3">
      <c r="A9" s="120" t="s">
        <v>59</v>
      </c>
      <c r="B9" s="112"/>
      <c r="C9" s="119"/>
      <c r="D9" s="112"/>
      <c r="E9" s="232"/>
      <c r="F9" s="232"/>
      <c r="G9" s="112"/>
      <c r="H9" s="119"/>
      <c r="I9" s="112"/>
      <c r="J9" s="119"/>
      <c r="K9" s="112"/>
      <c r="L9" s="119"/>
      <c r="M9" s="112"/>
      <c r="N9" s="119"/>
      <c r="O9" s="112"/>
      <c r="P9" s="119"/>
      <c r="Q9" s="112"/>
      <c r="R9" s="119"/>
      <c r="S9" s="112"/>
      <c r="T9" s="119"/>
    </row>
    <row r="10" spans="1:20" ht="15.75" thickTop="1" x14ac:dyDescent="0.25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</row>
    <row r="11" spans="1:20" x14ac:dyDescent="0.25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</row>
    <row r="12" spans="1:20" x14ac:dyDescent="0.25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</row>
    <row r="13" spans="1:20" x14ac:dyDescent="0.25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</row>
    <row r="14" spans="1:20" x14ac:dyDescent="0.25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</row>
    <row r="15" spans="1:20" ht="30" x14ac:dyDescent="0.75">
      <c r="A15" s="220">
        <v>17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</row>
    <row r="16" spans="1:20" x14ac:dyDescent="0.25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</row>
    <row r="17" spans="1:20" x14ac:dyDescent="0.25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</row>
  </sheetData>
  <mergeCells count="10">
    <mergeCell ref="A15:T15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17"/>
  <sheetViews>
    <sheetView rightToLeft="1" view="pageBreakPreview" zoomScale="70" zoomScaleNormal="70" zoomScaleSheetLayoutView="70" workbookViewId="0">
      <selection activeCell="B10" sqref="B10:N13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38" t="s">
        <v>167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2:22" ht="27" customHeight="1" x14ac:dyDescent="0.25">
      <c r="B3" s="238" t="s">
        <v>37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</row>
    <row r="4" spans="2:22" ht="27" customHeight="1" x14ac:dyDescent="0.25">
      <c r="B4" s="238" t="s">
        <v>263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2:22" s="25" customFormat="1" ht="21.75" customHeight="1" x14ac:dyDescent="0.25"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2:22" s="2" customFormat="1" ht="30.75" customHeight="1" x14ac:dyDescent="0.55000000000000004">
      <c r="B6" s="237" t="s">
        <v>159</v>
      </c>
      <c r="C6" s="237"/>
      <c r="D6" s="237"/>
      <c r="E6" s="237"/>
      <c r="F6" s="237"/>
      <c r="G6" s="237"/>
      <c r="H6" s="237"/>
      <c r="I6" s="237"/>
      <c r="J6" s="237"/>
      <c r="K6" s="49"/>
      <c r="L6" s="49"/>
      <c r="M6" s="49"/>
      <c r="N6" s="49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8"/>
      <c r="C7" s="1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36" t="s">
        <v>38</v>
      </c>
      <c r="C8" s="236" t="s">
        <v>38</v>
      </c>
      <c r="D8" s="236" t="s">
        <v>39</v>
      </c>
      <c r="E8" s="236" t="s">
        <v>39</v>
      </c>
      <c r="F8" s="236" t="s">
        <v>39</v>
      </c>
      <c r="G8" s="236" t="s">
        <v>39</v>
      </c>
      <c r="H8" s="236" t="s">
        <v>39</v>
      </c>
      <c r="I8" s="80"/>
      <c r="J8" s="236" t="s">
        <v>40</v>
      </c>
      <c r="K8" s="236" t="s">
        <v>40</v>
      </c>
      <c r="L8" s="236" t="s">
        <v>40</v>
      </c>
      <c r="M8" s="236" t="s">
        <v>40</v>
      </c>
      <c r="N8" s="236" t="s">
        <v>40</v>
      </c>
    </row>
    <row r="9" spans="2:22" s="26" customFormat="1" ht="58.5" customHeight="1" x14ac:dyDescent="0.25">
      <c r="B9" s="235" t="s">
        <v>41</v>
      </c>
      <c r="C9" s="81"/>
      <c r="D9" s="235" t="s">
        <v>42</v>
      </c>
      <c r="E9" s="81"/>
      <c r="F9" s="235" t="s">
        <v>43</v>
      </c>
      <c r="G9" s="81"/>
      <c r="H9" s="235" t="s">
        <v>44</v>
      </c>
      <c r="I9" s="80"/>
      <c r="J9" s="235" t="s">
        <v>42</v>
      </c>
      <c r="K9" s="81"/>
      <c r="L9" s="235" t="s">
        <v>43</v>
      </c>
      <c r="M9" s="81"/>
      <c r="N9" s="235" t="s">
        <v>44</v>
      </c>
    </row>
    <row r="10" spans="2:22" s="25" customFormat="1" ht="23.25" customHeight="1" x14ac:dyDescent="0.25">
      <c r="B10" s="80" t="s">
        <v>275</v>
      </c>
      <c r="C10" s="80"/>
      <c r="D10" s="66">
        <v>3850</v>
      </c>
      <c r="E10" s="163"/>
      <c r="F10" s="66">
        <v>0</v>
      </c>
      <c r="G10" s="163"/>
      <c r="H10" s="66">
        <v>3850</v>
      </c>
      <c r="I10" s="163"/>
      <c r="J10" s="66">
        <v>29899</v>
      </c>
      <c r="K10" s="163"/>
      <c r="L10" s="66">
        <v>0</v>
      </c>
      <c r="M10" s="163"/>
      <c r="N10" s="66">
        <v>29899</v>
      </c>
    </row>
    <row r="11" spans="2:22" s="25" customFormat="1" ht="23.25" customHeight="1" x14ac:dyDescent="0.25">
      <c r="B11" s="80" t="s">
        <v>276</v>
      </c>
      <c r="C11" s="80"/>
      <c r="D11" s="123">
        <v>1144</v>
      </c>
      <c r="E11" s="163"/>
      <c r="F11" s="123">
        <v>0</v>
      </c>
      <c r="G11" s="163"/>
      <c r="H11" s="123">
        <v>1144</v>
      </c>
      <c r="I11" s="163"/>
      <c r="J11" s="123">
        <v>10737</v>
      </c>
      <c r="K11" s="163"/>
      <c r="L11" s="123">
        <v>0</v>
      </c>
      <c r="M11" s="163"/>
      <c r="N11" s="123">
        <v>10737</v>
      </c>
    </row>
    <row r="12" spans="2:22" s="25" customFormat="1" ht="23.25" customHeight="1" x14ac:dyDescent="0.25">
      <c r="B12" s="80" t="s">
        <v>277</v>
      </c>
      <c r="C12" s="80"/>
      <c r="D12" s="66">
        <v>287894</v>
      </c>
      <c r="E12" s="163"/>
      <c r="F12" s="66">
        <v>0</v>
      </c>
      <c r="G12" s="163"/>
      <c r="H12" s="66">
        <v>287894</v>
      </c>
      <c r="I12" s="163"/>
      <c r="J12" s="66">
        <v>42481926</v>
      </c>
      <c r="K12" s="163"/>
      <c r="L12" s="66">
        <v>0</v>
      </c>
      <c r="M12" s="163"/>
      <c r="N12" s="66">
        <v>42481926</v>
      </c>
    </row>
    <row r="13" spans="2:22" s="25" customFormat="1" ht="23.25" customHeight="1" x14ac:dyDescent="0.25">
      <c r="B13" s="80" t="s">
        <v>278</v>
      </c>
      <c r="C13" s="80"/>
      <c r="D13" s="66">
        <v>409138</v>
      </c>
      <c r="E13" s="163"/>
      <c r="F13" s="66">
        <v>0</v>
      </c>
      <c r="G13" s="163"/>
      <c r="H13" s="66">
        <v>409138</v>
      </c>
      <c r="I13" s="163"/>
      <c r="J13" s="66">
        <v>2913513</v>
      </c>
      <c r="K13" s="163"/>
      <c r="L13" s="66">
        <v>0</v>
      </c>
      <c r="M13" s="163"/>
      <c r="N13" s="66">
        <v>2913513</v>
      </c>
    </row>
    <row r="14" spans="2:22" s="25" customFormat="1" ht="21.75" customHeight="1" thickBot="1" x14ac:dyDescent="0.3">
      <c r="B14" s="234" t="s">
        <v>65</v>
      </c>
      <c r="C14" s="234"/>
      <c r="D14" s="82">
        <f>SUM(D10:D13)</f>
        <v>702026</v>
      </c>
      <c r="E14" s="82"/>
      <c r="F14" s="82">
        <f>SUM(F10:F13)</f>
        <v>0</v>
      </c>
      <c r="G14" s="82"/>
      <c r="H14" s="82">
        <f>SUM(H10:H13)</f>
        <v>702026</v>
      </c>
      <c r="I14" s="82"/>
      <c r="J14" s="82">
        <f>SUM(J10:J13)</f>
        <v>45436075</v>
      </c>
      <c r="K14" s="82"/>
      <c r="L14" s="82">
        <f>SUM(L10:L13)</f>
        <v>0</v>
      </c>
      <c r="M14" s="82"/>
      <c r="N14" s="82">
        <f>SUM(N10:N13)</f>
        <v>45436075</v>
      </c>
    </row>
    <row r="15" spans="2:22" ht="21.75" customHeight="1" thickTop="1" x14ac:dyDescent="0.25"/>
    <row r="16" spans="2:22" ht="21.75" customHeight="1" x14ac:dyDescent="0.25">
      <c r="F16" s="86"/>
    </row>
    <row r="17" spans="4:4" ht="21.75" customHeight="1" x14ac:dyDescent="0.25">
      <c r="D17" s="47">
        <v>18</v>
      </c>
    </row>
  </sheetData>
  <sortState xmlns:xlrd2="http://schemas.microsoft.com/office/spreadsheetml/2017/richdata2" ref="B10:N13">
    <sortCondition descending="1" ref="N10:N13"/>
  </sortState>
  <mergeCells count="15">
    <mergeCell ref="B6:J6"/>
    <mergeCell ref="B8:C8"/>
    <mergeCell ref="B2:N2"/>
    <mergeCell ref="B3:N3"/>
    <mergeCell ref="B4:N4"/>
    <mergeCell ref="B14:C14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zoomScale="90" zoomScaleNormal="110" zoomScaleSheetLayoutView="90" workbookViewId="0">
      <selection activeCell="Q12" sqref="Q12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81" t="s">
        <v>167</v>
      </c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</row>
    <row r="3" spans="3:17" ht="30" x14ac:dyDescent="0.55000000000000004">
      <c r="C3" s="181" t="s">
        <v>0</v>
      </c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</row>
    <row r="4" spans="3:17" ht="30" x14ac:dyDescent="0.55000000000000004">
      <c r="C4" s="181" t="s">
        <v>263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39" t="s">
        <v>66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82" t="s">
        <v>71</v>
      </c>
      <c r="D9" s="183" t="s">
        <v>258</v>
      </c>
      <c r="E9" s="183" t="s">
        <v>2</v>
      </c>
      <c r="F9" s="183" t="s">
        <v>2</v>
      </c>
      <c r="G9" s="183" t="s">
        <v>2</v>
      </c>
      <c r="I9" s="183" t="s">
        <v>3</v>
      </c>
      <c r="J9" s="183" t="s">
        <v>3</v>
      </c>
      <c r="K9" s="183" t="s">
        <v>3</v>
      </c>
      <c r="M9" s="183" t="s">
        <v>264</v>
      </c>
      <c r="N9" s="183" t="s">
        <v>4</v>
      </c>
      <c r="O9" s="183" t="s">
        <v>4</v>
      </c>
      <c r="P9" s="183" t="s">
        <v>4</v>
      </c>
      <c r="Q9" s="183" t="s">
        <v>4</v>
      </c>
    </row>
    <row r="10" spans="3:17" s="6" customFormat="1" ht="44.25" customHeight="1" x14ac:dyDescent="0.25">
      <c r="C10" s="182"/>
      <c r="D10" s="10"/>
      <c r="E10" s="184" t="s">
        <v>6</v>
      </c>
      <c r="F10" s="10"/>
      <c r="G10" s="184" t="s">
        <v>7</v>
      </c>
      <c r="I10" s="184" t="s">
        <v>72</v>
      </c>
      <c r="J10" s="10"/>
      <c r="K10" s="184" t="s">
        <v>73</v>
      </c>
      <c r="L10" s="31">
        <v>0</v>
      </c>
      <c r="M10" s="184" t="s">
        <v>6</v>
      </c>
      <c r="N10" s="10"/>
      <c r="O10" s="184" t="s">
        <v>7</v>
      </c>
      <c r="Q10" s="186" t="s">
        <v>11</v>
      </c>
    </row>
    <row r="11" spans="3:17" s="6" customFormat="1" ht="39.75" customHeight="1" x14ac:dyDescent="0.25">
      <c r="C11" s="182"/>
      <c r="D11" s="9"/>
      <c r="E11" s="185" t="s">
        <v>6</v>
      </c>
      <c r="F11" s="9"/>
      <c r="G11" s="185" t="s">
        <v>7</v>
      </c>
      <c r="I11" s="185"/>
      <c r="J11" s="9"/>
      <c r="K11" s="185"/>
      <c r="L11" s="31">
        <v>0</v>
      </c>
      <c r="M11" s="185" t="s">
        <v>6</v>
      </c>
      <c r="N11" s="9"/>
      <c r="O11" s="185" t="s">
        <v>7</v>
      </c>
      <c r="Q11" s="187" t="s">
        <v>11</v>
      </c>
    </row>
    <row r="12" spans="3:17" x14ac:dyDescent="0.55000000000000004">
      <c r="C12" s="30" t="s">
        <v>67</v>
      </c>
      <c r="E12" s="96">
        <f>سهام!G44</f>
        <v>216395538940</v>
      </c>
      <c r="F12" s="20"/>
      <c r="G12" s="96">
        <f>سهام!I44</f>
        <v>216645506236.97369</v>
      </c>
      <c r="H12" s="20"/>
      <c r="I12" s="96">
        <f>سهام!M44</f>
        <v>64295167679</v>
      </c>
      <c r="J12" s="20"/>
      <c r="K12" s="96">
        <f>سهام!Q44</f>
        <v>73370445786</v>
      </c>
      <c r="L12" s="50">
        <v>0</v>
      </c>
      <c r="M12" s="96">
        <f>سهام!W44</f>
        <v>216032910166</v>
      </c>
      <c r="N12" s="20"/>
      <c r="O12" s="96">
        <f>سهام!Y44</f>
        <v>238082568377.92661</v>
      </c>
      <c r="P12" s="20"/>
      <c r="Q12" s="50">
        <f>O12/O17</f>
        <v>0.98143313975465796</v>
      </c>
    </row>
    <row r="13" spans="3:17" x14ac:dyDescent="0.55000000000000004">
      <c r="C13" s="2" t="s">
        <v>76</v>
      </c>
      <c r="E13" s="96">
        <f>سپرده!D14</f>
        <v>28748445319</v>
      </c>
      <c r="F13" s="20"/>
      <c r="G13" s="96">
        <f>سپرده!D14</f>
        <v>28748445319</v>
      </c>
      <c r="H13" s="20"/>
      <c r="I13" s="96">
        <f>سپرده!F14</f>
        <v>66123597318</v>
      </c>
      <c r="J13" s="20"/>
      <c r="K13" s="96">
        <f>سپرده!H14</f>
        <v>94700103104</v>
      </c>
      <c r="L13" s="50">
        <v>0.3836</v>
      </c>
      <c r="M13" s="96">
        <f>سپرده!J14</f>
        <v>171939533</v>
      </c>
      <c r="N13" s="20"/>
      <c r="O13" s="96">
        <f>سپرده!J14</f>
        <v>171939533</v>
      </c>
      <c r="P13" s="20"/>
      <c r="Q13" s="50">
        <f>O13/$O$17</f>
        <v>7.0877576997688632E-4</v>
      </c>
    </row>
    <row r="14" spans="3:17" x14ac:dyDescent="0.55000000000000004">
      <c r="C14" s="2" t="s">
        <v>147</v>
      </c>
      <c r="E14" s="96">
        <f>'واحدهای صندوق'!E10</f>
        <v>0</v>
      </c>
      <c r="F14" s="20"/>
      <c r="G14" s="96">
        <f>'واحدهای صندوق'!G10</f>
        <v>0</v>
      </c>
      <c r="H14" s="20"/>
      <c r="I14" s="96">
        <f>'واحدهای صندوق'!K10</f>
        <v>12151729297</v>
      </c>
      <c r="J14" s="20"/>
      <c r="K14" s="96">
        <f>'واحدهای صندوق'!O10</f>
        <v>12157890129</v>
      </c>
      <c r="L14" s="50"/>
      <c r="M14" s="96">
        <f>'واحدهای صندوق'!U10</f>
        <v>0</v>
      </c>
      <c r="N14" s="20"/>
      <c r="O14" s="96">
        <f>'واحدهای صندوق'!W10</f>
        <v>0</v>
      </c>
      <c r="P14" s="20"/>
      <c r="Q14" s="50">
        <f t="shared" ref="Q14:Q15" si="0">O14/$O$17</f>
        <v>0</v>
      </c>
    </row>
    <row r="15" spans="3:17" x14ac:dyDescent="0.55000000000000004">
      <c r="C15" s="2" t="s">
        <v>68</v>
      </c>
      <c r="E15" s="96">
        <f>'اوراق مشارکت'!R14</f>
        <v>0</v>
      </c>
      <c r="F15" s="20"/>
      <c r="G15" s="96">
        <f>'اوراق مشارکت'!T14</f>
        <v>0</v>
      </c>
      <c r="H15" s="20"/>
      <c r="I15" s="96">
        <f>'اوراق مشارکت'!X14</f>
        <v>4330130655</v>
      </c>
      <c r="J15" s="20"/>
      <c r="K15" s="96">
        <f>'اوراق مشارکت'!AB14</f>
        <v>0</v>
      </c>
      <c r="L15" s="50">
        <v>0</v>
      </c>
      <c r="M15" s="96">
        <f>'اوراق مشارکت'!AH14</f>
        <v>4330130655</v>
      </c>
      <c r="N15" s="20"/>
      <c r="O15" s="96">
        <f>'اوراق مشارکت'!AJ14</f>
        <v>4332132721</v>
      </c>
      <c r="P15" s="20"/>
      <c r="Q15" s="50">
        <f t="shared" si="0"/>
        <v>1.7858084475365178E-2</v>
      </c>
    </row>
    <row r="16" spans="3:17" x14ac:dyDescent="0.55000000000000004">
      <c r="E16" s="3"/>
      <c r="G16" s="3"/>
      <c r="I16" s="3"/>
      <c r="K16" s="3"/>
      <c r="L16" s="87">
        <v>0.25369999999999998</v>
      </c>
      <c r="M16" s="3"/>
      <c r="O16" s="3"/>
      <c r="Q16" s="8"/>
    </row>
    <row r="17" spans="3:17" ht="21.75" thickBot="1" x14ac:dyDescent="0.6">
      <c r="C17" s="2" t="s">
        <v>65</v>
      </c>
      <c r="D17" s="3">
        <f>SUM(D12:D14)</f>
        <v>0</v>
      </c>
      <c r="E17" s="68">
        <f>SUM(E12:E16)</f>
        <v>245143984259</v>
      </c>
      <c r="F17" s="71">
        <f>SUM(F12:F14)</f>
        <v>0</v>
      </c>
      <c r="G17" s="68">
        <f>SUM(G12:G16)</f>
        <v>245393951555.97369</v>
      </c>
      <c r="H17" s="71">
        <f>SUM(H12:H14)</f>
        <v>0</v>
      </c>
      <c r="I17" s="68">
        <f>SUM(I12:I16)</f>
        <v>146900624949</v>
      </c>
      <c r="J17" s="71">
        <f>SUM(J12:J14)</f>
        <v>0</v>
      </c>
      <c r="K17" s="68">
        <f>SUM(K12:K16)</f>
        <v>180228439019</v>
      </c>
      <c r="L17" s="71">
        <v>0</v>
      </c>
      <c r="M17" s="68">
        <f>SUM(M12:M16)</f>
        <v>220534980354</v>
      </c>
      <c r="N17" s="71">
        <f>SUM(N12:N14)</f>
        <v>0</v>
      </c>
      <c r="O17" s="68">
        <f>SUM(O12:O16)</f>
        <v>242586640631.92661</v>
      </c>
      <c r="P17" s="71">
        <f>SUM(P12:P14)</f>
        <v>0</v>
      </c>
      <c r="Q17" s="98">
        <v>1</v>
      </c>
    </row>
    <row r="18" spans="3:17" ht="21.75" thickTop="1" x14ac:dyDescent="0.55000000000000004">
      <c r="L18" s="87">
        <v>0.2044</v>
      </c>
      <c r="Q18" s="8"/>
    </row>
    <row r="19" spans="3:17" x14ac:dyDescent="0.55000000000000004">
      <c r="L19" s="87">
        <v>0.11650000000000001</v>
      </c>
    </row>
    <row r="20" spans="3:17" x14ac:dyDescent="0.55000000000000004">
      <c r="L20" s="87">
        <v>0</v>
      </c>
    </row>
    <row r="21" spans="3:17" ht="30" x14ac:dyDescent="0.75">
      <c r="I21" s="40">
        <v>1</v>
      </c>
      <c r="L21" s="87">
        <v>6.3700000000000007E-2</v>
      </c>
    </row>
    <row r="22" spans="3:17" x14ac:dyDescent="0.55000000000000004">
      <c r="L22" s="87">
        <v>0</v>
      </c>
    </row>
    <row r="23" spans="3:17" x14ac:dyDescent="0.55000000000000004">
      <c r="L23" s="87">
        <v>0.13189999999999999</v>
      </c>
    </row>
    <row r="24" spans="3:17" x14ac:dyDescent="0.55000000000000004">
      <c r="L24" s="87">
        <v>3.9899999999999998E-2</v>
      </c>
    </row>
    <row r="25" spans="3:17" x14ac:dyDescent="0.55000000000000004">
      <c r="L25" s="87">
        <v>0.18509999999999999</v>
      </c>
    </row>
    <row r="26" spans="3:17" x14ac:dyDescent="0.55000000000000004">
      <c r="L26" s="87">
        <v>1.89E-2</v>
      </c>
    </row>
    <row r="27" spans="3:17" x14ac:dyDescent="0.55000000000000004">
      <c r="L27" s="87">
        <v>5.16E-2</v>
      </c>
    </row>
    <row r="28" spans="3:17" x14ac:dyDescent="0.55000000000000004">
      <c r="L28" s="87">
        <v>3.6200000000000003E-2</v>
      </c>
    </row>
    <row r="29" spans="3:17" x14ac:dyDescent="0.55000000000000004">
      <c r="L29" s="87">
        <v>0</v>
      </c>
    </row>
    <row r="30" spans="3:17" x14ac:dyDescent="0.55000000000000004">
      <c r="L30" s="87">
        <v>1.8200000000000001E-2</v>
      </c>
    </row>
    <row r="31" spans="3:17" x14ac:dyDescent="0.55000000000000004">
      <c r="L31" s="87">
        <v>3.3000000000000002E-2</v>
      </c>
    </row>
    <row r="32" spans="3:17" x14ac:dyDescent="0.55000000000000004">
      <c r="L32" s="87">
        <v>5.7999999999999996E-3</v>
      </c>
    </row>
    <row r="33" spans="12:12" x14ac:dyDescent="0.55000000000000004">
      <c r="L33" s="87">
        <v>2.0000000000000001E-4</v>
      </c>
    </row>
    <row r="34" spans="12:12" x14ac:dyDescent="0.55000000000000004">
      <c r="L34" s="87">
        <v>0</v>
      </c>
    </row>
    <row r="35" spans="12:12" x14ac:dyDescent="0.55000000000000004">
      <c r="L35" s="87">
        <v>0</v>
      </c>
    </row>
    <row r="36" spans="12:12" x14ac:dyDescent="0.55000000000000004">
      <c r="L36" s="87">
        <v>0</v>
      </c>
    </row>
    <row r="37" spans="12:12" x14ac:dyDescent="0.55000000000000004">
      <c r="L37" s="87">
        <v>1E-4</v>
      </c>
    </row>
    <row r="38" spans="12:12" x14ac:dyDescent="0.55000000000000004">
      <c r="L38" s="87">
        <v>-9.1000000000000004E-3</v>
      </c>
    </row>
    <row r="39" spans="12:12" x14ac:dyDescent="0.55000000000000004">
      <c r="L39" s="87">
        <v>0</v>
      </c>
    </row>
    <row r="40" spans="12:12" x14ac:dyDescent="0.55000000000000004">
      <c r="L40" s="87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C12:Q15">
    <sortCondition descending="1" ref="O12:O15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53"/>
  <sheetViews>
    <sheetView rightToLeft="1" view="pageBreakPreview" topLeftCell="A14" zoomScaleNormal="55" zoomScaleSheetLayoutView="100" workbookViewId="0">
      <selection activeCell="L39" sqref="L39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2.425781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2.425781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83" t="s">
        <v>167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</row>
    <row r="3" spans="2:28" ht="30" x14ac:dyDescent="0.55000000000000004">
      <c r="B3" s="183" t="s">
        <v>37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</row>
    <row r="4" spans="2:28" ht="30" x14ac:dyDescent="0.55000000000000004">
      <c r="B4" s="183" t="s">
        <v>263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</row>
    <row r="5" spans="2:28" ht="61.5" customHeight="1" x14ac:dyDescent="0.55000000000000004"/>
    <row r="6" spans="2:28" s="2" customFormat="1" ht="30" x14ac:dyDescent="0.55000000000000004">
      <c r="B6" s="12" t="s">
        <v>160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82" t="s">
        <v>1</v>
      </c>
      <c r="D8" s="183" t="s">
        <v>39</v>
      </c>
      <c r="E8" s="183" t="s">
        <v>39</v>
      </c>
      <c r="F8" s="183" t="s">
        <v>39</v>
      </c>
      <c r="G8" s="183" t="s">
        <v>39</v>
      </c>
      <c r="H8" s="183" t="s">
        <v>39</v>
      </c>
      <c r="I8" s="183" t="s">
        <v>39</v>
      </c>
      <c r="J8" s="183" t="s">
        <v>39</v>
      </c>
      <c r="L8" s="183" t="s">
        <v>40</v>
      </c>
      <c r="M8" s="183" t="s">
        <v>40</v>
      </c>
      <c r="N8" s="183" t="s">
        <v>40</v>
      </c>
      <c r="O8" s="183" t="s">
        <v>40</v>
      </c>
      <c r="P8" s="183" t="s">
        <v>40</v>
      </c>
      <c r="Q8" s="183" t="s">
        <v>40</v>
      </c>
      <c r="R8" s="183" t="s">
        <v>40</v>
      </c>
    </row>
    <row r="9" spans="2:28" ht="69" customHeight="1" x14ac:dyDescent="0.65">
      <c r="B9" s="182" t="s">
        <v>1</v>
      </c>
      <c r="D9" s="239" t="s">
        <v>5</v>
      </c>
      <c r="E9" s="38"/>
      <c r="F9" s="239" t="s">
        <v>135</v>
      </c>
      <c r="G9" s="38"/>
      <c r="H9" s="239" t="s">
        <v>51</v>
      </c>
      <c r="I9" s="38"/>
      <c r="J9" s="239" t="s">
        <v>52</v>
      </c>
      <c r="K9" s="28"/>
      <c r="L9" s="239" t="s">
        <v>5</v>
      </c>
      <c r="M9" s="38"/>
      <c r="N9" s="239" t="s">
        <v>135</v>
      </c>
      <c r="O9" s="38"/>
      <c r="P9" s="239" t="s">
        <v>51</v>
      </c>
      <c r="Q9" s="38"/>
      <c r="R9" s="224" t="s">
        <v>145</v>
      </c>
    </row>
    <row r="10" spans="2:28" ht="21.75" customHeight="1" x14ac:dyDescent="0.6">
      <c r="B10" s="164" t="s">
        <v>243</v>
      </c>
      <c r="C10" s="13"/>
      <c r="D10" s="165">
        <v>3193000</v>
      </c>
      <c r="E10" s="166"/>
      <c r="F10" s="165">
        <v>8801587709</v>
      </c>
      <c r="G10" s="166"/>
      <c r="H10" s="165">
        <v>8658797253</v>
      </c>
      <c r="I10" s="166"/>
      <c r="J10" s="165">
        <v>142790456</v>
      </c>
      <c r="K10" s="166"/>
      <c r="L10" s="165">
        <v>3193000</v>
      </c>
      <c r="M10" s="166"/>
      <c r="N10" s="165">
        <v>8801587709</v>
      </c>
      <c r="O10" s="166"/>
      <c r="P10" s="165">
        <v>7296383814</v>
      </c>
      <c r="Q10" s="166"/>
      <c r="R10" s="165">
        <v>1505203895</v>
      </c>
    </row>
    <row r="11" spans="2:28" ht="21.75" customHeight="1" x14ac:dyDescent="0.6">
      <c r="B11" s="164" t="s">
        <v>230</v>
      </c>
      <c r="C11" s="13"/>
      <c r="D11" s="165">
        <v>3000000</v>
      </c>
      <c r="E11" s="166"/>
      <c r="F11" s="165">
        <v>5486260830</v>
      </c>
      <c r="G11" s="166"/>
      <c r="H11" s="165">
        <v>5072337514</v>
      </c>
      <c r="I11" s="166"/>
      <c r="J11" s="165">
        <v>413923315</v>
      </c>
      <c r="K11" s="166"/>
      <c r="L11" s="165">
        <v>3000000</v>
      </c>
      <c r="M11" s="166"/>
      <c r="N11" s="165">
        <v>5486260830</v>
      </c>
      <c r="O11" s="166"/>
      <c r="P11" s="165">
        <v>5072337514</v>
      </c>
      <c r="Q11" s="166"/>
      <c r="R11" s="165">
        <v>413923315</v>
      </c>
    </row>
    <row r="12" spans="2:28" ht="21.75" customHeight="1" x14ac:dyDescent="0.6">
      <c r="B12" s="164" t="s">
        <v>177</v>
      </c>
      <c r="C12" s="13"/>
      <c r="D12" s="165">
        <v>1290000</v>
      </c>
      <c r="E12" s="166"/>
      <c r="F12" s="165">
        <v>6322059773</v>
      </c>
      <c r="G12" s="166"/>
      <c r="H12" s="165">
        <v>6221429784</v>
      </c>
      <c r="I12" s="166"/>
      <c r="J12" s="165">
        <v>100629989</v>
      </c>
      <c r="K12" s="166"/>
      <c r="L12" s="165">
        <v>1290000</v>
      </c>
      <c r="M12" s="166"/>
      <c r="N12" s="165">
        <v>6322059773</v>
      </c>
      <c r="O12" s="166"/>
      <c r="P12" s="165">
        <v>6221429784</v>
      </c>
      <c r="Q12" s="166"/>
      <c r="R12" s="165">
        <v>100629989</v>
      </c>
    </row>
    <row r="13" spans="2:28" ht="21.75" customHeight="1" x14ac:dyDescent="0.6">
      <c r="B13" s="164" t="s">
        <v>184</v>
      </c>
      <c r="C13" s="13"/>
      <c r="D13" s="165">
        <v>600000</v>
      </c>
      <c r="E13" s="166"/>
      <c r="F13" s="165">
        <v>9049502400</v>
      </c>
      <c r="G13" s="166"/>
      <c r="H13" s="165">
        <v>8078085300</v>
      </c>
      <c r="I13" s="166"/>
      <c r="J13" s="165">
        <v>971417099</v>
      </c>
      <c r="K13" s="166"/>
      <c r="L13" s="165">
        <v>600000</v>
      </c>
      <c r="M13" s="166"/>
      <c r="N13" s="165">
        <v>9049502400</v>
      </c>
      <c r="O13" s="166"/>
      <c r="P13" s="165">
        <v>7627805530</v>
      </c>
      <c r="Q13" s="166"/>
      <c r="R13" s="165">
        <v>1421696869</v>
      </c>
    </row>
    <row r="14" spans="2:28" ht="21.75" customHeight="1" x14ac:dyDescent="0.6">
      <c r="B14" s="164" t="s">
        <v>197</v>
      </c>
      <c r="C14" s="13"/>
      <c r="D14" s="165">
        <v>1115000</v>
      </c>
      <c r="E14" s="166"/>
      <c r="F14" s="165">
        <v>15710610910</v>
      </c>
      <c r="G14" s="166"/>
      <c r="H14" s="165">
        <v>13771873915</v>
      </c>
      <c r="I14" s="166"/>
      <c r="J14" s="165">
        <v>1938736994</v>
      </c>
      <c r="K14" s="166"/>
      <c r="L14" s="165">
        <v>1115000</v>
      </c>
      <c r="M14" s="166"/>
      <c r="N14" s="165">
        <v>15710610910</v>
      </c>
      <c r="O14" s="166"/>
      <c r="P14" s="165">
        <v>12891129799</v>
      </c>
      <c r="Q14" s="166"/>
      <c r="R14" s="165">
        <v>2819481111</v>
      </c>
    </row>
    <row r="15" spans="2:28" ht="21.75" customHeight="1" x14ac:dyDescent="0.6">
      <c r="B15" s="164" t="s">
        <v>231</v>
      </c>
      <c r="C15" s="13"/>
      <c r="D15" s="165">
        <v>47800000</v>
      </c>
      <c r="E15" s="166"/>
      <c r="F15" s="165">
        <v>27604554492</v>
      </c>
      <c r="G15" s="166"/>
      <c r="H15" s="165">
        <v>24328907010</v>
      </c>
      <c r="I15" s="166"/>
      <c r="J15" s="165">
        <v>3275647481</v>
      </c>
      <c r="K15" s="166"/>
      <c r="L15" s="165">
        <v>47800000</v>
      </c>
      <c r="M15" s="166"/>
      <c r="N15" s="165">
        <v>27604554492</v>
      </c>
      <c r="O15" s="166"/>
      <c r="P15" s="165">
        <v>23205160302</v>
      </c>
      <c r="Q15" s="166"/>
      <c r="R15" s="165">
        <v>4399394190</v>
      </c>
    </row>
    <row r="16" spans="2:28" ht="21.75" customHeight="1" x14ac:dyDescent="0.6">
      <c r="B16" s="164" t="s">
        <v>220</v>
      </c>
      <c r="C16" s="13"/>
      <c r="D16" s="165">
        <v>3000000</v>
      </c>
      <c r="E16" s="166"/>
      <c r="F16" s="165">
        <v>6295953150</v>
      </c>
      <c r="G16" s="166"/>
      <c r="H16" s="165">
        <v>4097281357</v>
      </c>
      <c r="I16" s="166"/>
      <c r="J16" s="165">
        <v>2198671793</v>
      </c>
      <c r="K16" s="166"/>
      <c r="L16" s="165">
        <v>3000000</v>
      </c>
      <c r="M16" s="166"/>
      <c r="N16" s="165">
        <v>6295953150</v>
      </c>
      <c r="O16" s="166"/>
      <c r="P16" s="165">
        <v>6667475745</v>
      </c>
      <c r="Q16" s="166"/>
      <c r="R16" s="165">
        <v>-371522595</v>
      </c>
    </row>
    <row r="17" spans="2:18" ht="21.75" customHeight="1" x14ac:dyDescent="0.6">
      <c r="B17" s="164" t="s">
        <v>174</v>
      </c>
      <c r="C17" s="13"/>
      <c r="D17" s="165">
        <v>432000</v>
      </c>
      <c r="E17" s="166"/>
      <c r="F17" s="165">
        <v>4968176817</v>
      </c>
      <c r="G17" s="166"/>
      <c r="H17" s="165">
        <v>4946582654</v>
      </c>
      <c r="I17" s="166"/>
      <c r="J17" s="165">
        <v>21594163</v>
      </c>
      <c r="K17" s="166"/>
      <c r="L17" s="165">
        <v>432000</v>
      </c>
      <c r="M17" s="166"/>
      <c r="N17" s="165">
        <v>4968176817</v>
      </c>
      <c r="O17" s="166"/>
      <c r="P17" s="165">
        <v>4946582654</v>
      </c>
      <c r="Q17" s="166"/>
      <c r="R17" s="165">
        <v>21594163</v>
      </c>
    </row>
    <row r="18" spans="2:18" ht="21.75" customHeight="1" x14ac:dyDescent="0.6">
      <c r="B18" s="164" t="s">
        <v>252</v>
      </c>
      <c r="C18" s="13"/>
      <c r="D18" s="165">
        <v>2542000</v>
      </c>
      <c r="E18" s="166"/>
      <c r="F18" s="165">
        <v>9789241669</v>
      </c>
      <c r="G18" s="166"/>
      <c r="H18" s="165">
        <v>9049443401</v>
      </c>
      <c r="I18" s="166"/>
      <c r="J18" s="165">
        <v>739798268</v>
      </c>
      <c r="K18" s="166"/>
      <c r="L18" s="165">
        <v>2542000</v>
      </c>
      <c r="M18" s="166"/>
      <c r="N18" s="165">
        <v>9789241669</v>
      </c>
      <c r="O18" s="166"/>
      <c r="P18" s="165">
        <v>9316585347</v>
      </c>
      <c r="Q18" s="166"/>
      <c r="R18" s="165">
        <v>472656322</v>
      </c>
    </row>
    <row r="19" spans="2:18" ht="21.75" customHeight="1" x14ac:dyDescent="0.6">
      <c r="B19" s="164" t="s">
        <v>236</v>
      </c>
      <c r="C19" s="13"/>
      <c r="D19" s="165">
        <v>5185321</v>
      </c>
      <c r="E19" s="166"/>
      <c r="F19" s="165">
        <v>12657286632</v>
      </c>
      <c r="G19" s="166"/>
      <c r="H19" s="165">
        <v>10814711007</v>
      </c>
      <c r="I19" s="166"/>
      <c r="J19" s="165">
        <v>1842575625</v>
      </c>
      <c r="K19" s="166"/>
      <c r="L19" s="165">
        <v>5185321</v>
      </c>
      <c r="M19" s="166"/>
      <c r="N19" s="165">
        <v>12657286632</v>
      </c>
      <c r="O19" s="166"/>
      <c r="P19" s="165">
        <v>10482669437</v>
      </c>
      <c r="Q19" s="166"/>
      <c r="R19" s="165">
        <v>2174617195</v>
      </c>
    </row>
    <row r="20" spans="2:18" ht="21.75" customHeight="1" x14ac:dyDescent="0.6">
      <c r="B20" s="164" t="s">
        <v>202</v>
      </c>
      <c r="C20" s="13"/>
      <c r="D20" s="165">
        <v>3300000</v>
      </c>
      <c r="E20" s="166"/>
      <c r="F20" s="165">
        <v>8651205222</v>
      </c>
      <c r="G20" s="166"/>
      <c r="H20" s="165">
        <v>7140801195</v>
      </c>
      <c r="I20" s="166"/>
      <c r="J20" s="165">
        <v>1510404026</v>
      </c>
      <c r="K20" s="166"/>
      <c r="L20" s="165">
        <v>3300000</v>
      </c>
      <c r="M20" s="166"/>
      <c r="N20" s="165">
        <v>8651205222</v>
      </c>
      <c r="O20" s="166"/>
      <c r="P20" s="165">
        <v>6762439196</v>
      </c>
      <c r="Q20" s="166"/>
      <c r="R20" s="165">
        <v>1888766025</v>
      </c>
    </row>
    <row r="21" spans="2:18" ht="21.75" customHeight="1" x14ac:dyDescent="0.6">
      <c r="B21" s="164" t="s">
        <v>268</v>
      </c>
      <c r="C21" s="13"/>
      <c r="D21" s="165">
        <v>1555000</v>
      </c>
      <c r="E21" s="166"/>
      <c r="F21" s="165">
        <v>5121150122</v>
      </c>
      <c r="G21" s="166"/>
      <c r="H21" s="165">
        <v>4950765216</v>
      </c>
      <c r="I21" s="166"/>
      <c r="J21" s="165">
        <v>170384906</v>
      </c>
      <c r="K21" s="166"/>
      <c r="L21" s="165">
        <v>1555000</v>
      </c>
      <c r="M21" s="166"/>
      <c r="N21" s="165">
        <v>5121150122</v>
      </c>
      <c r="O21" s="166"/>
      <c r="P21" s="165">
        <v>4950765216</v>
      </c>
      <c r="Q21" s="166"/>
      <c r="R21" s="165">
        <v>170384906</v>
      </c>
    </row>
    <row r="22" spans="2:18" ht="21.75" customHeight="1" x14ac:dyDescent="0.6">
      <c r="B22" s="164" t="s">
        <v>233</v>
      </c>
      <c r="C22" s="13"/>
      <c r="D22" s="165">
        <v>6000000</v>
      </c>
      <c r="E22" s="166"/>
      <c r="F22" s="165">
        <v>9781797660</v>
      </c>
      <c r="G22" s="166"/>
      <c r="H22" s="165">
        <v>7625947662</v>
      </c>
      <c r="I22" s="166"/>
      <c r="J22" s="165">
        <v>2155849998</v>
      </c>
      <c r="K22" s="166"/>
      <c r="L22" s="165">
        <v>6000000</v>
      </c>
      <c r="M22" s="166"/>
      <c r="N22" s="165">
        <v>9781797660</v>
      </c>
      <c r="O22" s="166"/>
      <c r="P22" s="165">
        <v>10303338848</v>
      </c>
      <c r="Q22" s="166"/>
      <c r="R22" s="165">
        <v>-521541188</v>
      </c>
    </row>
    <row r="23" spans="2:18" ht="21.75" customHeight="1" x14ac:dyDescent="0.6">
      <c r="B23" s="164" t="s">
        <v>269</v>
      </c>
      <c r="C23" s="13"/>
      <c r="D23" s="165">
        <v>211000</v>
      </c>
      <c r="E23" s="166"/>
      <c r="F23" s="165">
        <v>5558746153</v>
      </c>
      <c r="G23" s="166"/>
      <c r="H23" s="165">
        <v>4961952484</v>
      </c>
      <c r="I23" s="166"/>
      <c r="J23" s="165">
        <v>596793669</v>
      </c>
      <c r="K23" s="166"/>
      <c r="L23" s="165">
        <v>211000</v>
      </c>
      <c r="M23" s="166"/>
      <c r="N23" s="165">
        <v>5558746153</v>
      </c>
      <c r="O23" s="166"/>
      <c r="P23" s="165">
        <v>4961952484</v>
      </c>
      <c r="Q23" s="166"/>
      <c r="R23" s="165">
        <v>596793669</v>
      </c>
    </row>
    <row r="24" spans="2:18" ht="21.75" customHeight="1" x14ac:dyDescent="0.6">
      <c r="B24" s="164" t="s">
        <v>200</v>
      </c>
      <c r="C24" s="13"/>
      <c r="D24" s="165">
        <v>3800000</v>
      </c>
      <c r="E24" s="166"/>
      <c r="F24" s="165">
        <v>9630178804</v>
      </c>
      <c r="G24" s="166"/>
      <c r="H24" s="165">
        <v>8139797030</v>
      </c>
      <c r="I24" s="166"/>
      <c r="J24" s="165">
        <v>1490381773</v>
      </c>
      <c r="K24" s="166"/>
      <c r="L24" s="165">
        <v>3800000</v>
      </c>
      <c r="M24" s="166"/>
      <c r="N24" s="165">
        <v>9630178804</v>
      </c>
      <c r="O24" s="166"/>
      <c r="P24" s="165">
        <v>9019209403</v>
      </c>
      <c r="Q24" s="166"/>
      <c r="R24" s="165">
        <v>610969400</v>
      </c>
    </row>
    <row r="25" spans="2:18" ht="21.75" customHeight="1" x14ac:dyDescent="0.6">
      <c r="B25" s="164" t="s">
        <v>244</v>
      </c>
      <c r="C25" s="13"/>
      <c r="D25" s="165">
        <v>2000000</v>
      </c>
      <c r="E25" s="166"/>
      <c r="F25" s="165">
        <v>8120737680</v>
      </c>
      <c r="G25" s="166"/>
      <c r="H25" s="165">
        <v>7300239700</v>
      </c>
      <c r="I25" s="166"/>
      <c r="J25" s="165">
        <v>820497979</v>
      </c>
      <c r="K25" s="166"/>
      <c r="L25" s="165">
        <v>2000000</v>
      </c>
      <c r="M25" s="166"/>
      <c r="N25" s="165">
        <v>8120737680</v>
      </c>
      <c r="O25" s="166"/>
      <c r="P25" s="165">
        <v>6687638269</v>
      </c>
      <c r="Q25" s="166"/>
      <c r="R25" s="165">
        <v>1433099411</v>
      </c>
    </row>
    <row r="26" spans="2:18" ht="21.75" customHeight="1" x14ac:dyDescent="0.6">
      <c r="B26" s="164" t="s">
        <v>265</v>
      </c>
      <c r="C26" s="13"/>
      <c r="D26" s="165">
        <v>12900</v>
      </c>
      <c r="E26" s="166"/>
      <c r="F26" s="165">
        <v>5057007804</v>
      </c>
      <c r="G26" s="166"/>
      <c r="H26" s="165">
        <v>4961234610</v>
      </c>
      <c r="I26" s="166"/>
      <c r="J26" s="165">
        <v>95773194</v>
      </c>
      <c r="K26" s="166"/>
      <c r="L26" s="165">
        <v>12900</v>
      </c>
      <c r="M26" s="166"/>
      <c r="N26" s="165">
        <v>5057007804</v>
      </c>
      <c r="O26" s="166"/>
      <c r="P26" s="165">
        <v>4961234610</v>
      </c>
      <c r="Q26" s="166"/>
      <c r="R26" s="165">
        <v>95773194</v>
      </c>
    </row>
    <row r="27" spans="2:18" ht="21.75" customHeight="1" x14ac:dyDescent="0.6">
      <c r="B27" s="164" t="s">
        <v>219</v>
      </c>
      <c r="C27" s="13"/>
      <c r="D27" s="165">
        <v>1396194</v>
      </c>
      <c r="E27" s="166"/>
      <c r="F27" s="165">
        <v>7342627528</v>
      </c>
      <c r="G27" s="166"/>
      <c r="H27" s="165">
        <v>6298658439</v>
      </c>
      <c r="I27" s="166"/>
      <c r="J27" s="165">
        <v>1043969089</v>
      </c>
      <c r="K27" s="166"/>
      <c r="L27" s="165">
        <v>1396194</v>
      </c>
      <c r="M27" s="166"/>
      <c r="N27" s="165">
        <v>7342627528</v>
      </c>
      <c r="O27" s="166"/>
      <c r="P27" s="165">
        <v>6169213651</v>
      </c>
      <c r="Q27" s="166"/>
      <c r="R27" s="165">
        <v>1173413877</v>
      </c>
    </row>
    <row r="28" spans="2:18" ht="21.75" customHeight="1" x14ac:dyDescent="0.6">
      <c r="B28" s="164" t="s">
        <v>255</v>
      </c>
      <c r="C28" s="13"/>
      <c r="D28" s="165">
        <v>2500000</v>
      </c>
      <c r="E28" s="166"/>
      <c r="F28" s="165">
        <v>9773859500</v>
      </c>
      <c r="G28" s="166"/>
      <c r="H28" s="165">
        <v>9021161340</v>
      </c>
      <c r="I28" s="166"/>
      <c r="J28" s="165">
        <v>752698159</v>
      </c>
      <c r="K28" s="166"/>
      <c r="L28" s="165">
        <v>2500000</v>
      </c>
      <c r="M28" s="166"/>
      <c r="N28" s="165">
        <v>9773859500</v>
      </c>
      <c r="O28" s="166"/>
      <c r="P28" s="165">
        <v>9249791314</v>
      </c>
      <c r="Q28" s="166"/>
      <c r="R28" s="165">
        <v>524068185</v>
      </c>
    </row>
    <row r="29" spans="2:18" ht="21.75" customHeight="1" x14ac:dyDescent="0.6">
      <c r="B29" s="164" t="s">
        <v>213</v>
      </c>
      <c r="C29" s="13"/>
      <c r="D29" s="165">
        <v>3800000</v>
      </c>
      <c r="E29" s="166"/>
      <c r="F29" s="165">
        <v>8374560346</v>
      </c>
      <c r="G29" s="166"/>
      <c r="H29" s="165">
        <v>6989895180</v>
      </c>
      <c r="I29" s="166"/>
      <c r="J29" s="165">
        <v>1384665165</v>
      </c>
      <c r="K29" s="166"/>
      <c r="L29" s="165">
        <v>3800000</v>
      </c>
      <c r="M29" s="166"/>
      <c r="N29" s="165">
        <v>8374560346</v>
      </c>
      <c r="O29" s="166"/>
      <c r="P29" s="165">
        <v>7307131648</v>
      </c>
      <c r="Q29" s="166"/>
      <c r="R29" s="165">
        <v>1067428697</v>
      </c>
    </row>
    <row r="30" spans="2:18" ht="21.75" customHeight="1" x14ac:dyDescent="0.6">
      <c r="B30" s="164" t="s">
        <v>267</v>
      </c>
      <c r="C30" s="13"/>
      <c r="D30" s="165">
        <v>324000</v>
      </c>
      <c r="E30" s="166"/>
      <c r="F30" s="165">
        <v>4690619053</v>
      </c>
      <c r="G30" s="166"/>
      <c r="H30" s="165">
        <v>4982084843</v>
      </c>
      <c r="I30" s="166"/>
      <c r="J30" s="165">
        <v>-291465789</v>
      </c>
      <c r="K30" s="166"/>
      <c r="L30" s="165">
        <v>324000</v>
      </c>
      <c r="M30" s="166"/>
      <c r="N30" s="165">
        <v>4690619053</v>
      </c>
      <c r="O30" s="166"/>
      <c r="P30" s="165">
        <v>4982084843</v>
      </c>
      <c r="Q30" s="166"/>
      <c r="R30" s="165">
        <v>-291465789</v>
      </c>
    </row>
    <row r="31" spans="2:18" ht="21.75" customHeight="1" x14ac:dyDescent="0.6">
      <c r="B31" s="164" t="s">
        <v>261</v>
      </c>
      <c r="C31" s="13"/>
      <c r="D31" s="165">
        <v>6000000</v>
      </c>
      <c r="E31" s="166"/>
      <c r="F31" s="165">
        <v>18664598700</v>
      </c>
      <c r="G31" s="166"/>
      <c r="H31" s="165">
        <v>20019602700</v>
      </c>
      <c r="I31" s="166"/>
      <c r="J31" s="165">
        <v>-1355004000</v>
      </c>
      <c r="K31" s="166"/>
      <c r="L31" s="165">
        <v>6000000</v>
      </c>
      <c r="M31" s="166"/>
      <c r="N31" s="165">
        <v>18664598700</v>
      </c>
      <c r="O31" s="166"/>
      <c r="P31" s="165">
        <v>18160474671</v>
      </c>
      <c r="Q31" s="166"/>
      <c r="R31" s="165">
        <v>504124028</v>
      </c>
    </row>
    <row r="32" spans="2:18" ht="21.75" customHeight="1" x14ac:dyDescent="0.6">
      <c r="B32" s="164" t="s">
        <v>192</v>
      </c>
      <c r="C32" s="13"/>
      <c r="D32" s="165">
        <v>2800000</v>
      </c>
      <c r="E32" s="166"/>
      <c r="F32" s="165">
        <v>6029032520</v>
      </c>
      <c r="G32" s="166"/>
      <c r="H32" s="165">
        <v>5464365340</v>
      </c>
      <c r="I32" s="166"/>
      <c r="J32" s="165">
        <v>564667179</v>
      </c>
      <c r="K32" s="166"/>
      <c r="L32" s="165">
        <v>2800000</v>
      </c>
      <c r="M32" s="166"/>
      <c r="N32" s="165">
        <v>6029032520</v>
      </c>
      <c r="O32" s="166"/>
      <c r="P32" s="165">
        <v>4091720042</v>
      </c>
      <c r="Q32" s="166"/>
      <c r="R32" s="165">
        <v>1937312478</v>
      </c>
    </row>
    <row r="33" spans="2:52" ht="21.75" customHeight="1" x14ac:dyDescent="0.6">
      <c r="B33" s="164" t="s">
        <v>250</v>
      </c>
      <c r="C33" s="13"/>
      <c r="D33" s="165">
        <v>960000</v>
      </c>
      <c r="E33" s="166"/>
      <c r="F33" s="165">
        <v>10630783872</v>
      </c>
      <c r="G33" s="166"/>
      <c r="H33" s="165">
        <v>8953161600</v>
      </c>
      <c r="I33" s="166"/>
      <c r="J33" s="165">
        <v>1677622271</v>
      </c>
      <c r="K33" s="166"/>
      <c r="L33" s="165">
        <v>960000</v>
      </c>
      <c r="M33" s="166"/>
      <c r="N33" s="165">
        <v>10630783872</v>
      </c>
      <c r="O33" s="166"/>
      <c r="P33" s="165">
        <v>6485883840</v>
      </c>
      <c r="Q33" s="166"/>
      <c r="R33" s="165">
        <v>4144900032</v>
      </c>
    </row>
    <row r="34" spans="2:52" ht="21.75" customHeight="1" x14ac:dyDescent="0.6">
      <c r="B34" s="164" t="s">
        <v>266</v>
      </c>
      <c r="C34" s="13"/>
      <c r="D34" s="165">
        <v>1800000</v>
      </c>
      <c r="E34" s="166"/>
      <c r="F34" s="165">
        <v>4965319080</v>
      </c>
      <c r="G34" s="166"/>
      <c r="H34" s="165">
        <v>4986649102</v>
      </c>
      <c r="I34" s="166"/>
      <c r="J34" s="165">
        <v>-21330022</v>
      </c>
      <c r="K34" s="166"/>
      <c r="L34" s="165">
        <v>1800000</v>
      </c>
      <c r="M34" s="166"/>
      <c r="N34" s="165">
        <v>4965319080</v>
      </c>
      <c r="O34" s="166"/>
      <c r="P34" s="165">
        <v>4986649102</v>
      </c>
      <c r="Q34" s="166"/>
      <c r="R34" s="165">
        <v>-21330022</v>
      </c>
    </row>
    <row r="35" spans="2:52" ht="21.75" customHeight="1" x14ac:dyDescent="0.6">
      <c r="B35" s="164" t="s">
        <v>245</v>
      </c>
      <c r="C35" s="13"/>
      <c r="D35" s="165">
        <v>2244130</v>
      </c>
      <c r="E35" s="166"/>
      <c r="F35" s="165">
        <v>9005109946</v>
      </c>
      <c r="G35" s="166"/>
      <c r="H35" s="165">
        <v>7990957236</v>
      </c>
      <c r="I35" s="166"/>
      <c r="J35" s="165">
        <v>1014152710</v>
      </c>
      <c r="K35" s="166"/>
      <c r="L35" s="165">
        <v>2244130</v>
      </c>
      <c r="M35" s="166"/>
      <c r="N35" s="165">
        <v>9005109946</v>
      </c>
      <c r="O35" s="166"/>
      <c r="P35" s="165">
        <v>8753155597</v>
      </c>
      <c r="Q35" s="166"/>
      <c r="R35" s="165">
        <v>251954349</v>
      </c>
    </row>
    <row r="36" spans="2:52" ht="21.75" customHeight="1" x14ac:dyDescent="0.6">
      <c r="B36" s="164" t="s">
        <v>271</v>
      </c>
      <c r="C36" s="13"/>
      <c r="D36" s="165">
        <v>6047</v>
      </c>
      <c r="E36" s="166"/>
      <c r="F36" s="165">
        <v>4332132721</v>
      </c>
      <c r="G36" s="166"/>
      <c r="H36" s="165">
        <v>4330130655</v>
      </c>
      <c r="I36" s="166"/>
      <c r="J36" s="165">
        <v>2002066</v>
      </c>
      <c r="K36" s="166"/>
      <c r="L36" s="165">
        <v>6047</v>
      </c>
      <c r="M36" s="166"/>
      <c r="N36" s="165">
        <v>4332132721</v>
      </c>
      <c r="O36" s="166"/>
      <c r="P36" s="165">
        <v>4330130655</v>
      </c>
      <c r="Q36" s="166"/>
      <c r="R36" s="165">
        <v>2002066</v>
      </c>
    </row>
    <row r="37" spans="2:52" ht="21.75" customHeight="1" x14ac:dyDescent="0.6">
      <c r="B37" s="13"/>
      <c r="C37" s="13"/>
      <c r="D37" s="165"/>
      <c r="E37" s="166"/>
      <c r="F37" s="165"/>
      <c r="G37" s="166"/>
      <c r="H37" s="165"/>
      <c r="I37" s="166"/>
      <c r="J37" s="165"/>
      <c r="K37" s="166"/>
      <c r="L37" s="165"/>
      <c r="M37" s="166"/>
      <c r="N37" s="165"/>
      <c r="O37" s="166"/>
      <c r="P37" s="165"/>
      <c r="Q37" s="166"/>
      <c r="R37" s="165"/>
      <c r="AI37" s="22"/>
      <c r="AK37" s="66"/>
      <c r="AL37" s="6"/>
      <c r="AM37" s="66"/>
      <c r="AN37" s="6"/>
      <c r="AO37" s="66"/>
      <c r="AP37" s="6"/>
      <c r="AQ37" s="66"/>
      <c r="AR37" s="6"/>
      <c r="AS37" s="66"/>
      <c r="AT37" s="6"/>
      <c r="AU37" s="66"/>
      <c r="AV37" s="6"/>
      <c r="AW37" s="66"/>
      <c r="AX37" s="6"/>
      <c r="AY37" s="66"/>
    </row>
    <row r="38" spans="2:52" ht="22.5" thickBot="1" x14ac:dyDescent="0.65">
      <c r="B38" s="167" t="s">
        <v>65</v>
      </c>
      <c r="C38" s="13"/>
      <c r="D38" s="168">
        <f>SUM(D10:D37)</f>
        <v>106866592</v>
      </c>
      <c r="E38" s="166"/>
      <c r="F38" s="168">
        <f>SUM(F10:F37)</f>
        <v>242414701093</v>
      </c>
      <c r="G38" s="166"/>
      <c r="H38" s="168">
        <f>SUM(H10:H37)</f>
        <v>219156853527</v>
      </c>
      <c r="I38" s="166"/>
      <c r="J38" s="168">
        <f>SUM(J10:J37)</f>
        <v>23257847556</v>
      </c>
      <c r="K38" s="166"/>
      <c r="L38" s="168">
        <f>SUM(L10:L37)</f>
        <v>106866592</v>
      </c>
      <c r="M38" s="166"/>
      <c r="N38" s="168">
        <f>SUM(N10:N37)</f>
        <v>242414701093</v>
      </c>
      <c r="O38" s="166"/>
      <c r="P38" s="168">
        <f>SUM(P10:P37)</f>
        <v>215890373315</v>
      </c>
      <c r="Q38" s="166"/>
      <c r="R38" s="168">
        <f>SUM(R10:R37)</f>
        <v>26524327772</v>
      </c>
      <c r="AI38" s="22"/>
      <c r="AK38" s="66"/>
      <c r="AL38" s="6"/>
      <c r="AM38" s="66"/>
      <c r="AN38" s="6"/>
      <c r="AO38" s="66"/>
      <c r="AP38" s="6"/>
      <c r="AQ38" s="66"/>
      <c r="AR38" s="6"/>
      <c r="AS38" s="66"/>
      <c r="AT38" s="6"/>
      <c r="AU38" s="66"/>
      <c r="AV38" s="6"/>
      <c r="AW38" s="66"/>
      <c r="AX38" s="6"/>
      <c r="AY38" s="66"/>
    </row>
    <row r="39" spans="2:52" ht="22.5" thickTop="1" x14ac:dyDescent="0.6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AI39" s="22"/>
      <c r="AK39" s="66"/>
      <c r="AL39" s="6"/>
      <c r="AM39" s="66"/>
      <c r="AN39" s="6"/>
      <c r="AO39" s="66"/>
      <c r="AP39" s="6"/>
      <c r="AQ39" s="66"/>
      <c r="AR39" s="6"/>
      <c r="AS39" s="66"/>
      <c r="AT39" s="6"/>
      <c r="AU39" s="66"/>
      <c r="AV39" s="6"/>
      <c r="AW39" s="66"/>
      <c r="AX39" s="6"/>
      <c r="AY39" s="66"/>
    </row>
    <row r="40" spans="2:52" ht="30" x14ac:dyDescent="0.75">
      <c r="J40" s="45">
        <v>19</v>
      </c>
      <c r="L40" s="21"/>
      <c r="AI40" s="22"/>
      <c r="AK40" s="66"/>
      <c r="AL40" s="6"/>
      <c r="AM40" s="66"/>
      <c r="AN40" s="6"/>
      <c r="AO40" s="66"/>
      <c r="AP40" s="6"/>
      <c r="AQ40" s="66"/>
      <c r="AR40" s="6"/>
      <c r="AS40" s="66"/>
      <c r="AT40" s="6"/>
      <c r="AU40" s="66"/>
      <c r="AV40" s="6"/>
      <c r="AW40" s="66"/>
      <c r="AX40" s="6"/>
      <c r="AY40" s="66"/>
    </row>
    <row r="41" spans="2:52" x14ac:dyDescent="0.55000000000000004">
      <c r="AI41" s="22"/>
      <c r="AK41" s="66"/>
      <c r="AL41" s="6"/>
      <c r="AM41" s="66"/>
      <c r="AN41" s="6"/>
      <c r="AO41" s="66"/>
      <c r="AP41" s="6"/>
      <c r="AQ41" s="66"/>
      <c r="AR41" s="6"/>
      <c r="AS41" s="66"/>
      <c r="AT41" s="6"/>
      <c r="AU41" s="66"/>
      <c r="AV41" s="6"/>
      <c r="AW41" s="66"/>
      <c r="AX41" s="6"/>
      <c r="AY41" s="66"/>
    </row>
    <row r="42" spans="2:52" x14ac:dyDescent="0.55000000000000004">
      <c r="AI42" s="22"/>
      <c r="AK42" s="66"/>
      <c r="AL42" s="6"/>
      <c r="AM42" s="66"/>
      <c r="AN42" s="6"/>
      <c r="AO42" s="66"/>
      <c r="AP42" s="6"/>
      <c r="AQ42" s="66"/>
      <c r="AR42" s="6"/>
      <c r="AS42" s="66"/>
      <c r="AT42" s="6"/>
      <c r="AU42" s="66"/>
      <c r="AV42" s="6"/>
      <c r="AW42" s="66"/>
      <c r="AX42" s="6"/>
      <c r="AY42" s="66"/>
    </row>
    <row r="43" spans="2:52" x14ac:dyDescent="0.55000000000000004">
      <c r="AJ43" s="22"/>
      <c r="AL43" s="66"/>
      <c r="AM43" s="6"/>
      <c r="AN43" s="66"/>
      <c r="AO43" s="6"/>
      <c r="AP43" s="66"/>
      <c r="AQ43" s="6"/>
      <c r="AR43" s="66"/>
      <c r="AS43" s="6"/>
      <c r="AT43" s="66"/>
      <c r="AU43" s="6"/>
      <c r="AV43" s="66"/>
      <c r="AW43" s="6"/>
      <c r="AX43" s="66"/>
      <c r="AY43" s="6"/>
      <c r="AZ43" s="66"/>
    </row>
    <row r="44" spans="2:52" x14ac:dyDescent="0.55000000000000004">
      <c r="AJ44" s="22"/>
      <c r="AL44" s="66"/>
      <c r="AM44" s="6"/>
      <c r="AN44" s="66"/>
      <c r="AO44" s="6"/>
      <c r="AP44" s="66"/>
      <c r="AQ44" s="6"/>
      <c r="AR44" s="66"/>
      <c r="AS44" s="6"/>
      <c r="AT44" s="66"/>
      <c r="AU44" s="6"/>
      <c r="AV44" s="66"/>
      <c r="AW44" s="6"/>
      <c r="AX44" s="66"/>
      <c r="AY44" s="6"/>
      <c r="AZ44" s="66"/>
    </row>
    <row r="45" spans="2:52" x14ac:dyDescent="0.55000000000000004">
      <c r="AJ45" s="22"/>
      <c r="AL45" s="66"/>
      <c r="AM45" s="6"/>
      <c r="AN45" s="66"/>
      <c r="AO45" s="6"/>
      <c r="AP45" s="66"/>
      <c r="AQ45" s="6"/>
      <c r="AR45" s="66"/>
      <c r="AS45" s="6"/>
      <c r="AT45" s="66"/>
      <c r="AU45" s="6"/>
      <c r="AV45" s="66"/>
      <c r="AW45" s="6"/>
      <c r="AX45" s="66"/>
      <c r="AY45" s="6"/>
      <c r="AZ45" s="66"/>
    </row>
    <row r="46" spans="2:52" x14ac:dyDescent="0.55000000000000004">
      <c r="AJ46" s="22"/>
      <c r="AL46" s="66"/>
      <c r="AM46" s="6"/>
      <c r="AN46" s="66"/>
      <c r="AO46" s="6"/>
      <c r="AP46" s="66"/>
      <c r="AQ46" s="6"/>
      <c r="AR46" s="66"/>
      <c r="AS46" s="6"/>
      <c r="AT46" s="66"/>
      <c r="AU46" s="6"/>
      <c r="AV46" s="66"/>
      <c r="AW46" s="6"/>
      <c r="AX46" s="66"/>
      <c r="AY46" s="6"/>
      <c r="AZ46" s="66"/>
    </row>
    <row r="47" spans="2:52" x14ac:dyDescent="0.55000000000000004">
      <c r="AJ47" s="22"/>
      <c r="AL47" s="66"/>
      <c r="AM47" s="6"/>
      <c r="AN47" s="66"/>
      <c r="AO47" s="6"/>
      <c r="AP47" s="66"/>
      <c r="AQ47" s="6"/>
      <c r="AR47" s="66"/>
      <c r="AS47" s="6"/>
      <c r="AT47" s="66"/>
      <c r="AU47" s="6"/>
      <c r="AV47" s="66"/>
      <c r="AW47" s="6"/>
      <c r="AX47" s="66"/>
      <c r="AY47" s="6"/>
      <c r="AZ47" s="66"/>
    </row>
    <row r="48" spans="2:52" x14ac:dyDescent="0.55000000000000004">
      <c r="AJ48" s="22"/>
      <c r="AL48" s="66"/>
      <c r="AM48" s="6"/>
      <c r="AN48" s="66"/>
      <c r="AO48" s="6"/>
      <c r="AP48" s="66"/>
      <c r="AQ48" s="6"/>
      <c r="AR48" s="66"/>
      <c r="AS48" s="6"/>
      <c r="AT48" s="66"/>
      <c r="AU48" s="6"/>
      <c r="AV48" s="66"/>
      <c r="AW48" s="6"/>
      <c r="AX48" s="66"/>
      <c r="AY48" s="6"/>
      <c r="AZ48" s="66"/>
    </row>
    <row r="49" spans="36:52" x14ac:dyDescent="0.55000000000000004">
      <c r="AJ49" s="22"/>
      <c r="AL49" s="66"/>
      <c r="AM49" s="6"/>
      <c r="AN49" s="66"/>
      <c r="AO49" s="6"/>
      <c r="AP49" s="66"/>
      <c r="AQ49" s="6"/>
      <c r="AR49" s="66"/>
      <c r="AS49" s="6"/>
      <c r="AT49" s="66"/>
      <c r="AU49" s="6"/>
      <c r="AV49" s="66"/>
      <c r="AW49" s="6"/>
      <c r="AX49" s="66"/>
      <c r="AY49" s="6"/>
      <c r="AZ49" s="66"/>
    </row>
    <row r="50" spans="36:52" x14ac:dyDescent="0.55000000000000004">
      <c r="AJ50" s="22"/>
      <c r="AL50" s="66"/>
      <c r="AM50" s="6"/>
      <c r="AN50" s="66"/>
      <c r="AO50" s="6"/>
      <c r="AP50" s="66"/>
      <c r="AQ50" s="6"/>
      <c r="AR50" s="66"/>
      <c r="AS50" s="6"/>
      <c r="AT50" s="66"/>
      <c r="AU50" s="6"/>
      <c r="AV50" s="66"/>
      <c r="AW50" s="6"/>
      <c r="AX50" s="66"/>
      <c r="AY50" s="6"/>
      <c r="AZ50" s="66"/>
    </row>
    <row r="51" spans="36:52" x14ac:dyDescent="0.55000000000000004">
      <c r="AJ51" s="22"/>
      <c r="AL51" s="66"/>
      <c r="AM51" s="6"/>
      <c r="AN51" s="66"/>
      <c r="AO51" s="6"/>
      <c r="AP51" s="66"/>
      <c r="AQ51" s="6"/>
      <c r="AR51" s="66"/>
      <c r="AS51" s="6"/>
      <c r="AT51" s="66"/>
      <c r="AU51" s="6"/>
      <c r="AV51" s="66"/>
      <c r="AW51" s="6"/>
      <c r="AX51" s="66"/>
      <c r="AY51" s="6"/>
      <c r="AZ51" s="66"/>
    </row>
    <row r="52" spans="36:52" x14ac:dyDescent="0.55000000000000004">
      <c r="AJ52" s="22"/>
      <c r="AL52" s="66"/>
      <c r="AM52" s="6"/>
      <c r="AN52" s="66"/>
      <c r="AO52" s="6"/>
      <c r="AP52" s="66"/>
      <c r="AQ52" s="6"/>
      <c r="AR52" s="66"/>
      <c r="AS52" s="6"/>
      <c r="AT52" s="66"/>
      <c r="AU52" s="6"/>
      <c r="AV52" s="66"/>
      <c r="AW52" s="6"/>
      <c r="AX52" s="66"/>
      <c r="AY52" s="6"/>
      <c r="AZ52" s="66"/>
    </row>
    <row r="53" spans="36:52" x14ac:dyDescent="0.55000000000000004">
      <c r="AJ53" s="22"/>
      <c r="AL53" s="66"/>
      <c r="AM53" s="6"/>
      <c r="AN53" s="66"/>
      <c r="AO53" s="6"/>
      <c r="AP53" s="66"/>
      <c r="AQ53" s="6"/>
      <c r="AR53" s="66"/>
      <c r="AS53" s="6"/>
      <c r="AT53" s="66"/>
      <c r="AU53" s="6"/>
      <c r="AV53" s="66"/>
      <c r="AW53" s="6"/>
      <c r="AX53" s="66"/>
      <c r="AY53" s="6"/>
      <c r="AZ53" s="66"/>
    </row>
  </sheetData>
  <sortState xmlns:xlrd2="http://schemas.microsoft.com/office/spreadsheetml/2017/richdata2" ref="B10:S36">
    <sortCondition descending="1" ref="R10:R36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86"/>
  <sheetViews>
    <sheetView rightToLeft="1" view="pageBreakPreview" topLeftCell="B61" zoomScale="70" zoomScaleNormal="85" zoomScaleSheetLayoutView="70" workbookViewId="0">
      <selection activeCell="B10" sqref="B10:R81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81" t="s">
        <v>168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</row>
    <row r="3" spans="2:28" ht="30" x14ac:dyDescent="0.55000000000000004">
      <c r="B3" s="181" t="s">
        <v>37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</row>
    <row r="4" spans="2:28" ht="30" x14ac:dyDescent="0.55000000000000004">
      <c r="B4" s="181" t="s">
        <v>263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</row>
    <row r="6" spans="2:28" ht="30" x14ac:dyDescent="0.55000000000000004">
      <c r="B6" s="12" t="s">
        <v>161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09" t="s">
        <v>1</v>
      </c>
      <c r="D8" s="11" t="s">
        <v>39</v>
      </c>
      <c r="E8" s="11"/>
      <c r="F8" s="11" t="s">
        <v>39</v>
      </c>
      <c r="G8" s="11"/>
      <c r="H8" s="11" t="s">
        <v>39</v>
      </c>
      <c r="I8" s="11"/>
      <c r="J8" s="11" t="s">
        <v>39</v>
      </c>
      <c r="L8" s="11" t="s">
        <v>40</v>
      </c>
      <c r="M8" s="11"/>
      <c r="N8" s="11" t="s">
        <v>40</v>
      </c>
      <c r="O8" s="11"/>
      <c r="P8" s="11" t="s">
        <v>40</v>
      </c>
      <c r="Q8" s="11"/>
      <c r="R8" s="11" t="s">
        <v>40</v>
      </c>
    </row>
    <row r="9" spans="2:28" s="4" customFormat="1" ht="63" customHeight="1" x14ac:dyDescent="0.75">
      <c r="B9" s="109" t="s">
        <v>1</v>
      </c>
      <c r="D9" s="107" t="s">
        <v>5</v>
      </c>
      <c r="E9" s="34"/>
      <c r="F9" s="107" t="s">
        <v>50</v>
      </c>
      <c r="G9" s="34"/>
      <c r="H9" s="107" t="s">
        <v>51</v>
      </c>
      <c r="I9" s="34"/>
      <c r="J9" s="107" t="s">
        <v>53</v>
      </c>
      <c r="L9" s="107" t="s">
        <v>5</v>
      </c>
      <c r="M9" s="34"/>
      <c r="N9" s="107" t="s">
        <v>50</v>
      </c>
      <c r="O9" s="34"/>
      <c r="P9" s="107" t="s">
        <v>51</v>
      </c>
      <c r="Q9" s="34"/>
      <c r="R9" s="107" t="s">
        <v>53</v>
      </c>
    </row>
    <row r="10" spans="2:28" ht="25.5" customHeight="1" x14ac:dyDescent="0.55000000000000004">
      <c r="B10" s="30" t="s">
        <v>255</v>
      </c>
      <c r="D10" s="106">
        <v>500000</v>
      </c>
      <c r="E10" s="69"/>
      <c r="F10" s="106">
        <v>1857331044</v>
      </c>
      <c r="G10" s="69"/>
      <c r="H10" s="106">
        <v>1798876819</v>
      </c>
      <c r="I10" s="69"/>
      <c r="J10" s="106">
        <v>58454225</v>
      </c>
      <c r="K10" s="69"/>
      <c r="L10" s="106">
        <v>500000</v>
      </c>
      <c r="M10" s="69"/>
      <c r="N10" s="106">
        <v>1857331044</v>
      </c>
      <c r="O10" s="69"/>
      <c r="P10" s="106">
        <v>1798876819</v>
      </c>
      <c r="Q10" s="69"/>
      <c r="R10" s="106">
        <v>58454225</v>
      </c>
      <c r="V10" s="87"/>
    </row>
    <row r="11" spans="2:28" ht="25.5" customHeight="1" x14ac:dyDescent="0.55000000000000004">
      <c r="B11" s="2" t="s">
        <v>253</v>
      </c>
      <c r="D11" s="71">
        <v>400000</v>
      </c>
      <c r="E11" s="69"/>
      <c r="F11" s="71">
        <v>6747436036</v>
      </c>
      <c r="G11" s="69"/>
      <c r="H11" s="71">
        <v>5932686292</v>
      </c>
      <c r="I11" s="69"/>
      <c r="J11" s="71">
        <v>814749744</v>
      </c>
      <c r="K11" s="69"/>
      <c r="L11" s="71">
        <v>700000</v>
      </c>
      <c r="M11" s="69"/>
      <c r="N11" s="71">
        <v>11059624951</v>
      </c>
      <c r="O11" s="69"/>
      <c r="P11" s="71">
        <v>10382201008</v>
      </c>
      <c r="Q11" s="69"/>
      <c r="R11" s="71">
        <v>677423943</v>
      </c>
      <c r="V11" s="87"/>
    </row>
    <row r="12" spans="2:28" ht="25.5" customHeight="1" x14ac:dyDescent="0.55000000000000004">
      <c r="B12" s="2" t="s">
        <v>220</v>
      </c>
      <c r="D12" s="71">
        <v>1887087</v>
      </c>
      <c r="E12" s="69"/>
      <c r="F12" s="71">
        <v>3318648910</v>
      </c>
      <c r="G12" s="69"/>
      <c r="H12" s="71">
        <v>4194035600</v>
      </c>
      <c r="I12" s="69"/>
      <c r="J12" s="71">
        <v>-875386690</v>
      </c>
      <c r="K12" s="69"/>
      <c r="L12" s="71">
        <v>5740000</v>
      </c>
      <c r="M12" s="69"/>
      <c r="N12" s="71">
        <v>11898037253</v>
      </c>
      <c r="O12" s="69"/>
      <c r="P12" s="71">
        <v>13434170719</v>
      </c>
      <c r="Q12" s="69"/>
      <c r="R12" s="71">
        <v>-1536133466</v>
      </c>
      <c r="V12" s="87"/>
    </row>
    <row r="13" spans="2:28" ht="25.5" customHeight="1" x14ac:dyDescent="0.55000000000000004">
      <c r="B13" s="2" t="s">
        <v>270</v>
      </c>
      <c r="D13" s="71">
        <v>759633</v>
      </c>
      <c r="E13" s="69"/>
      <c r="F13" s="71">
        <v>989688254</v>
      </c>
      <c r="G13" s="69"/>
      <c r="H13" s="71">
        <v>775585293</v>
      </c>
      <c r="I13" s="69"/>
      <c r="J13" s="71">
        <v>214102961</v>
      </c>
      <c r="K13" s="69"/>
      <c r="L13" s="71">
        <v>759633</v>
      </c>
      <c r="M13" s="69"/>
      <c r="N13" s="71">
        <v>989688254</v>
      </c>
      <c r="O13" s="69"/>
      <c r="P13" s="71">
        <v>775585293</v>
      </c>
      <c r="Q13" s="69"/>
      <c r="R13" s="71">
        <v>214102961</v>
      </c>
      <c r="V13" s="87"/>
    </row>
    <row r="14" spans="2:28" ht="25.5" customHeight="1" x14ac:dyDescent="0.55000000000000004">
      <c r="B14" s="2" t="s">
        <v>279</v>
      </c>
      <c r="D14" s="71">
        <v>125000</v>
      </c>
      <c r="E14" s="69"/>
      <c r="F14" s="71">
        <v>12157890129</v>
      </c>
      <c r="G14" s="69"/>
      <c r="H14" s="71">
        <v>12151729297</v>
      </c>
      <c r="I14" s="69"/>
      <c r="J14" s="71">
        <v>6160832</v>
      </c>
      <c r="K14" s="69"/>
      <c r="L14" s="71">
        <v>125000</v>
      </c>
      <c r="M14" s="69"/>
      <c r="N14" s="71">
        <v>12157890129</v>
      </c>
      <c r="O14" s="69"/>
      <c r="P14" s="71">
        <v>12151729297</v>
      </c>
      <c r="Q14" s="69"/>
      <c r="R14" s="71">
        <v>6160832</v>
      </c>
      <c r="V14" s="87"/>
    </row>
    <row r="15" spans="2:28" ht="25.5" customHeight="1" x14ac:dyDescent="0.55000000000000004">
      <c r="B15" s="2" t="s">
        <v>214</v>
      </c>
      <c r="D15" s="71">
        <v>1700000</v>
      </c>
      <c r="E15" s="69"/>
      <c r="F15" s="71">
        <v>8325998549</v>
      </c>
      <c r="G15" s="69"/>
      <c r="H15" s="71">
        <v>8969225554</v>
      </c>
      <c r="I15" s="69"/>
      <c r="J15" s="71">
        <v>-643227005</v>
      </c>
      <c r="K15" s="69"/>
      <c r="L15" s="71">
        <v>3299500</v>
      </c>
      <c r="M15" s="69"/>
      <c r="N15" s="71">
        <v>16223701448</v>
      </c>
      <c r="O15" s="69"/>
      <c r="P15" s="71">
        <v>18079891535</v>
      </c>
      <c r="Q15" s="69"/>
      <c r="R15" s="71">
        <v>-1856190087</v>
      </c>
      <c r="V15" s="87"/>
    </row>
    <row r="16" spans="2:28" ht="25.5" customHeight="1" x14ac:dyDescent="0.55000000000000004">
      <c r="B16" s="2" t="s">
        <v>235</v>
      </c>
      <c r="D16" s="71">
        <v>179000</v>
      </c>
      <c r="E16" s="69"/>
      <c r="F16" s="71">
        <v>18451775030</v>
      </c>
      <c r="G16" s="69"/>
      <c r="H16" s="71">
        <v>14294917929</v>
      </c>
      <c r="I16" s="69"/>
      <c r="J16" s="71">
        <v>4156857101</v>
      </c>
      <c r="K16" s="69"/>
      <c r="L16" s="71">
        <v>279000</v>
      </c>
      <c r="M16" s="69"/>
      <c r="N16" s="71">
        <v>23285914011</v>
      </c>
      <c r="O16" s="69"/>
      <c r="P16" s="71">
        <v>18904099227</v>
      </c>
      <c r="Q16" s="69"/>
      <c r="R16" s="71">
        <v>4381814784</v>
      </c>
      <c r="V16" s="87"/>
    </row>
    <row r="17" spans="2:22" ht="25.5" customHeight="1" x14ac:dyDescent="0.55000000000000004">
      <c r="B17" s="2" t="s">
        <v>230</v>
      </c>
      <c r="D17" s="71">
        <v>2000000</v>
      </c>
      <c r="E17" s="69"/>
      <c r="F17" s="71">
        <v>3395301339</v>
      </c>
      <c r="G17" s="69"/>
      <c r="H17" s="71">
        <v>3381558342</v>
      </c>
      <c r="I17" s="69"/>
      <c r="J17" s="71">
        <v>13742997</v>
      </c>
      <c r="K17" s="69"/>
      <c r="L17" s="71">
        <v>6474000</v>
      </c>
      <c r="M17" s="69"/>
      <c r="N17" s="71">
        <v>9630293752</v>
      </c>
      <c r="O17" s="69"/>
      <c r="P17" s="71">
        <v>14267172739</v>
      </c>
      <c r="Q17" s="69"/>
      <c r="R17" s="71">
        <v>-4636878987</v>
      </c>
      <c r="V17" s="87"/>
    </row>
    <row r="18" spans="2:22" ht="25.5" customHeight="1" x14ac:dyDescent="0.55000000000000004">
      <c r="B18" s="2" t="s">
        <v>243</v>
      </c>
      <c r="D18" s="71">
        <v>1200000</v>
      </c>
      <c r="E18" s="69"/>
      <c r="F18" s="71">
        <v>3108980385</v>
      </c>
      <c r="G18" s="69"/>
      <c r="H18" s="71">
        <v>1985707479</v>
      </c>
      <c r="I18" s="69"/>
      <c r="J18" s="71">
        <v>1123272906</v>
      </c>
      <c r="K18" s="69"/>
      <c r="L18" s="71">
        <v>4119818</v>
      </c>
      <c r="M18" s="69"/>
      <c r="N18" s="71">
        <v>10010200528</v>
      </c>
      <c r="O18" s="69"/>
      <c r="P18" s="71">
        <v>7655603945</v>
      </c>
      <c r="Q18" s="69"/>
      <c r="R18" s="71">
        <v>2354596583</v>
      </c>
      <c r="V18" s="87"/>
    </row>
    <row r="19" spans="2:22" ht="25.5" customHeight="1" x14ac:dyDescent="0.55000000000000004">
      <c r="B19" s="2" t="s">
        <v>259</v>
      </c>
      <c r="D19" s="71">
        <v>1024</v>
      </c>
      <c r="E19" s="69"/>
      <c r="F19" s="71">
        <v>18030223844</v>
      </c>
      <c r="G19" s="69"/>
      <c r="H19" s="71">
        <v>14986273754</v>
      </c>
      <c r="I19" s="69"/>
      <c r="J19" s="71">
        <v>3043950090</v>
      </c>
      <c r="K19" s="69"/>
      <c r="L19" s="71">
        <v>1046</v>
      </c>
      <c r="M19" s="69"/>
      <c r="N19" s="71">
        <v>18328925236</v>
      </c>
      <c r="O19" s="69"/>
      <c r="P19" s="71">
        <v>15244294380</v>
      </c>
      <c r="Q19" s="69"/>
      <c r="R19" s="71">
        <v>3084630856</v>
      </c>
      <c r="V19" s="87"/>
    </row>
    <row r="20" spans="2:22" ht="25.5" customHeight="1" x14ac:dyDescent="0.55000000000000004">
      <c r="B20" s="2" t="s">
        <v>233</v>
      </c>
      <c r="D20" s="71">
        <v>1500000</v>
      </c>
      <c r="E20" s="69"/>
      <c r="F20" s="71">
        <v>2370036927</v>
      </c>
      <c r="G20" s="69"/>
      <c r="H20" s="71">
        <v>2575834713</v>
      </c>
      <c r="I20" s="69"/>
      <c r="J20" s="71">
        <v>-205797786</v>
      </c>
      <c r="K20" s="69"/>
      <c r="L20" s="71">
        <v>3265000</v>
      </c>
      <c r="M20" s="69"/>
      <c r="N20" s="71">
        <v>4816021235</v>
      </c>
      <c r="O20" s="69"/>
      <c r="P20" s="71">
        <v>5659360631</v>
      </c>
      <c r="Q20" s="69"/>
      <c r="R20" s="71">
        <v>-843339396</v>
      </c>
      <c r="V20" s="87"/>
    </row>
    <row r="21" spans="2:22" ht="25.5" customHeight="1" x14ac:dyDescent="0.55000000000000004">
      <c r="B21" s="174" t="s">
        <v>260</v>
      </c>
      <c r="D21" s="175">
        <v>335</v>
      </c>
      <c r="E21" s="69"/>
      <c r="F21" s="175">
        <v>1299238</v>
      </c>
      <c r="G21" s="69"/>
      <c r="H21" s="175">
        <v>1275195</v>
      </c>
      <c r="I21" s="69"/>
      <c r="J21" s="175">
        <v>24043</v>
      </c>
      <c r="K21" s="69"/>
      <c r="L21" s="175">
        <v>335</v>
      </c>
      <c r="M21" s="69"/>
      <c r="N21" s="175">
        <v>1299238</v>
      </c>
      <c r="O21" s="69"/>
      <c r="P21" s="175">
        <v>1275195</v>
      </c>
      <c r="Q21" s="69"/>
      <c r="R21" s="175">
        <v>24043</v>
      </c>
      <c r="V21" s="87"/>
    </row>
    <row r="22" spans="2:22" ht="25.5" customHeight="1" x14ac:dyDescent="0.55000000000000004">
      <c r="B22" s="2" t="s">
        <v>232</v>
      </c>
      <c r="D22" s="71">
        <v>299500</v>
      </c>
      <c r="E22" s="69"/>
      <c r="F22" s="71">
        <v>6773726230</v>
      </c>
      <c r="G22" s="69"/>
      <c r="H22" s="71">
        <v>5761819483</v>
      </c>
      <c r="I22" s="69"/>
      <c r="J22" s="71">
        <v>1011906747</v>
      </c>
      <c r="K22" s="69"/>
      <c r="L22" s="71">
        <v>451787</v>
      </c>
      <c r="M22" s="69"/>
      <c r="N22" s="71">
        <v>9320423320</v>
      </c>
      <c r="O22" s="69"/>
      <c r="P22" s="71">
        <v>8691536357</v>
      </c>
      <c r="Q22" s="69"/>
      <c r="R22" s="71">
        <v>628886963</v>
      </c>
      <c r="V22" s="87"/>
    </row>
    <row r="23" spans="2:22" ht="25.5" customHeight="1" x14ac:dyDescent="0.55000000000000004">
      <c r="B23" s="2" t="s">
        <v>215</v>
      </c>
      <c r="D23" s="71">
        <v>0</v>
      </c>
      <c r="E23" s="69"/>
      <c r="F23" s="71">
        <v>0</v>
      </c>
      <c r="G23" s="69"/>
      <c r="H23" s="71">
        <v>0</v>
      </c>
      <c r="I23" s="69"/>
      <c r="J23" s="71">
        <v>0</v>
      </c>
      <c r="K23" s="69"/>
      <c r="L23" s="71">
        <v>4377333</v>
      </c>
      <c r="M23" s="69"/>
      <c r="N23" s="71">
        <v>7974649626</v>
      </c>
      <c r="O23" s="69"/>
      <c r="P23" s="71">
        <v>7695947500</v>
      </c>
      <c r="Q23" s="69"/>
      <c r="R23" s="71">
        <v>278702126</v>
      </c>
      <c r="V23" s="87"/>
    </row>
    <row r="24" spans="2:22" ht="25.5" customHeight="1" x14ac:dyDescent="0.55000000000000004">
      <c r="B24" s="2" t="s">
        <v>194</v>
      </c>
      <c r="D24" s="71">
        <v>0</v>
      </c>
      <c r="E24" s="69"/>
      <c r="F24" s="71">
        <v>0</v>
      </c>
      <c r="G24" s="69"/>
      <c r="H24" s="71">
        <v>0</v>
      </c>
      <c r="I24" s="69"/>
      <c r="J24" s="71">
        <v>0</v>
      </c>
      <c r="K24" s="69"/>
      <c r="L24" s="71">
        <v>2255877</v>
      </c>
      <c r="M24" s="69"/>
      <c r="N24" s="71">
        <v>8052669913</v>
      </c>
      <c r="O24" s="69"/>
      <c r="P24" s="71">
        <v>8846334203</v>
      </c>
      <c r="Q24" s="69"/>
      <c r="R24" s="71">
        <v>-793664290</v>
      </c>
      <c r="V24" s="87"/>
    </row>
    <row r="25" spans="2:22" ht="25.5" customHeight="1" x14ac:dyDescent="0.55000000000000004">
      <c r="B25" s="2" t="s">
        <v>180</v>
      </c>
      <c r="D25" s="71">
        <v>0</v>
      </c>
      <c r="E25" s="69"/>
      <c r="F25" s="71">
        <v>0</v>
      </c>
      <c r="G25" s="69"/>
      <c r="H25" s="71">
        <v>0</v>
      </c>
      <c r="I25" s="69"/>
      <c r="J25" s="71">
        <v>0</v>
      </c>
      <c r="K25" s="69"/>
      <c r="L25" s="71">
        <v>2000000</v>
      </c>
      <c r="M25" s="69"/>
      <c r="N25" s="71">
        <v>6299891385</v>
      </c>
      <c r="O25" s="69"/>
      <c r="P25" s="71">
        <v>8115924506</v>
      </c>
      <c r="Q25" s="69"/>
      <c r="R25" s="71">
        <v>-1816033121</v>
      </c>
      <c r="V25" s="87"/>
    </row>
    <row r="26" spans="2:22" ht="25.5" customHeight="1" x14ac:dyDescent="0.55000000000000004">
      <c r="B26" s="2" t="s">
        <v>252</v>
      </c>
      <c r="D26" s="71">
        <v>0</v>
      </c>
      <c r="E26" s="69"/>
      <c r="F26" s="71">
        <v>0</v>
      </c>
      <c r="G26" s="69"/>
      <c r="H26" s="71">
        <v>0</v>
      </c>
      <c r="I26" s="69"/>
      <c r="J26" s="71">
        <v>0</v>
      </c>
      <c r="K26" s="69"/>
      <c r="L26" s="71">
        <v>200000</v>
      </c>
      <c r="M26" s="69"/>
      <c r="N26" s="71">
        <v>712137426</v>
      </c>
      <c r="O26" s="69"/>
      <c r="P26" s="71">
        <v>702382932</v>
      </c>
      <c r="Q26" s="69"/>
      <c r="R26" s="71">
        <v>9754494</v>
      </c>
      <c r="V26" s="87"/>
    </row>
    <row r="27" spans="2:22" ht="25.5" customHeight="1" x14ac:dyDescent="0.55000000000000004">
      <c r="B27" s="2" t="s">
        <v>234</v>
      </c>
      <c r="D27" s="71">
        <v>0</v>
      </c>
      <c r="E27" s="69"/>
      <c r="F27" s="71">
        <v>0</v>
      </c>
      <c r="G27" s="69"/>
      <c r="H27" s="71">
        <v>0</v>
      </c>
      <c r="I27" s="69"/>
      <c r="J27" s="71">
        <v>0</v>
      </c>
      <c r="K27" s="69"/>
      <c r="L27" s="71">
        <v>1000000</v>
      </c>
      <c r="M27" s="69"/>
      <c r="N27" s="71">
        <v>11167741109</v>
      </c>
      <c r="O27" s="69"/>
      <c r="P27" s="71">
        <v>11811070327</v>
      </c>
      <c r="Q27" s="69"/>
      <c r="R27" s="71">
        <v>-643329218</v>
      </c>
      <c r="V27" s="87"/>
    </row>
    <row r="28" spans="2:22" ht="25.5" customHeight="1" x14ac:dyDescent="0.55000000000000004">
      <c r="B28" s="2" t="s">
        <v>183</v>
      </c>
      <c r="D28" s="71">
        <v>0</v>
      </c>
      <c r="E28" s="69"/>
      <c r="F28" s="71">
        <v>0</v>
      </c>
      <c r="G28" s="69"/>
      <c r="H28" s="71">
        <v>0</v>
      </c>
      <c r="I28" s="69"/>
      <c r="J28" s="71">
        <v>0</v>
      </c>
      <c r="K28" s="69"/>
      <c r="L28" s="71">
        <v>370000</v>
      </c>
      <c r="M28" s="69"/>
      <c r="N28" s="71">
        <v>11359275228</v>
      </c>
      <c r="O28" s="69"/>
      <c r="P28" s="71">
        <v>11306125890</v>
      </c>
      <c r="Q28" s="69"/>
      <c r="R28" s="71">
        <v>53149338</v>
      </c>
      <c r="V28" s="87"/>
    </row>
    <row r="29" spans="2:22" ht="25.5" customHeight="1" x14ac:dyDescent="0.55000000000000004">
      <c r="B29" s="2" t="s">
        <v>173</v>
      </c>
      <c r="D29" s="71">
        <v>0</v>
      </c>
      <c r="E29" s="69"/>
      <c r="F29" s="71">
        <v>0</v>
      </c>
      <c r="G29" s="69"/>
      <c r="H29" s="71">
        <v>0</v>
      </c>
      <c r="I29" s="69"/>
      <c r="J29" s="71">
        <v>0</v>
      </c>
      <c r="K29" s="69"/>
      <c r="L29" s="71">
        <v>225000</v>
      </c>
      <c r="M29" s="69"/>
      <c r="N29" s="71">
        <v>900447120</v>
      </c>
      <c r="O29" s="69"/>
      <c r="P29" s="71">
        <v>935351347</v>
      </c>
      <c r="Q29" s="69"/>
      <c r="R29" s="71">
        <v>-34904227</v>
      </c>
      <c r="V29" s="87"/>
    </row>
    <row r="30" spans="2:22" ht="25.5" customHeight="1" x14ac:dyDescent="0.55000000000000004">
      <c r="B30" s="2" t="s">
        <v>254</v>
      </c>
      <c r="D30" s="71">
        <v>0</v>
      </c>
      <c r="E30" s="69"/>
      <c r="F30" s="71">
        <v>0</v>
      </c>
      <c r="G30" s="69"/>
      <c r="H30" s="71">
        <v>0</v>
      </c>
      <c r="I30" s="69"/>
      <c r="J30" s="71">
        <v>0</v>
      </c>
      <c r="K30" s="69"/>
      <c r="L30" s="71">
        <v>60180</v>
      </c>
      <c r="M30" s="69"/>
      <c r="N30" s="71">
        <v>416360635</v>
      </c>
      <c r="O30" s="69"/>
      <c r="P30" s="71">
        <v>407796677</v>
      </c>
      <c r="Q30" s="69"/>
      <c r="R30" s="71">
        <v>8563958</v>
      </c>
      <c r="V30" s="87"/>
    </row>
    <row r="31" spans="2:22" ht="25.5" customHeight="1" x14ac:dyDescent="0.55000000000000004">
      <c r="B31" s="2" t="s">
        <v>199</v>
      </c>
      <c r="D31" s="71">
        <v>0</v>
      </c>
      <c r="E31" s="69"/>
      <c r="F31" s="71">
        <v>0</v>
      </c>
      <c r="G31" s="69"/>
      <c r="H31" s="71">
        <v>0</v>
      </c>
      <c r="I31" s="69"/>
      <c r="J31" s="71">
        <v>0</v>
      </c>
      <c r="K31" s="69"/>
      <c r="L31" s="71">
        <v>800000</v>
      </c>
      <c r="M31" s="69"/>
      <c r="N31" s="71">
        <v>11977384790</v>
      </c>
      <c r="O31" s="69"/>
      <c r="P31" s="71">
        <v>10680073200</v>
      </c>
      <c r="Q31" s="69"/>
      <c r="R31" s="71">
        <v>1297311590</v>
      </c>
      <c r="V31" s="87"/>
    </row>
    <row r="32" spans="2:22" ht="25.5" customHeight="1" x14ac:dyDescent="0.55000000000000004">
      <c r="B32" s="2" t="s">
        <v>188</v>
      </c>
      <c r="D32" s="71">
        <v>0</v>
      </c>
      <c r="E32" s="69"/>
      <c r="F32" s="71">
        <v>0</v>
      </c>
      <c r="G32" s="69"/>
      <c r="H32" s="71">
        <v>0</v>
      </c>
      <c r="I32" s="69"/>
      <c r="J32" s="71">
        <v>0</v>
      </c>
      <c r="K32" s="69"/>
      <c r="L32" s="71">
        <v>4750000</v>
      </c>
      <c r="M32" s="69"/>
      <c r="N32" s="71">
        <v>9554311673</v>
      </c>
      <c r="O32" s="69"/>
      <c r="P32" s="71">
        <v>7178203296</v>
      </c>
      <c r="Q32" s="69"/>
      <c r="R32" s="71">
        <v>2376108377</v>
      </c>
      <c r="V32" s="87"/>
    </row>
    <row r="33" spans="2:22" ht="25.5" customHeight="1" x14ac:dyDescent="0.55000000000000004">
      <c r="B33" s="174" t="s">
        <v>228</v>
      </c>
      <c r="D33" s="175">
        <v>0</v>
      </c>
      <c r="E33" s="69"/>
      <c r="F33" s="175">
        <v>0</v>
      </c>
      <c r="G33" s="69"/>
      <c r="H33" s="175">
        <v>0</v>
      </c>
      <c r="I33" s="69"/>
      <c r="J33" s="175">
        <v>0</v>
      </c>
      <c r="K33" s="69"/>
      <c r="L33" s="175">
        <v>5000000</v>
      </c>
      <c r="M33" s="69"/>
      <c r="N33" s="175">
        <v>7445832181</v>
      </c>
      <c r="O33" s="69"/>
      <c r="P33" s="175">
        <v>9132262834</v>
      </c>
      <c r="Q33" s="69"/>
      <c r="R33" s="175">
        <v>-1686430653</v>
      </c>
      <c r="V33" s="87"/>
    </row>
    <row r="34" spans="2:22" ht="25.5" customHeight="1" x14ac:dyDescent="0.55000000000000004">
      <c r="B34" s="2" t="s">
        <v>208</v>
      </c>
      <c r="D34" s="71">
        <v>0</v>
      </c>
      <c r="E34" s="69"/>
      <c r="F34" s="71">
        <v>0</v>
      </c>
      <c r="G34" s="69"/>
      <c r="H34" s="71">
        <v>0</v>
      </c>
      <c r="I34" s="69"/>
      <c r="J34" s="71">
        <v>0</v>
      </c>
      <c r="K34" s="69"/>
      <c r="L34" s="71">
        <v>1000000</v>
      </c>
      <c r="M34" s="69"/>
      <c r="N34" s="71">
        <v>1241568463</v>
      </c>
      <c r="O34" s="69"/>
      <c r="P34" s="71">
        <v>1207770750</v>
      </c>
      <c r="Q34" s="69"/>
      <c r="R34" s="71">
        <v>33797713</v>
      </c>
      <c r="V34" s="87"/>
    </row>
    <row r="35" spans="2:22" ht="25.5" customHeight="1" x14ac:dyDescent="0.55000000000000004">
      <c r="B35" s="2" t="s">
        <v>177</v>
      </c>
      <c r="D35" s="71">
        <v>0</v>
      </c>
      <c r="E35" s="69"/>
      <c r="F35" s="71">
        <v>0</v>
      </c>
      <c r="G35" s="69"/>
      <c r="H35" s="71">
        <v>0</v>
      </c>
      <c r="I35" s="69"/>
      <c r="J35" s="71">
        <v>0</v>
      </c>
      <c r="K35" s="69"/>
      <c r="L35" s="71">
        <v>3300000</v>
      </c>
      <c r="M35" s="69"/>
      <c r="N35" s="71">
        <v>12130093984</v>
      </c>
      <c r="O35" s="69"/>
      <c r="P35" s="71">
        <v>9403948048</v>
      </c>
      <c r="Q35" s="69"/>
      <c r="R35" s="71">
        <v>2726145936</v>
      </c>
      <c r="V35" s="87"/>
    </row>
    <row r="36" spans="2:22" ht="25.5" customHeight="1" x14ac:dyDescent="0.55000000000000004">
      <c r="B36" s="2" t="s">
        <v>196</v>
      </c>
      <c r="D36" s="71">
        <v>0</v>
      </c>
      <c r="E36" s="69"/>
      <c r="F36" s="71">
        <v>0</v>
      </c>
      <c r="G36" s="69"/>
      <c r="H36" s="71">
        <v>0</v>
      </c>
      <c r="I36" s="69"/>
      <c r="J36" s="71">
        <v>0</v>
      </c>
      <c r="K36" s="69"/>
      <c r="L36" s="71">
        <v>1000000</v>
      </c>
      <c r="M36" s="69"/>
      <c r="N36" s="71">
        <v>6486852452</v>
      </c>
      <c r="O36" s="69"/>
      <c r="P36" s="71">
        <v>6391741500</v>
      </c>
      <c r="Q36" s="69"/>
      <c r="R36" s="71">
        <v>95110952</v>
      </c>
      <c r="V36" s="87"/>
    </row>
    <row r="37" spans="2:22" ht="25.5" customHeight="1" x14ac:dyDescent="0.55000000000000004">
      <c r="B37" s="2" t="s">
        <v>179</v>
      </c>
      <c r="D37" s="71">
        <v>0</v>
      </c>
      <c r="E37" s="69"/>
      <c r="F37" s="71">
        <v>0</v>
      </c>
      <c r="G37" s="69"/>
      <c r="H37" s="71">
        <v>0</v>
      </c>
      <c r="I37" s="69"/>
      <c r="J37" s="71">
        <v>0</v>
      </c>
      <c r="K37" s="69"/>
      <c r="L37" s="71">
        <v>3500000</v>
      </c>
      <c r="M37" s="69"/>
      <c r="N37" s="71">
        <v>9782650066</v>
      </c>
      <c r="O37" s="69"/>
      <c r="P37" s="71">
        <v>7331383656</v>
      </c>
      <c r="Q37" s="69"/>
      <c r="R37" s="71">
        <v>2451266410</v>
      </c>
      <c r="V37" s="87"/>
    </row>
    <row r="38" spans="2:22" ht="25.5" customHeight="1" x14ac:dyDescent="0.55000000000000004">
      <c r="B38" s="2" t="s">
        <v>200</v>
      </c>
      <c r="D38" s="71">
        <v>0</v>
      </c>
      <c r="E38" s="69"/>
      <c r="F38" s="71">
        <v>0</v>
      </c>
      <c r="G38" s="69"/>
      <c r="H38" s="71">
        <v>0</v>
      </c>
      <c r="I38" s="69"/>
      <c r="J38" s="71">
        <v>0</v>
      </c>
      <c r="K38" s="69"/>
      <c r="L38" s="71">
        <v>605326</v>
      </c>
      <c r="M38" s="69"/>
      <c r="N38" s="71">
        <v>1363597261</v>
      </c>
      <c r="O38" s="69"/>
      <c r="P38" s="71">
        <v>1419884236</v>
      </c>
      <c r="Q38" s="69"/>
      <c r="R38" s="71">
        <v>-56286975</v>
      </c>
      <c r="V38" s="87"/>
    </row>
    <row r="39" spans="2:22" ht="25.5" customHeight="1" x14ac:dyDescent="0.55000000000000004">
      <c r="B39" s="2" t="s">
        <v>224</v>
      </c>
      <c r="D39" s="71">
        <v>0</v>
      </c>
      <c r="E39" s="69"/>
      <c r="F39" s="71">
        <v>0</v>
      </c>
      <c r="G39" s="69"/>
      <c r="H39" s="71">
        <v>0</v>
      </c>
      <c r="I39" s="69"/>
      <c r="J39" s="71">
        <v>0</v>
      </c>
      <c r="K39" s="69"/>
      <c r="L39" s="71">
        <v>2447517</v>
      </c>
      <c r="M39" s="69"/>
      <c r="N39" s="71">
        <v>11830883223</v>
      </c>
      <c r="O39" s="69"/>
      <c r="P39" s="71">
        <v>12366441496</v>
      </c>
      <c r="Q39" s="69"/>
      <c r="R39" s="71">
        <v>-535558273</v>
      </c>
      <c r="V39" s="87"/>
    </row>
    <row r="40" spans="2:22" ht="25.5" customHeight="1" x14ac:dyDescent="0.55000000000000004">
      <c r="B40" s="2" t="s">
        <v>203</v>
      </c>
      <c r="D40" s="71">
        <v>0</v>
      </c>
      <c r="E40" s="69"/>
      <c r="F40" s="71">
        <v>0</v>
      </c>
      <c r="G40" s="69"/>
      <c r="H40" s="71">
        <v>0</v>
      </c>
      <c r="I40" s="69"/>
      <c r="J40" s="71">
        <v>0</v>
      </c>
      <c r="K40" s="69"/>
      <c r="L40" s="71">
        <v>322250</v>
      </c>
      <c r="M40" s="69"/>
      <c r="N40" s="71">
        <v>9027215155</v>
      </c>
      <c r="O40" s="69"/>
      <c r="P40" s="71">
        <v>8777113582</v>
      </c>
      <c r="Q40" s="69"/>
      <c r="R40" s="71">
        <v>250101573</v>
      </c>
      <c r="V40" s="87"/>
    </row>
    <row r="41" spans="2:22" ht="25.5" customHeight="1" x14ac:dyDescent="0.55000000000000004">
      <c r="B41" s="2" t="s">
        <v>172</v>
      </c>
      <c r="D41" s="71">
        <v>0</v>
      </c>
      <c r="E41" s="69"/>
      <c r="F41" s="71">
        <v>0</v>
      </c>
      <c r="G41" s="69"/>
      <c r="H41" s="71">
        <v>0</v>
      </c>
      <c r="I41" s="69"/>
      <c r="J41" s="71">
        <v>0</v>
      </c>
      <c r="K41" s="69"/>
      <c r="L41" s="71">
        <v>100000</v>
      </c>
      <c r="M41" s="69"/>
      <c r="N41" s="71">
        <v>3899906665</v>
      </c>
      <c r="O41" s="69"/>
      <c r="P41" s="71">
        <v>3509990550</v>
      </c>
      <c r="Q41" s="69"/>
      <c r="R41" s="71">
        <v>389916115</v>
      </c>
      <c r="V41" s="87"/>
    </row>
    <row r="42" spans="2:22" ht="25.5" customHeight="1" x14ac:dyDescent="0.55000000000000004">
      <c r="B42" s="2" t="s">
        <v>221</v>
      </c>
      <c r="D42" s="71">
        <v>0</v>
      </c>
      <c r="E42" s="69"/>
      <c r="F42" s="71">
        <v>0</v>
      </c>
      <c r="G42" s="69"/>
      <c r="H42" s="71">
        <v>0</v>
      </c>
      <c r="I42" s="69"/>
      <c r="J42" s="71">
        <v>0</v>
      </c>
      <c r="K42" s="69"/>
      <c r="L42" s="71">
        <v>90000</v>
      </c>
      <c r="M42" s="69"/>
      <c r="N42" s="71">
        <v>6700891094</v>
      </c>
      <c r="O42" s="69"/>
      <c r="P42" s="71">
        <v>9158233095</v>
      </c>
      <c r="Q42" s="69"/>
      <c r="R42" s="71">
        <v>-2457342001</v>
      </c>
      <c r="V42" s="87"/>
    </row>
    <row r="43" spans="2:22" ht="25.5" customHeight="1" x14ac:dyDescent="0.55000000000000004">
      <c r="B43" s="2" t="s">
        <v>256</v>
      </c>
      <c r="D43" s="71">
        <v>0</v>
      </c>
      <c r="E43" s="69"/>
      <c r="F43" s="71">
        <v>0</v>
      </c>
      <c r="G43" s="69"/>
      <c r="H43" s="71">
        <v>0</v>
      </c>
      <c r="I43" s="69"/>
      <c r="J43" s="71">
        <v>0</v>
      </c>
      <c r="K43" s="69"/>
      <c r="L43" s="71">
        <v>420000</v>
      </c>
      <c r="M43" s="69"/>
      <c r="N43" s="71">
        <v>4998693474</v>
      </c>
      <c r="O43" s="69"/>
      <c r="P43" s="71">
        <v>5055464179</v>
      </c>
      <c r="Q43" s="69"/>
      <c r="R43" s="71">
        <v>-56770705</v>
      </c>
      <c r="V43" s="87"/>
    </row>
    <row r="44" spans="2:22" ht="25.5" customHeight="1" x14ac:dyDescent="0.55000000000000004">
      <c r="B44" s="2" t="s">
        <v>171</v>
      </c>
      <c r="D44" s="71">
        <v>0</v>
      </c>
      <c r="E44" s="69"/>
      <c r="F44" s="71">
        <v>0</v>
      </c>
      <c r="G44" s="69"/>
      <c r="H44" s="71">
        <v>0</v>
      </c>
      <c r="I44" s="69"/>
      <c r="J44" s="71">
        <v>0</v>
      </c>
      <c r="K44" s="69"/>
      <c r="L44" s="71">
        <v>10630000</v>
      </c>
      <c r="M44" s="69"/>
      <c r="N44" s="71">
        <v>26299748090</v>
      </c>
      <c r="O44" s="69"/>
      <c r="P44" s="71">
        <v>25879386470</v>
      </c>
      <c r="Q44" s="69"/>
      <c r="R44" s="71">
        <v>420361620</v>
      </c>
      <c r="V44" s="87"/>
    </row>
    <row r="45" spans="2:22" ht="25.5" customHeight="1" x14ac:dyDescent="0.55000000000000004">
      <c r="B45" s="2" t="s">
        <v>206</v>
      </c>
      <c r="D45" s="71">
        <v>0</v>
      </c>
      <c r="E45" s="69"/>
      <c r="F45" s="71">
        <v>0</v>
      </c>
      <c r="G45" s="69"/>
      <c r="H45" s="71">
        <v>0</v>
      </c>
      <c r="I45" s="69"/>
      <c r="J45" s="71">
        <v>0</v>
      </c>
      <c r="K45" s="69"/>
      <c r="L45" s="71">
        <v>98000</v>
      </c>
      <c r="M45" s="69"/>
      <c r="N45" s="71">
        <v>16977924778</v>
      </c>
      <c r="O45" s="69"/>
      <c r="P45" s="71">
        <v>17110687250</v>
      </c>
      <c r="Q45" s="69"/>
      <c r="R45" s="71">
        <v>-132762472</v>
      </c>
      <c r="V45" s="87"/>
    </row>
    <row r="46" spans="2:22" ht="25.5" customHeight="1" x14ac:dyDescent="0.55000000000000004">
      <c r="B46" s="2" t="s">
        <v>184</v>
      </c>
      <c r="D46" s="71">
        <v>0</v>
      </c>
      <c r="E46" s="69"/>
      <c r="F46" s="71">
        <v>0</v>
      </c>
      <c r="G46" s="69"/>
      <c r="H46" s="71">
        <v>0</v>
      </c>
      <c r="I46" s="69"/>
      <c r="J46" s="71">
        <v>0</v>
      </c>
      <c r="K46" s="69"/>
      <c r="L46" s="71">
        <v>621041</v>
      </c>
      <c r="M46" s="69"/>
      <c r="N46" s="71">
        <v>8678053730</v>
      </c>
      <c r="O46" s="69"/>
      <c r="P46" s="71">
        <v>7547159829</v>
      </c>
      <c r="Q46" s="69"/>
      <c r="R46" s="71">
        <v>1130893901</v>
      </c>
      <c r="V46" s="87"/>
    </row>
    <row r="47" spans="2:22" ht="25.5" customHeight="1" x14ac:dyDescent="0.55000000000000004">
      <c r="B47" s="2" t="s">
        <v>174</v>
      </c>
      <c r="D47" s="71">
        <v>0</v>
      </c>
      <c r="E47" s="69"/>
      <c r="F47" s="71">
        <v>0</v>
      </c>
      <c r="G47" s="69"/>
      <c r="H47" s="71">
        <v>0</v>
      </c>
      <c r="I47" s="69"/>
      <c r="J47" s="71">
        <v>0</v>
      </c>
      <c r="K47" s="69"/>
      <c r="L47" s="71">
        <v>1447587</v>
      </c>
      <c r="M47" s="69"/>
      <c r="N47" s="71">
        <v>8696107341</v>
      </c>
      <c r="O47" s="69"/>
      <c r="P47" s="71">
        <v>10771970229</v>
      </c>
      <c r="Q47" s="69"/>
      <c r="R47" s="71">
        <v>-2075862888</v>
      </c>
      <c r="V47" s="87"/>
    </row>
    <row r="48" spans="2:22" ht="25.5" customHeight="1" x14ac:dyDescent="0.55000000000000004">
      <c r="B48" s="2" t="s">
        <v>210</v>
      </c>
      <c r="D48" s="71">
        <v>0</v>
      </c>
      <c r="E48" s="69"/>
      <c r="F48" s="71">
        <v>0</v>
      </c>
      <c r="G48" s="69"/>
      <c r="H48" s="71">
        <v>0</v>
      </c>
      <c r="I48" s="69"/>
      <c r="J48" s="71">
        <v>0</v>
      </c>
      <c r="K48" s="69"/>
      <c r="L48" s="71">
        <v>669767</v>
      </c>
      <c r="M48" s="69"/>
      <c r="N48" s="71">
        <v>600218361</v>
      </c>
      <c r="O48" s="69"/>
      <c r="P48" s="71">
        <v>868179579</v>
      </c>
      <c r="Q48" s="69"/>
      <c r="R48" s="71">
        <v>-267961218</v>
      </c>
      <c r="V48" s="87"/>
    </row>
    <row r="49" spans="2:22" ht="25.5" customHeight="1" x14ac:dyDescent="0.55000000000000004">
      <c r="B49" s="174" t="s">
        <v>197</v>
      </c>
      <c r="D49" s="175">
        <v>0</v>
      </c>
      <c r="E49" s="69"/>
      <c r="F49" s="175">
        <v>0</v>
      </c>
      <c r="G49" s="69"/>
      <c r="H49" s="175">
        <v>0</v>
      </c>
      <c r="I49" s="69"/>
      <c r="J49" s="175">
        <v>0</v>
      </c>
      <c r="K49" s="69"/>
      <c r="L49" s="175">
        <v>1100000</v>
      </c>
      <c r="M49" s="69"/>
      <c r="N49" s="175">
        <v>11124413624</v>
      </c>
      <c r="O49" s="69"/>
      <c r="P49" s="175">
        <v>10793245221</v>
      </c>
      <c r="Q49" s="69"/>
      <c r="R49" s="175">
        <v>331168403</v>
      </c>
      <c r="V49" s="87"/>
    </row>
    <row r="50" spans="2:22" ht="25.5" customHeight="1" x14ac:dyDescent="0.55000000000000004">
      <c r="B50" s="2" t="s">
        <v>195</v>
      </c>
      <c r="D50" s="71">
        <v>0</v>
      </c>
      <c r="E50" s="69"/>
      <c r="F50" s="71">
        <v>0</v>
      </c>
      <c r="G50" s="69"/>
      <c r="H50" s="71">
        <v>0</v>
      </c>
      <c r="I50" s="69"/>
      <c r="J50" s="71">
        <v>0</v>
      </c>
      <c r="K50" s="69"/>
      <c r="L50" s="71">
        <v>22000000</v>
      </c>
      <c r="M50" s="69"/>
      <c r="N50" s="71">
        <v>9897159732</v>
      </c>
      <c r="O50" s="69"/>
      <c r="P50" s="71">
        <v>9688011300</v>
      </c>
      <c r="Q50" s="69"/>
      <c r="R50" s="71">
        <v>209148432</v>
      </c>
      <c r="V50" s="87"/>
    </row>
    <row r="51" spans="2:22" ht="25.5" customHeight="1" x14ac:dyDescent="0.55000000000000004">
      <c r="B51" s="2" t="s">
        <v>78</v>
      </c>
      <c r="D51" s="71">
        <v>0</v>
      </c>
      <c r="E51" s="69"/>
      <c r="F51" s="71">
        <v>0</v>
      </c>
      <c r="G51" s="69"/>
      <c r="H51" s="71">
        <v>0</v>
      </c>
      <c r="I51" s="69"/>
      <c r="J51" s="71">
        <v>0</v>
      </c>
      <c r="K51" s="69"/>
      <c r="L51" s="71">
        <v>9639437</v>
      </c>
      <c r="M51" s="69"/>
      <c r="N51" s="71">
        <v>24862339878</v>
      </c>
      <c r="O51" s="69"/>
      <c r="P51" s="71">
        <v>21596004639</v>
      </c>
      <c r="Q51" s="69"/>
      <c r="R51" s="71">
        <v>3266335239</v>
      </c>
      <c r="V51" s="87"/>
    </row>
    <row r="52" spans="2:22" ht="25.5" customHeight="1" x14ac:dyDescent="0.55000000000000004">
      <c r="B52" s="2" t="s">
        <v>205</v>
      </c>
      <c r="D52" s="71">
        <v>0</v>
      </c>
      <c r="E52" s="69"/>
      <c r="F52" s="71">
        <v>0</v>
      </c>
      <c r="G52" s="69"/>
      <c r="H52" s="71">
        <v>0</v>
      </c>
      <c r="I52" s="69"/>
      <c r="J52" s="71">
        <v>0</v>
      </c>
      <c r="K52" s="69"/>
      <c r="L52" s="71">
        <v>120152</v>
      </c>
      <c r="M52" s="69"/>
      <c r="N52" s="71">
        <v>34597024080</v>
      </c>
      <c r="O52" s="69"/>
      <c r="P52" s="71">
        <v>30112334947</v>
      </c>
      <c r="Q52" s="69"/>
      <c r="R52" s="71">
        <v>4484689133</v>
      </c>
      <c r="V52" s="87"/>
    </row>
    <row r="53" spans="2:22" ht="25.5" customHeight="1" x14ac:dyDescent="0.55000000000000004">
      <c r="B53" s="2" t="s">
        <v>170</v>
      </c>
      <c r="D53" s="71">
        <v>0</v>
      </c>
      <c r="E53" s="69"/>
      <c r="F53" s="71">
        <v>0</v>
      </c>
      <c r="G53" s="69"/>
      <c r="H53" s="71">
        <v>0</v>
      </c>
      <c r="I53" s="69"/>
      <c r="J53" s="71">
        <v>0</v>
      </c>
      <c r="K53" s="69"/>
      <c r="L53" s="71">
        <v>21217523</v>
      </c>
      <c r="M53" s="69"/>
      <c r="N53" s="71">
        <v>12093760393</v>
      </c>
      <c r="O53" s="69"/>
      <c r="P53" s="71">
        <v>11840969851</v>
      </c>
      <c r="Q53" s="69"/>
      <c r="R53" s="71">
        <v>252790542</v>
      </c>
      <c r="V53" s="87"/>
    </row>
    <row r="54" spans="2:22" ht="25.5" customHeight="1" x14ac:dyDescent="0.55000000000000004">
      <c r="B54" s="2" t="s">
        <v>209</v>
      </c>
      <c r="D54" s="71">
        <v>0</v>
      </c>
      <c r="E54" s="69"/>
      <c r="F54" s="71">
        <v>0</v>
      </c>
      <c r="G54" s="69"/>
      <c r="H54" s="71">
        <v>0</v>
      </c>
      <c r="I54" s="69"/>
      <c r="J54" s="71">
        <v>0</v>
      </c>
      <c r="K54" s="69"/>
      <c r="L54" s="71">
        <v>900000</v>
      </c>
      <c r="M54" s="69"/>
      <c r="N54" s="71">
        <v>3029675230</v>
      </c>
      <c r="O54" s="69"/>
      <c r="P54" s="71">
        <v>2980062495</v>
      </c>
      <c r="Q54" s="69"/>
      <c r="R54" s="71">
        <v>49612735</v>
      </c>
      <c r="V54" s="87"/>
    </row>
    <row r="55" spans="2:22" ht="25.5" customHeight="1" x14ac:dyDescent="0.55000000000000004">
      <c r="B55" s="2" t="s">
        <v>175</v>
      </c>
      <c r="D55" s="71">
        <v>0</v>
      </c>
      <c r="E55" s="69"/>
      <c r="F55" s="71">
        <v>0</v>
      </c>
      <c r="G55" s="69"/>
      <c r="H55" s="71">
        <v>0</v>
      </c>
      <c r="I55" s="69"/>
      <c r="J55" s="71">
        <v>0</v>
      </c>
      <c r="K55" s="69"/>
      <c r="L55" s="71">
        <v>400000</v>
      </c>
      <c r="M55" s="69"/>
      <c r="N55" s="71">
        <v>1036576371</v>
      </c>
      <c r="O55" s="69"/>
      <c r="P55" s="71">
        <v>1033414380</v>
      </c>
      <c r="Q55" s="69"/>
      <c r="R55" s="71">
        <v>3161991</v>
      </c>
      <c r="V55" s="87"/>
    </row>
    <row r="56" spans="2:22" ht="25.5" customHeight="1" x14ac:dyDescent="0.55000000000000004">
      <c r="B56" s="2" t="s">
        <v>207</v>
      </c>
      <c r="D56" s="71">
        <v>0</v>
      </c>
      <c r="E56" s="69"/>
      <c r="F56" s="71">
        <v>0</v>
      </c>
      <c r="G56" s="69"/>
      <c r="H56" s="71">
        <v>0</v>
      </c>
      <c r="I56" s="69"/>
      <c r="J56" s="71">
        <v>0</v>
      </c>
      <c r="K56" s="69"/>
      <c r="L56" s="71">
        <v>1750000</v>
      </c>
      <c r="M56" s="69"/>
      <c r="N56" s="71">
        <v>6180108282</v>
      </c>
      <c r="O56" s="69"/>
      <c r="P56" s="71">
        <v>4695146662</v>
      </c>
      <c r="Q56" s="69"/>
      <c r="R56" s="71">
        <v>1484961620</v>
      </c>
      <c r="V56" s="87"/>
    </row>
    <row r="57" spans="2:22" ht="25.5" customHeight="1" x14ac:dyDescent="0.55000000000000004">
      <c r="B57" s="2" t="s">
        <v>216</v>
      </c>
      <c r="D57" s="71">
        <v>0</v>
      </c>
      <c r="E57" s="69"/>
      <c r="F57" s="71">
        <v>0</v>
      </c>
      <c r="G57" s="69"/>
      <c r="H57" s="71">
        <v>0</v>
      </c>
      <c r="I57" s="69"/>
      <c r="J57" s="71">
        <v>0</v>
      </c>
      <c r="K57" s="69"/>
      <c r="L57" s="71">
        <v>3300000</v>
      </c>
      <c r="M57" s="69"/>
      <c r="N57" s="71">
        <v>7552897075</v>
      </c>
      <c r="O57" s="69"/>
      <c r="P57" s="71">
        <v>6842358144</v>
      </c>
      <c r="Q57" s="69"/>
      <c r="R57" s="71">
        <v>710538931</v>
      </c>
      <c r="V57" s="87"/>
    </row>
    <row r="58" spans="2:22" ht="25.5" customHeight="1" x14ac:dyDescent="0.55000000000000004">
      <c r="B58" s="2" t="s">
        <v>186</v>
      </c>
      <c r="D58" s="71">
        <v>0</v>
      </c>
      <c r="E58" s="69"/>
      <c r="F58" s="71">
        <v>0</v>
      </c>
      <c r="G58" s="69"/>
      <c r="H58" s="71">
        <v>0</v>
      </c>
      <c r="I58" s="69"/>
      <c r="J58" s="71">
        <v>0</v>
      </c>
      <c r="K58" s="69"/>
      <c r="L58" s="71">
        <v>554000</v>
      </c>
      <c r="M58" s="69"/>
      <c r="N58" s="71">
        <v>13556797918</v>
      </c>
      <c r="O58" s="69"/>
      <c r="P58" s="71">
        <v>13172119587</v>
      </c>
      <c r="Q58" s="69"/>
      <c r="R58" s="71">
        <v>384678331</v>
      </c>
      <c r="V58" s="87"/>
    </row>
    <row r="59" spans="2:22" ht="25.5" customHeight="1" x14ac:dyDescent="0.55000000000000004">
      <c r="B59" s="2" t="s">
        <v>211</v>
      </c>
      <c r="D59" s="71">
        <v>0</v>
      </c>
      <c r="E59" s="69"/>
      <c r="F59" s="71">
        <v>0</v>
      </c>
      <c r="G59" s="69"/>
      <c r="H59" s="71">
        <v>0</v>
      </c>
      <c r="I59" s="69"/>
      <c r="J59" s="71">
        <v>0</v>
      </c>
      <c r="K59" s="69"/>
      <c r="L59" s="71">
        <v>1000000</v>
      </c>
      <c r="M59" s="69"/>
      <c r="N59" s="71">
        <v>1226657723</v>
      </c>
      <c r="O59" s="69"/>
      <c r="P59" s="71">
        <v>1589485950</v>
      </c>
      <c r="Q59" s="69"/>
      <c r="R59" s="71">
        <v>-362828227</v>
      </c>
      <c r="V59" s="87"/>
    </row>
    <row r="60" spans="2:22" ht="25.5" customHeight="1" x14ac:dyDescent="0.55000000000000004">
      <c r="B60" s="2" t="s">
        <v>204</v>
      </c>
      <c r="D60" s="71">
        <v>0</v>
      </c>
      <c r="E60" s="69"/>
      <c r="F60" s="71">
        <v>0</v>
      </c>
      <c r="G60" s="69"/>
      <c r="H60" s="71">
        <v>0</v>
      </c>
      <c r="I60" s="69"/>
      <c r="J60" s="71">
        <v>0</v>
      </c>
      <c r="K60" s="69"/>
      <c r="L60" s="71">
        <v>150000</v>
      </c>
      <c r="M60" s="69"/>
      <c r="N60" s="71">
        <v>1142163465</v>
      </c>
      <c r="O60" s="69"/>
      <c r="P60" s="71">
        <v>1037788200</v>
      </c>
      <c r="Q60" s="69"/>
      <c r="R60" s="71">
        <v>104375265</v>
      </c>
      <c r="V60" s="87"/>
    </row>
    <row r="61" spans="2:22" ht="25.5" customHeight="1" x14ac:dyDescent="0.55000000000000004">
      <c r="B61" s="2" t="s">
        <v>201</v>
      </c>
      <c r="D61" s="71">
        <v>0</v>
      </c>
      <c r="E61" s="69"/>
      <c r="F61" s="71">
        <v>0</v>
      </c>
      <c r="G61" s="69"/>
      <c r="H61" s="71">
        <v>0</v>
      </c>
      <c r="I61" s="69"/>
      <c r="J61" s="71">
        <v>0</v>
      </c>
      <c r="K61" s="69"/>
      <c r="L61" s="71">
        <v>200000</v>
      </c>
      <c r="M61" s="69"/>
      <c r="N61" s="71">
        <v>4692004853</v>
      </c>
      <c r="O61" s="69"/>
      <c r="P61" s="71">
        <v>4560701400</v>
      </c>
      <c r="Q61" s="69"/>
      <c r="R61" s="71">
        <v>131303453</v>
      </c>
      <c r="V61" s="87"/>
    </row>
    <row r="62" spans="2:22" ht="25.5" customHeight="1" x14ac:dyDescent="0.55000000000000004">
      <c r="B62" s="2" t="s">
        <v>245</v>
      </c>
      <c r="D62" s="71">
        <v>0</v>
      </c>
      <c r="E62" s="69"/>
      <c r="F62" s="71">
        <v>0</v>
      </c>
      <c r="G62" s="69"/>
      <c r="H62" s="71">
        <v>0</v>
      </c>
      <c r="I62" s="69"/>
      <c r="J62" s="71">
        <v>0</v>
      </c>
      <c r="K62" s="69"/>
      <c r="L62" s="71">
        <v>1368811</v>
      </c>
      <c r="M62" s="69"/>
      <c r="N62" s="71">
        <v>5013198317</v>
      </c>
      <c r="O62" s="69"/>
      <c r="P62" s="71">
        <v>5389785466</v>
      </c>
      <c r="Q62" s="69"/>
      <c r="R62" s="71">
        <v>-376587149</v>
      </c>
      <c r="V62" s="87"/>
    </row>
    <row r="63" spans="2:22" ht="25.5" customHeight="1" x14ac:dyDescent="0.55000000000000004">
      <c r="B63" s="2" t="s">
        <v>169</v>
      </c>
      <c r="D63" s="71">
        <v>0</v>
      </c>
      <c r="E63" s="69"/>
      <c r="F63" s="71">
        <v>0</v>
      </c>
      <c r="G63" s="69"/>
      <c r="H63" s="71">
        <v>0</v>
      </c>
      <c r="I63" s="69"/>
      <c r="J63" s="71">
        <v>0</v>
      </c>
      <c r="K63" s="69"/>
      <c r="L63" s="71">
        <v>9274000</v>
      </c>
      <c r="M63" s="69"/>
      <c r="N63" s="71">
        <v>12562224948</v>
      </c>
      <c r="O63" s="69"/>
      <c r="P63" s="71">
        <v>13118380433</v>
      </c>
      <c r="Q63" s="69"/>
      <c r="R63" s="71">
        <v>-556155485</v>
      </c>
      <c r="V63" s="87"/>
    </row>
    <row r="64" spans="2:22" ht="25.5" customHeight="1" x14ac:dyDescent="0.55000000000000004">
      <c r="B64" s="2" t="s">
        <v>236</v>
      </c>
      <c r="D64" s="71">
        <v>0</v>
      </c>
      <c r="E64" s="69"/>
      <c r="F64" s="71">
        <v>0</v>
      </c>
      <c r="G64" s="69"/>
      <c r="H64" s="71">
        <v>0</v>
      </c>
      <c r="I64" s="69"/>
      <c r="J64" s="71">
        <v>0</v>
      </c>
      <c r="K64" s="69"/>
      <c r="L64" s="71">
        <v>2395000</v>
      </c>
      <c r="M64" s="69"/>
      <c r="N64" s="71">
        <v>7590202411</v>
      </c>
      <c r="O64" s="69"/>
      <c r="P64" s="71">
        <v>6982261664</v>
      </c>
      <c r="Q64" s="69"/>
      <c r="R64" s="71">
        <v>607940747</v>
      </c>
      <c r="V64" s="87"/>
    </row>
    <row r="65" spans="2:22" ht="25.5" customHeight="1" x14ac:dyDescent="0.55000000000000004">
      <c r="B65" s="2" t="s">
        <v>219</v>
      </c>
      <c r="D65" s="71">
        <v>0</v>
      </c>
      <c r="E65" s="69"/>
      <c r="F65" s="71">
        <v>0</v>
      </c>
      <c r="G65" s="69"/>
      <c r="H65" s="71">
        <v>0</v>
      </c>
      <c r="I65" s="69"/>
      <c r="J65" s="71">
        <v>0</v>
      </c>
      <c r="K65" s="69"/>
      <c r="L65" s="71">
        <v>1633380</v>
      </c>
      <c r="M65" s="69"/>
      <c r="N65" s="71">
        <v>7885098449</v>
      </c>
      <c r="O65" s="69"/>
      <c r="P65" s="71">
        <v>7144840187</v>
      </c>
      <c r="Q65" s="69"/>
      <c r="R65" s="71">
        <v>740258262</v>
      </c>
      <c r="V65" s="87"/>
    </row>
    <row r="66" spans="2:22" ht="25.5" customHeight="1" x14ac:dyDescent="0.55000000000000004">
      <c r="B66" s="2" t="s">
        <v>222</v>
      </c>
      <c r="D66" s="71">
        <v>0</v>
      </c>
      <c r="E66" s="69"/>
      <c r="F66" s="71">
        <v>0</v>
      </c>
      <c r="G66" s="69"/>
      <c r="H66" s="71">
        <v>0</v>
      </c>
      <c r="I66" s="69"/>
      <c r="J66" s="71">
        <v>0</v>
      </c>
      <c r="K66" s="69"/>
      <c r="L66" s="71">
        <v>200000</v>
      </c>
      <c r="M66" s="69"/>
      <c r="N66" s="71">
        <v>1264213539</v>
      </c>
      <c r="O66" s="69"/>
      <c r="P66" s="71">
        <v>1225135862</v>
      </c>
      <c r="Q66" s="69"/>
      <c r="R66" s="71">
        <v>39077677</v>
      </c>
      <c r="V66" s="87"/>
    </row>
    <row r="67" spans="2:22" ht="25.5" customHeight="1" x14ac:dyDescent="0.55000000000000004">
      <c r="B67" s="2" t="s">
        <v>176</v>
      </c>
      <c r="D67" s="71">
        <v>0</v>
      </c>
      <c r="E67" s="69"/>
      <c r="F67" s="71">
        <v>0</v>
      </c>
      <c r="G67" s="69"/>
      <c r="H67" s="71">
        <v>0</v>
      </c>
      <c r="I67" s="69"/>
      <c r="J67" s="71">
        <v>0</v>
      </c>
      <c r="K67" s="69"/>
      <c r="L67" s="71">
        <v>8400000</v>
      </c>
      <c r="M67" s="69"/>
      <c r="N67" s="71">
        <v>10129687745</v>
      </c>
      <c r="O67" s="69"/>
      <c r="P67" s="71">
        <v>11000895996</v>
      </c>
      <c r="Q67" s="69"/>
      <c r="R67" s="71">
        <v>-871208251</v>
      </c>
      <c r="V67" s="87"/>
    </row>
    <row r="68" spans="2:22" ht="25.5" customHeight="1" x14ac:dyDescent="0.55000000000000004">
      <c r="B68" s="2" t="s">
        <v>189</v>
      </c>
      <c r="D68" s="71">
        <v>0</v>
      </c>
      <c r="E68" s="69"/>
      <c r="F68" s="71">
        <v>0</v>
      </c>
      <c r="G68" s="69"/>
      <c r="H68" s="71">
        <v>0</v>
      </c>
      <c r="I68" s="69"/>
      <c r="J68" s="71">
        <v>0</v>
      </c>
      <c r="K68" s="69"/>
      <c r="L68" s="71">
        <v>6200001</v>
      </c>
      <c r="M68" s="69"/>
      <c r="N68" s="71">
        <v>17120655913</v>
      </c>
      <c r="O68" s="69"/>
      <c r="P68" s="71">
        <v>21701928618</v>
      </c>
      <c r="Q68" s="69"/>
      <c r="R68" s="71">
        <v>-4581272705</v>
      </c>
      <c r="V68" s="87"/>
    </row>
    <row r="69" spans="2:22" ht="25.5" customHeight="1" x14ac:dyDescent="0.55000000000000004">
      <c r="B69" s="2" t="s">
        <v>191</v>
      </c>
      <c r="D69" s="71">
        <v>0</v>
      </c>
      <c r="E69" s="69"/>
      <c r="F69" s="71">
        <v>0</v>
      </c>
      <c r="G69" s="69"/>
      <c r="H69" s="71">
        <v>0</v>
      </c>
      <c r="I69" s="69"/>
      <c r="J69" s="71">
        <v>0</v>
      </c>
      <c r="K69" s="69"/>
      <c r="L69" s="71">
        <v>12750000</v>
      </c>
      <c r="M69" s="69"/>
      <c r="N69" s="71">
        <v>13720534734</v>
      </c>
      <c r="O69" s="69"/>
      <c r="P69" s="71">
        <v>16572541218</v>
      </c>
      <c r="Q69" s="69"/>
      <c r="R69" s="71">
        <v>-2852006484</v>
      </c>
      <c r="V69" s="87"/>
    </row>
    <row r="70" spans="2:22" ht="25.5" customHeight="1" x14ac:dyDescent="0.55000000000000004">
      <c r="B70" s="2" t="s">
        <v>190</v>
      </c>
      <c r="D70" s="71">
        <v>0</v>
      </c>
      <c r="E70" s="69"/>
      <c r="F70" s="71">
        <v>0</v>
      </c>
      <c r="G70" s="69"/>
      <c r="H70" s="71">
        <v>0</v>
      </c>
      <c r="I70" s="69"/>
      <c r="J70" s="71">
        <v>0</v>
      </c>
      <c r="K70" s="69"/>
      <c r="L70" s="71">
        <v>2200000</v>
      </c>
      <c r="M70" s="69"/>
      <c r="N70" s="71">
        <v>6642884587</v>
      </c>
      <c r="O70" s="69"/>
      <c r="P70" s="71">
        <v>8554022080</v>
      </c>
      <c r="Q70" s="69"/>
      <c r="R70" s="71">
        <v>-1911137493</v>
      </c>
      <c r="V70" s="87"/>
    </row>
    <row r="71" spans="2:22" ht="25.5" customHeight="1" x14ac:dyDescent="0.55000000000000004">
      <c r="B71" s="2" t="s">
        <v>192</v>
      </c>
      <c r="D71" s="71">
        <v>0</v>
      </c>
      <c r="E71" s="69"/>
      <c r="F71" s="71">
        <v>0</v>
      </c>
      <c r="G71" s="69"/>
      <c r="H71" s="71">
        <v>0</v>
      </c>
      <c r="I71" s="69"/>
      <c r="J71" s="71">
        <v>0</v>
      </c>
      <c r="K71" s="69"/>
      <c r="L71" s="71">
        <v>9437907</v>
      </c>
      <c r="M71" s="69"/>
      <c r="N71" s="71">
        <v>15211735545</v>
      </c>
      <c r="O71" s="69"/>
      <c r="P71" s="71">
        <v>14465241986</v>
      </c>
      <c r="Q71" s="69"/>
      <c r="R71" s="71">
        <v>746493559</v>
      </c>
      <c r="V71" s="87"/>
    </row>
    <row r="72" spans="2:22" ht="25.5" customHeight="1" x14ac:dyDescent="0.55000000000000004">
      <c r="B72" s="2" t="s">
        <v>187</v>
      </c>
      <c r="D72" s="71">
        <v>0</v>
      </c>
      <c r="E72" s="69"/>
      <c r="F72" s="71">
        <v>0</v>
      </c>
      <c r="G72" s="69"/>
      <c r="H72" s="71">
        <v>0</v>
      </c>
      <c r="I72" s="69"/>
      <c r="J72" s="71">
        <v>0</v>
      </c>
      <c r="K72" s="69"/>
      <c r="L72" s="71">
        <v>2360091</v>
      </c>
      <c r="M72" s="69"/>
      <c r="N72" s="71">
        <v>12063979367</v>
      </c>
      <c r="O72" s="69"/>
      <c r="P72" s="71">
        <v>9086245679</v>
      </c>
      <c r="Q72" s="69"/>
      <c r="R72" s="71">
        <v>2977733688</v>
      </c>
      <c r="V72" s="87"/>
    </row>
    <row r="73" spans="2:22" ht="25.5" customHeight="1" x14ac:dyDescent="0.55000000000000004">
      <c r="B73" s="2" t="s">
        <v>217</v>
      </c>
      <c r="D73" s="71">
        <v>0</v>
      </c>
      <c r="E73" s="69"/>
      <c r="F73" s="71">
        <v>0</v>
      </c>
      <c r="G73" s="69"/>
      <c r="H73" s="71">
        <v>0</v>
      </c>
      <c r="I73" s="69"/>
      <c r="J73" s="71">
        <v>0</v>
      </c>
      <c r="K73" s="69"/>
      <c r="L73" s="71">
        <v>1085023</v>
      </c>
      <c r="M73" s="69"/>
      <c r="N73" s="71">
        <v>13990567711</v>
      </c>
      <c r="O73" s="69"/>
      <c r="P73" s="71">
        <v>13292707471</v>
      </c>
      <c r="Q73" s="69"/>
      <c r="R73" s="71">
        <v>697860240</v>
      </c>
      <c r="V73" s="87"/>
    </row>
    <row r="74" spans="2:22" ht="25.5" customHeight="1" x14ac:dyDescent="0.55000000000000004">
      <c r="B74" s="2" t="s">
        <v>244</v>
      </c>
      <c r="D74" s="71">
        <v>0</v>
      </c>
      <c r="E74" s="69"/>
      <c r="F74" s="71">
        <v>0</v>
      </c>
      <c r="G74" s="69"/>
      <c r="H74" s="71">
        <v>0</v>
      </c>
      <c r="I74" s="69"/>
      <c r="J74" s="71">
        <v>0</v>
      </c>
      <c r="K74" s="69"/>
      <c r="L74" s="71">
        <v>1908833</v>
      </c>
      <c r="M74" s="69"/>
      <c r="N74" s="71">
        <v>6361781619</v>
      </c>
      <c r="O74" s="69"/>
      <c r="P74" s="71">
        <v>6232091911</v>
      </c>
      <c r="Q74" s="69"/>
      <c r="R74" s="71">
        <v>129689708</v>
      </c>
      <c r="V74" s="87"/>
    </row>
    <row r="75" spans="2:22" ht="25.5" customHeight="1" x14ac:dyDescent="0.55000000000000004">
      <c r="B75" s="2" t="s">
        <v>198</v>
      </c>
      <c r="D75" s="71">
        <v>0</v>
      </c>
      <c r="E75" s="69"/>
      <c r="F75" s="71">
        <v>0</v>
      </c>
      <c r="G75" s="69"/>
      <c r="H75" s="71">
        <v>0</v>
      </c>
      <c r="I75" s="69"/>
      <c r="J75" s="71">
        <v>0</v>
      </c>
      <c r="K75" s="69"/>
      <c r="L75" s="71">
        <v>3020202</v>
      </c>
      <c r="M75" s="69"/>
      <c r="N75" s="71">
        <v>11593395246</v>
      </c>
      <c r="O75" s="69"/>
      <c r="P75" s="71">
        <v>9586126131</v>
      </c>
      <c r="Q75" s="69"/>
      <c r="R75" s="71">
        <v>2007269115</v>
      </c>
      <c r="V75" s="87"/>
    </row>
    <row r="76" spans="2:22" ht="25.5" customHeight="1" x14ac:dyDescent="0.55000000000000004">
      <c r="B76" s="2" t="s">
        <v>218</v>
      </c>
      <c r="D76" s="71">
        <v>0</v>
      </c>
      <c r="E76" s="69"/>
      <c r="F76" s="71">
        <v>0</v>
      </c>
      <c r="G76" s="69"/>
      <c r="H76" s="71">
        <v>0</v>
      </c>
      <c r="I76" s="69"/>
      <c r="J76" s="71">
        <v>0</v>
      </c>
      <c r="K76" s="69"/>
      <c r="L76" s="71">
        <v>165000</v>
      </c>
      <c r="M76" s="69"/>
      <c r="N76" s="71">
        <v>7653191006</v>
      </c>
      <c r="O76" s="69"/>
      <c r="P76" s="71">
        <v>6855867597</v>
      </c>
      <c r="Q76" s="69"/>
      <c r="R76" s="71">
        <v>797323409</v>
      </c>
      <c r="V76" s="87"/>
    </row>
    <row r="77" spans="2:22" ht="25.5" customHeight="1" x14ac:dyDescent="0.55000000000000004">
      <c r="B77" s="2" t="s">
        <v>231</v>
      </c>
      <c r="D77" s="71">
        <v>0</v>
      </c>
      <c r="E77" s="69"/>
      <c r="F77" s="71">
        <v>0</v>
      </c>
      <c r="G77" s="69"/>
      <c r="H77" s="71">
        <v>0</v>
      </c>
      <c r="I77" s="69"/>
      <c r="J77" s="71">
        <v>0</v>
      </c>
      <c r="K77" s="69"/>
      <c r="L77" s="71">
        <v>9463688</v>
      </c>
      <c r="M77" s="69"/>
      <c r="N77" s="71">
        <v>5006929356</v>
      </c>
      <c r="O77" s="69"/>
      <c r="P77" s="71">
        <v>4550182939</v>
      </c>
      <c r="Q77" s="69"/>
      <c r="R77" s="71">
        <v>456746417</v>
      </c>
      <c r="V77" s="87"/>
    </row>
    <row r="78" spans="2:22" ht="25.5" customHeight="1" x14ac:dyDescent="0.55000000000000004">
      <c r="B78" s="2" t="s">
        <v>213</v>
      </c>
      <c r="D78" s="71">
        <v>0</v>
      </c>
      <c r="E78" s="69"/>
      <c r="F78" s="71">
        <v>0</v>
      </c>
      <c r="G78" s="69"/>
      <c r="H78" s="71">
        <v>0</v>
      </c>
      <c r="I78" s="69"/>
      <c r="J78" s="71">
        <v>0</v>
      </c>
      <c r="K78" s="69"/>
      <c r="L78" s="71">
        <v>1416866</v>
      </c>
      <c r="M78" s="69"/>
      <c r="N78" s="71">
        <v>3149861744</v>
      </c>
      <c r="O78" s="69"/>
      <c r="P78" s="71">
        <v>2759011178</v>
      </c>
      <c r="Q78" s="69"/>
      <c r="R78" s="71">
        <v>390850566</v>
      </c>
      <c r="V78" s="87"/>
    </row>
    <row r="79" spans="2:22" ht="25.5" customHeight="1" x14ac:dyDescent="0.55000000000000004">
      <c r="B79" s="2" t="s">
        <v>202</v>
      </c>
      <c r="D79" s="71">
        <v>0</v>
      </c>
      <c r="E79" s="69"/>
      <c r="F79" s="71">
        <v>0</v>
      </c>
      <c r="G79" s="69"/>
      <c r="H79" s="71">
        <v>0</v>
      </c>
      <c r="I79" s="69"/>
      <c r="J79" s="71">
        <v>0</v>
      </c>
      <c r="K79" s="69"/>
      <c r="L79" s="71">
        <v>4933333</v>
      </c>
      <c r="M79" s="69"/>
      <c r="N79" s="71">
        <v>9872662306</v>
      </c>
      <c r="O79" s="69"/>
      <c r="P79" s="71">
        <v>11647038185</v>
      </c>
      <c r="Q79" s="69"/>
      <c r="R79" s="71">
        <v>-1774375879</v>
      </c>
      <c r="V79" s="87"/>
    </row>
    <row r="80" spans="2:22" ht="25.5" customHeight="1" x14ac:dyDescent="0.55000000000000004">
      <c r="B80" s="2" t="s">
        <v>223</v>
      </c>
      <c r="D80" s="71">
        <v>0</v>
      </c>
      <c r="E80" s="69"/>
      <c r="F80" s="71">
        <v>0</v>
      </c>
      <c r="G80" s="69"/>
      <c r="H80" s="71">
        <v>0</v>
      </c>
      <c r="I80" s="69"/>
      <c r="J80" s="71">
        <v>0</v>
      </c>
      <c r="K80" s="69"/>
      <c r="L80" s="71">
        <v>70900</v>
      </c>
      <c r="M80" s="69"/>
      <c r="N80" s="71">
        <v>9563136497</v>
      </c>
      <c r="O80" s="69"/>
      <c r="P80" s="71">
        <v>12099928290</v>
      </c>
      <c r="Q80" s="69"/>
      <c r="R80" s="71">
        <v>-2536791793</v>
      </c>
      <c r="V80" s="87"/>
    </row>
    <row r="81" spans="2:22" ht="25.5" customHeight="1" x14ac:dyDescent="0.55000000000000004">
      <c r="B81" s="2" t="s">
        <v>178</v>
      </c>
      <c r="D81" s="71">
        <v>0</v>
      </c>
      <c r="E81" s="69"/>
      <c r="F81" s="71">
        <v>0</v>
      </c>
      <c r="G81" s="69"/>
      <c r="H81" s="71">
        <v>0</v>
      </c>
      <c r="I81" s="69"/>
      <c r="J81" s="71">
        <v>0</v>
      </c>
      <c r="K81" s="69"/>
      <c r="L81" s="71">
        <v>1800000</v>
      </c>
      <c r="M81" s="69"/>
      <c r="N81" s="71">
        <v>4685036919</v>
      </c>
      <c r="O81" s="69"/>
      <c r="P81" s="71">
        <v>3445594496</v>
      </c>
      <c r="Q81" s="69"/>
      <c r="R81" s="71">
        <v>1239442423</v>
      </c>
      <c r="V81" s="87"/>
    </row>
    <row r="82" spans="2:22" ht="24.75" thickBot="1" x14ac:dyDescent="0.6">
      <c r="B82" s="124" t="s">
        <v>59</v>
      </c>
      <c r="D82" s="68">
        <f>SUM(D10:D80)</f>
        <v>10551579</v>
      </c>
      <c r="E82" s="68"/>
      <c r="F82" s="68">
        <f>SUM(F10:F80)</f>
        <v>85528335915</v>
      </c>
      <c r="G82" s="68"/>
      <c r="H82" s="68">
        <f>SUM(H10:H80)</f>
        <v>76809525750</v>
      </c>
      <c r="I82" s="68"/>
      <c r="J82" s="68">
        <f>SUM(J10:J80)</f>
        <v>8718810165</v>
      </c>
      <c r="K82" s="68"/>
      <c r="L82" s="68">
        <f>SUM(L10:L80)</f>
        <v>213619144</v>
      </c>
      <c r="M82" s="68"/>
      <c r="N82" s="68">
        <f>SUM(N10:N80)</f>
        <v>641541975286</v>
      </c>
      <c r="O82" s="68"/>
      <c r="P82" s="68">
        <f>SUM(P10:P80)</f>
        <v>632862499973</v>
      </c>
      <c r="Q82" s="68"/>
      <c r="R82" s="68">
        <f>SUM(R10:R80)</f>
        <v>8679475313</v>
      </c>
    </row>
    <row r="83" spans="2:22" ht="21.75" thickTop="1" x14ac:dyDescent="0.55000000000000004"/>
    <row r="84" spans="2:22" ht="26.25" x14ac:dyDescent="0.65">
      <c r="J84" s="19"/>
    </row>
    <row r="86" spans="2:22" x14ac:dyDescent="0.55000000000000004">
      <c r="L86" s="212">
        <v>20</v>
      </c>
      <c r="M86" s="212"/>
      <c r="N86" s="212"/>
    </row>
  </sheetData>
  <sortState xmlns:xlrd2="http://schemas.microsoft.com/office/spreadsheetml/2017/richdata2" ref="B10:S80">
    <sortCondition descending="1" ref="R10:R80"/>
  </sortState>
  <mergeCells count="4">
    <mergeCell ref="B3:R3"/>
    <mergeCell ref="B4:R4"/>
    <mergeCell ref="B2:R2"/>
    <mergeCell ref="L86:N86"/>
  </mergeCells>
  <printOptions horizontalCentered="1" verticalCentered="1"/>
  <pageMargins left="0.2" right="0.2" top="0.25" bottom="0.25" header="0.3" footer="0.3"/>
  <pageSetup paperSize="9" scale="25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13"/>
  <sheetViews>
    <sheetView rightToLeft="1" view="pageBreakPreview" zoomScaleNormal="100" zoomScaleSheetLayoutView="100" workbookViewId="0">
      <selection activeCell="O20" sqref="O20"/>
    </sheetView>
  </sheetViews>
  <sheetFormatPr defaultRowHeight="15" x14ac:dyDescent="0.25"/>
  <cols>
    <col min="1" max="1" width="7.7109375" bestFit="1" customWidth="1"/>
    <col min="2" max="2" width="1.5703125" customWidth="1"/>
    <col min="3" max="3" width="11.7109375" bestFit="1" customWidth="1"/>
    <col min="4" max="4" width="1.5703125" customWidth="1"/>
    <col min="6" max="6" width="1.5703125" customWidth="1"/>
    <col min="7" max="7" width="9.28515625" bestFit="1" customWidth="1"/>
    <col min="8" max="8" width="1.5703125" customWidth="1"/>
    <col min="9" max="9" width="9.28515625" bestFit="1" customWidth="1"/>
    <col min="10" max="10" width="1.5703125" customWidth="1"/>
    <col min="11" max="11" width="15.28515625" bestFit="1" customWidth="1"/>
    <col min="12" max="12" width="1.5703125" customWidth="1"/>
    <col min="13" max="13" width="14.28515625" bestFit="1" customWidth="1"/>
    <col min="14" max="14" width="1.5703125" customWidth="1"/>
    <col min="15" max="15" width="14.28515625" bestFit="1" customWidth="1"/>
    <col min="16" max="16" width="1.5703125" customWidth="1"/>
    <col min="17" max="17" width="10.5703125" bestFit="1" customWidth="1"/>
    <col min="18" max="18" width="1.5703125" customWidth="1"/>
    <col min="19" max="19" width="11.5703125" bestFit="1" customWidth="1"/>
    <col min="20" max="20" width="1.5703125" customWidth="1"/>
    <col min="21" max="21" width="10.5703125" bestFit="1" customWidth="1"/>
    <col min="22" max="22" width="1.5703125" customWidth="1"/>
    <col min="23" max="23" width="16" bestFit="1" customWidth="1"/>
    <col min="24" max="24" width="1.5703125" customWidth="1"/>
    <col min="25" max="25" width="17.140625" customWidth="1"/>
  </cols>
  <sheetData>
    <row r="1" spans="1:25" ht="25.5" x14ac:dyDescent="0.25">
      <c r="A1" s="202" t="s">
        <v>168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</row>
    <row r="2" spans="1:25" ht="25.5" x14ac:dyDescent="0.25">
      <c r="A2" s="202" t="s">
        <v>37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</row>
    <row r="3" spans="1:25" ht="25.5" x14ac:dyDescent="0.25">
      <c r="A3" s="202" t="s">
        <v>263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</row>
    <row r="4" spans="1:25" x14ac:dyDescent="0.2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5" ht="24" x14ac:dyDescent="0.25">
      <c r="A5" s="222" t="s">
        <v>162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</row>
    <row r="6" spans="1:25" x14ac:dyDescent="0.2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</row>
    <row r="7" spans="1:25" ht="21" x14ac:dyDescent="0.25">
      <c r="A7" s="112"/>
      <c r="B7" s="112"/>
      <c r="C7" s="112"/>
      <c r="D7" s="112"/>
      <c r="E7" s="200" t="s">
        <v>39</v>
      </c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112"/>
      <c r="Y7" s="114" t="s">
        <v>101</v>
      </c>
    </row>
    <row r="8" spans="1:25" ht="63" x14ac:dyDescent="0.25">
      <c r="A8" s="114" t="s">
        <v>136</v>
      </c>
      <c r="B8" s="112"/>
      <c r="C8" s="114" t="s">
        <v>137</v>
      </c>
      <c r="D8" s="112"/>
      <c r="E8" s="121" t="s">
        <v>14</v>
      </c>
      <c r="F8" s="113"/>
      <c r="G8" s="121" t="s">
        <v>5</v>
      </c>
      <c r="H8" s="113"/>
      <c r="I8" s="121" t="s">
        <v>13</v>
      </c>
      <c r="J8" s="113"/>
      <c r="K8" s="121" t="s">
        <v>138</v>
      </c>
      <c r="L8" s="113"/>
      <c r="M8" s="121" t="s">
        <v>139</v>
      </c>
      <c r="N8" s="113"/>
      <c r="O8" s="121" t="s">
        <v>140</v>
      </c>
      <c r="P8" s="113"/>
      <c r="Q8" s="121" t="s">
        <v>141</v>
      </c>
      <c r="R8" s="113"/>
      <c r="S8" s="121" t="s">
        <v>142</v>
      </c>
      <c r="T8" s="113"/>
      <c r="U8" s="121" t="s">
        <v>143</v>
      </c>
      <c r="V8" s="113"/>
      <c r="W8" s="121" t="s">
        <v>144</v>
      </c>
      <c r="X8" s="112"/>
      <c r="Y8" s="121" t="s">
        <v>144</v>
      </c>
    </row>
    <row r="9" spans="1:25" x14ac:dyDescent="0.25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</row>
    <row r="10" spans="1:25" ht="21.75" thickBot="1" x14ac:dyDescent="0.55000000000000004">
      <c r="A10" s="139" t="s">
        <v>59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1">
        <f>SUM(K9:K9)</f>
        <v>0</v>
      </c>
      <c r="L10" s="141"/>
      <c r="M10" s="141">
        <f>SUM(M9:M9)</f>
        <v>0</v>
      </c>
      <c r="N10" s="141"/>
      <c r="O10" s="141">
        <f>SUM(O9:O9)</f>
        <v>0</v>
      </c>
      <c r="P10" s="141"/>
      <c r="Q10" s="141">
        <f>SUM(Q9:Q9)</f>
        <v>0</v>
      </c>
      <c r="R10" s="141"/>
      <c r="S10" s="141">
        <f>SUM(S9:S9)</f>
        <v>0</v>
      </c>
      <c r="T10" s="141"/>
      <c r="U10" s="141">
        <f>SUM(U9:U9)</f>
        <v>0</v>
      </c>
      <c r="V10" s="141"/>
      <c r="W10" s="141">
        <f>SUM(W9:W9)</f>
        <v>0</v>
      </c>
      <c r="X10" s="141"/>
      <c r="Y10" s="68">
        <f>SUM(Y9:Y9)</f>
        <v>0</v>
      </c>
    </row>
    <row r="11" spans="1:25" ht="15.75" thickTop="1" x14ac:dyDescent="0.25"/>
    <row r="12" spans="1:25" x14ac:dyDescent="0.25">
      <c r="Y12" s="160"/>
    </row>
    <row r="13" spans="1:25" ht="30" x14ac:dyDescent="0.75">
      <c r="A13" s="240">
        <v>21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</row>
  </sheetData>
  <mergeCells count="6">
    <mergeCell ref="A13:Y13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tabSelected="1" zoomScaleNormal="100" workbookViewId="0">
      <selection activeCell="A23" sqref="A23:Q23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202" t="s">
        <v>168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</row>
    <row r="2" spans="1:17" ht="25.5" x14ac:dyDescent="0.25">
      <c r="A2" s="202" t="s">
        <v>37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3" spans="1:17" ht="25.5" x14ac:dyDescent="0.25">
      <c r="A3" s="202" t="s">
        <v>263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</row>
    <row r="4" spans="1:17" x14ac:dyDescent="0.2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7" ht="24" x14ac:dyDescent="0.25">
      <c r="A5" s="116" t="s">
        <v>163</v>
      </c>
      <c r="B5" s="199" t="s">
        <v>103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</row>
    <row r="6" spans="1:17" x14ac:dyDescent="0.2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233" t="s">
        <v>104</v>
      </c>
      <c r="N6" s="112"/>
      <c r="O6" s="112"/>
      <c r="P6" s="112"/>
      <c r="Q6" s="233" t="s">
        <v>105</v>
      </c>
    </row>
    <row r="7" spans="1:17" ht="21" x14ac:dyDescent="0.25">
      <c r="A7" s="200" t="s">
        <v>106</v>
      </c>
      <c r="B7" s="200"/>
      <c r="C7" s="112"/>
      <c r="D7" s="114" t="s">
        <v>107</v>
      </c>
      <c r="E7" s="112"/>
      <c r="F7" s="114" t="s">
        <v>108</v>
      </c>
      <c r="G7" s="112"/>
      <c r="H7" s="114" t="s">
        <v>87</v>
      </c>
      <c r="I7" s="112"/>
      <c r="J7" s="200" t="s">
        <v>109</v>
      </c>
      <c r="K7" s="200"/>
      <c r="L7" s="112"/>
      <c r="M7" s="233"/>
      <c r="N7" s="112"/>
      <c r="O7" s="114" t="s">
        <v>110</v>
      </c>
      <c r="P7" s="112"/>
      <c r="Q7" s="233"/>
    </row>
    <row r="8" spans="1:17" ht="21" x14ac:dyDescent="0.25">
      <c r="A8" s="197" t="s">
        <v>111</v>
      </c>
      <c r="B8" s="241"/>
      <c r="C8" s="112"/>
      <c r="D8" s="197" t="s">
        <v>112</v>
      </c>
      <c r="E8" s="112"/>
      <c r="F8" s="115" t="s">
        <v>113</v>
      </c>
      <c r="G8" s="112"/>
      <c r="H8" s="113"/>
      <c r="I8" s="112"/>
      <c r="J8" s="113"/>
      <c r="K8" s="113"/>
      <c r="L8" s="112"/>
      <c r="M8" s="113"/>
      <c r="N8" s="112"/>
      <c r="O8" s="113"/>
      <c r="P8" s="112"/>
      <c r="Q8" s="113"/>
    </row>
    <row r="9" spans="1:17" ht="21" x14ac:dyDescent="0.25">
      <c r="A9" s="200"/>
      <c r="B9" s="200"/>
      <c r="C9" s="112"/>
      <c r="D9" s="200"/>
      <c r="E9" s="112"/>
      <c r="F9" s="115" t="s">
        <v>114</v>
      </c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</row>
    <row r="10" spans="1:17" ht="21" x14ac:dyDescent="0.25">
      <c r="A10" s="197" t="s">
        <v>111</v>
      </c>
      <c r="B10" s="241"/>
      <c r="C10" s="112"/>
      <c r="D10" s="197" t="s">
        <v>115</v>
      </c>
      <c r="E10" s="112"/>
      <c r="F10" s="115" t="s">
        <v>113</v>
      </c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7" ht="21" x14ac:dyDescent="0.25">
      <c r="A11" s="200"/>
      <c r="B11" s="200"/>
      <c r="C11" s="112"/>
      <c r="D11" s="200"/>
      <c r="E11" s="112"/>
      <c r="F11" s="115" t="s">
        <v>116</v>
      </c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7" ht="90" customHeight="1" x14ac:dyDescent="0.25">
      <c r="A12" s="242" t="s">
        <v>117</v>
      </c>
      <c r="B12" s="242"/>
      <c r="C12" s="112"/>
      <c r="D12" s="121" t="s">
        <v>118</v>
      </c>
      <c r="E12" s="112"/>
      <c r="F12" s="115" t="s">
        <v>119</v>
      </c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7" ht="21" x14ac:dyDescent="0.25">
      <c r="A13" s="242" t="s">
        <v>120</v>
      </c>
      <c r="B13" s="243"/>
      <c r="C13" s="112"/>
      <c r="D13" s="242" t="s">
        <v>120</v>
      </c>
      <c r="E13" s="112"/>
      <c r="F13" s="115" t="s">
        <v>121</v>
      </c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7" ht="21" x14ac:dyDescent="0.25">
      <c r="A14" s="244"/>
      <c r="B14" s="244"/>
      <c r="C14" s="112"/>
      <c r="D14" s="244"/>
      <c r="E14" s="112"/>
      <c r="F14" s="115" t="s">
        <v>122</v>
      </c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7" ht="21" x14ac:dyDescent="0.25">
      <c r="A15" s="244"/>
      <c r="B15" s="244"/>
      <c r="C15" s="112"/>
      <c r="D15" s="244"/>
      <c r="E15" s="112"/>
      <c r="F15" s="115" t="s">
        <v>123</v>
      </c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7" ht="21" x14ac:dyDescent="0.25">
      <c r="A16" s="233"/>
      <c r="B16" s="233"/>
      <c r="C16" s="112"/>
      <c r="D16" s="233"/>
      <c r="E16" s="112"/>
      <c r="F16" s="115" t="s">
        <v>124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7" x14ac:dyDescent="0.25">
      <c r="A17" s="113"/>
      <c r="B17" s="113"/>
      <c r="C17" s="112"/>
      <c r="D17" s="113"/>
      <c r="E17" s="112"/>
      <c r="F17" s="113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7" ht="21" x14ac:dyDescent="0.25">
      <c r="A18" s="200" t="s">
        <v>125</v>
      </c>
      <c r="B18" s="200"/>
      <c r="C18" s="200"/>
      <c r="D18" s="200"/>
      <c r="E18" s="200"/>
      <c r="F18" s="200"/>
      <c r="G18" s="200"/>
      <c r="H18" s="200"/>
      <c r="I18" s="200"/>
      <c r="J18" s="200"/>
      <c r="K18" s="112"/>
      <c r="L18" s="112"/>
      <c r="M18" s="112"/>
      <c r="N18" s="112"/>
      <c r="O18" s="112"/>
      <c r="P18" s="112"/>
      <c r="Q18" s="112"/>
    </row>
    <row r="19" spans="1:17" x14ac:dyDescent="0.25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2"/>
      <c r="L19" s="112"/>
      <c r="M19" s="112"/>
      <c r="N19" s="112"/>
      <c r="O19" s="112"/>
      <c r="P19" s="112"/>
      <c r="Q19" s="112"/>
    </row>
    <row r="20" spans="1:17" x14ac:dyDescent="0.25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7" x14ac:dyDescent="0.25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7" x14ac:dyDescent="0.25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ht="30" x14ac:dyDescent="0.75">
      <c r="A23" s="220">
        <v>22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</row>
    <row r="24" spans="1:17" x14ac:dyDescent="0.25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23:Q23"/>
    <mergeCell ref="A18:J18"/>
    <mergeCell ref="A8:B9"/>
    <mergeCell ref="D8:D9"/>
    <mergeCell ref="A10:B11"/>
    <mergeCell ref="D10:D11"/>
    <mergeCell ref="A12:B12"/>
    <mergeCell ref="A13:B16"/>
    <mergeCell ref="D13:D16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55"/>
  <sheetViews>
    <sheetView rightToLeft="1" view="pageBreakPreview" topLeftCell="A25" zoomScale="50" zoomScaleNormal="55" zoomScaleSheetLayoutView="50" workbookViewId="0">
      <selection activeCell="Y44" sqref="Y44"/>
    </sheetView>
  </sheetViews>
  <sheetFormatPr defaultColWidth="9.140625" defaultRowHeight="33" x14ac:dyDescent="0.8"/>
  <cols>
    <col min="1" max="1" width="2.5703125" style="42" customWidth="1"/>
    <col min="2" max="2" width="1.28515625" style="42" customWidth="1"/>
    <col min="3" max="3" width="51" style="42" bestFit="1" customWidth="1"/>
    <col min="4" max="4" width="1" style="42" customWidth="1"/>
    <col min="5" max="5" width="27.28515625" style="42" bestFit="1" customWidth="1"/>
    <col min="6" max="6" width="1.7109375" style="42" customWidth="1"/>
    <col min="7" max="7" width="33" style="42" bestFit="1" customWidth="1"/>
    <col min="8" max="8" width="1" style="42" customWidth="1"/>
    <col min="9" max="9" width="33" style="42" bestFit="1" customWidth="1"/>
    <col min="10" max="10" width="1.42578125" style="42" customWidth="1"/>
    <col min="11" max="11" width="25.28515625" style="42" bestFit="1" customWidth="1"/>
    <col min="12" max="12" width="1.7109375" style="42" customWidth="1"/>
    <col min="13" max="13" width="31.140625" style="42" bestFit="1" customWidth="1"/>
    <col min="14" max="14" width="1.42578125" style="42" customWidth="1"/>
    <col min="15" max="15" width="27.28515625" style="42" bestFit="1" customWidth="1"/>
    <col min="16" max="16" width="1.42578125" style="42" customWidth="1"/>
    <col min="17" max="17" width="33" style="42" bestFit="1" customWidth="1"/>
    <col min="18" max="18" width="1.7109375" style="42" customWidth="1"/>
    <col min="19" max="19" width="27.28515625" style="42" bestFit="1" customWidth="1"/>
    <col min="20" max="20" width="1.28515625" style="42" customWidth="1"/>
    <col min="21" max="21" width="23.42578125" style="42" bestFit="1" customWidth="1"/>
    <col min="22" max="22" width="1.5703125" style="42" customWidth="1"/>
    <col min="23" max="23" width="33" style="42" bestFit="1" customWidth="1"/>
    <col min="24" max="24" width="1" style="42" customWidth="1"/>
    <col min="25" max="25" width="33" style="42" bestFit="1" customWidth="1"/>
    <col min="26" max="26" width="1.28515625" style="42" customWidth="1"/>
    <col min="27" max="27" width="47.28515625" style="59" bestFit="1" customWidth="1"/>
    <col min="28" max="28" width="1" style="42" customWidth="1"/>
    <col min="29" max="29" width="9.140625" style="42" customWidth="1"/>
    <col min="30" max="16384" width="9.140625" style="42"/>
  </cols>
  <sheetData>
    <row r="2" spans="3:27" ht="46.5" x14ac:dyDescent="0.8">
      <c r="C2" s="193" t="s">
        <v>168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</row>
    <row r="3" spans="3:27" ht="46.5" x14ac:dyDescent="0.8">
      <c r="C3" s="193" t="s">
        <v>0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</row>
    <row r="4" spans="3:27" ht="46.5" x14ac:dyDescent="0.8">
      <c r="C4" s="193" t="s">
        <v>263</v>
      </c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</row>
    <row r="5" spans="3:27" ht="147" customHeight="1" x14ac:dyDescent="0.8">
      <c r="C5" s="54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3:27" ht="39" x14ac:dyDescent="0.8">
      <c r="C6" s="192" t="s">
        <v>182</v>
      </c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</row>
    <row r="8" spans="3:27" s="56" customFormat="1" ht="34.5" customHeight="1" x14ac:dyDescent="0.25">
      <c r="C8" s="188" t="s">
        <v>1</v>
      </c>
      <c r="E8" s="191" t="s">
        <v>258</v>
      </c>
      <c r="F8" s="191" t="s">
        <v>2</v>
      </c>
      <c r="G8" s="191" t="s">
        <v>2</v>
      </c>
      <c r="H8" s="191" t="s">
        <v>2</v>
      </c>
      <c r="I8" s="191" t="s">
        <v>2</v>
      </c>
      <c r="J8" s="194"/>
      <c r="K8" s="191" t="s">
        <v>3</v>
      </c>
      <c r="L8" s="191" t="s">
        <v>3</v>
      </c>
      <c r="M8" s="191" t="s">
        <v>3</v>
      </c>
      <c r="N8" s="191" t="s">
        <v>3</v>
      </c>
      <c r="O8" s="191" t="s">
        <v>3</v>
      </c>
      <c r="P8" s="191" t="s">
        <v>3</v>
      </c>
      <c r="Q8" s="191" t="s">
        <v>3</v>
      </c>
      <c r="R8" s="194"/>
      <c r="S8" s="191" t="s">
        <v>264</v>
      </c>
      <c r="T8" s="191" t="s">
        <v>4</v>
      </c>
      <c r="U8" s="191" t="s">
        <v>4</v>
      </c>
      <c r="V8" s="191" t="s">
        <v>4</v>
      </c>
      <c r="W8" s="191" t="s">
        <v>4</v>
      </c>
      <c r="X8" s="191" t="s">
        <v>4</v>
      </c>
      <c r="Y8" s="191" t="s">
        <v>4</v>
      </c>
      <c r="Z8" s="191" t="s">
        <v>4</v>
      </c>
      <c r="AA8" s="191" t="s">
        <v>4</v>
      </c>
    </row>
    <row r="9" spans="3:27" s="56" customFormat="1" ht="44.25" customHeight="1" x14ac:dyDescent="0.25">
      <c r="C9" s="188" t="s">
        <v>1</v>
      </c>
      <c r="D9" s="194"/>
      <c r="E9" s="189" t="s">
        <v>5</v>
      </c>
      <c r="F9" s="195"/>
      <c r="G9" s="189" t="s">
        <v>6</v>
      </c>
      <c r="H9" s="57"/>
      <c r="I9" s="189" t="s">
        <v>7</v>
      </c>
      <c r="J9" s="194"/>
      <c r="K9" s="189" t="s">
        <v>8</v>
      </c>
      <c r="L9" s="189" t="s">
        <v>8</v>
      </c>
      <c r="M9" s="189" t="s">
        <v>8</v>
      </c>
      <c r="N9" s="57"/>
      <c r="O9" s="189" t="s">
        <v>9</v>
      </c>
      <c r="P9" s="189" t="s">
        <v>9</v>
      </c>
      <c r="Q9" s="189" t="s">
        <v>9</v>
      </c>
      <c r="R9" s="194"/>
      <c r="S9" s="189" t="s">
        <v>5</v>
      </c>
      <c r="T9" s="195"/>
      <c r="U9" s="189" t="s">
        <v>10</v>
      </c>
      <c r="V9" s="195"/>
      <c r="W9" s="189" t="s">
        <v>6</v>
      </c>
      <c r="X9" s="195"/>
      <c r="Y9" s="189" t="s">
        <v>7</v>
      </c>
      <c r="Z9" s="194"/>
      <c r="AA9" s="189" t="s">
        <v>11</v>
      </c>
    </row>
    <row r="10" spans="3:27" s="56" customFormat="1" ht="54" customHeight="1" x14ac:dyDescent="0.25">
      <c r="C10" s="188" t="s">
        <v>1</v>
      </c>
      <c r="D10" s="194"/>
      <c r="E10" s="190" t="s">
        <v>5</v>
      </c>
      <c r="F10" s="196"/>
      <c r="G10" s="190" t="s">
        <v>6</v>
      </c>
      <c r="H10" s="58"/>
      <c r="I10" s="190" t="s">
        <v>7</v>
      </c>
      <c r="J10" s="194"/>
      <c r="K10" s="190" t="s">
        <v>5</v>
      </c>
      <c r="L10" s="89"/>
      <c r="M10" s="190" t="s">
        <v>6</v>
      </c>
      <c r="N10" s="58"/>
      <c r="O10" s="190" t="s">
        <v>5</v>
      </c>
      <c r="P10" s="58"/>
      <c r="Q10" s="190" t="s">
        <v>12</v>
      </c>
      <c r="R10" s="194"/>
      <c r="S10" s="190" t="s">
        <v>5</v>
      </c>
      <c r="T10" s="196"/>
      <c r="U10" s="190" t="s">
        <v>10</v>
      </c>
      <c r="V10" s="196"/>
      <c r="W10" s="190" t="s">
        <v>6</v>
      </c>
      <c r="X10" s="196"/>
      <c r="Y10" s="190" t="s">
        <v>7</v>
      </c>
      <c r="Z10" s="194"/>
      <c r="AA10" s="190" t="s">
        <v>11</v>
      </c>
    </row>
    <row r="11" spans="3:27" x14ac:dyDescent="0.8">
      <c r="C11" s="84" t="s">
        <v>260</v>
      </c>
      <c r="D11" s="84"/>
      <c r="E11" s="84">
        <v>335</v>
      </c>
      <c r="F11" s="84"/>
      <c r="G11" s="84">
        <v>1275195</v>
      </c>
      <c r="H11" s="84"/>
      <c r="I11" s="84">
        <v>1261677.469</v>
      </c>
      <c r="J11" s="84"/>
      <c r="K11" s="84">
        <v>0</v>
      </c>
      <c r="L11" s="84"/>
      <c r="M11" s="84">
        <v>0</v>
      </c>
      <c r="N11" s="84"/>
      <c r="O11" s="84">
        <v>-335</v>
      </c>
      <c r="P11" s="84"/>
      <c r="Q11" s="84">
        <v>1299238</v>
      </c>
      <c r="R11" s="84"/>
      <c r="S11" s="84">
        <v>0</v>
      </c>
      <c r="T11" s="84"/>
      <c r="U11" s="84">
        <v>0</v>
      </c>
      <c r="V11" s="84"/>
      <c r="W11" s="84">
        <v>0</v>
      </c>
      <c r="X11" s="84"/>
      <c r="Y11" s="84">
        <v>0</v>
      </c>
      <c r="Z11" s="103"/>
      <c r="AA11" s="84">
        <f>Y11/'سرمایه گذاری ها'!$O$17</f>
        <v>0</v>
      </c>
    </row>
    <row r="12" spans="3:27" x14ac:dyDescent="0.8">
      <c r="C12" s="84" t="s">
        <v>214</v>
      </c>
      <c r="D12" s="84"/>
      <c r="E12" s="84">
        <v>1700000</v>
      </c>
      <c r="F12" s="84"/>
      <c r="G12" s="84">
        <v>8969225554</v>
      </c>
      <c r="H12" s="84"/>
      <c r="I12" s="84">
        <v>7805839340</v>
      </c>
      <c r="J12" s="84"/>
      <c r="K12" s="84">
        <v>0</v>
      </c>
      <c r="L12" s="84"/>
      <c r="M12" s="84">
        <v>0</v>
      </c>
      <c r="N12" s="84"/>
      <c r="O12" s="84">
        <v>-1700000</v>
      </c>
      <c r="P12" s="84"/>
      <c r="Q12" s="84">
        <v>8325998549</v>
      </c>
      <c r="R12" s="84"/>
      <c r="S12" s="84">
        <v>0</v>
      </c>
      <c r="T12" s="84"/>
      <c r="U12" s="84">
        <v>0</v>
      </c>
      <c r="V12" s="84"/>
      <c r="W12" s="84">
        <v>0</v>
      </c>
      <c r="X12" s="84"/>
      <c r="Y12" s="84">
        <v>0</v>
      </c>
      <c r="Z12" s="103"/>
      <c r="AA12" s="84">
        <f>Y12/'سرمایه گذاری ها'!$O$17</f>
        <v>0</v>
      </c>
    </row>
    <row r="13" spans="3:27" x14ac:dyDescent="0.8">
      <c r="C13" s="84" t="s">
        <v>236</v>
      </c>
      <c r="D13" s="84"/>
      <c r="E13" s="84">
        <v>3600000</v>
      </c>
      <c r="F13" s="84"/>
      <c r="G13" s="84">
        <v>11258254730</v>
      </c>
      <c r="H13" s="84"/>
      <c r="I13" s="84">
        <v>11590296300</v>
      </c>
      <c r="J13" s="84"/>
      <c r="K13" s="84">
        <v>1585321</v>
      </c>
      <c r="L13" s="84"/>
      <c r="M13" s="84">
        <v>0</v>
      </c>
      <c r="N13" s="84"/>
      <c r="O13" s="84">
        <v>0</v>
      </c>
      <c r="P13" s="84"/>
      <c r="Q13" s="84">
        <v>0</v>
      </c>
      <c r="R13" s="84"/>
      <c r="S13" s="84">
        <v>5185321</v>
      </c>
      <c r="T13" s="84"/>
      <c r="U13" s="84">
        <v>2460</v>
      </c>
      <c r="V13" s="84"/>
      <c r="W13" s="84">
        <v>10482669437</v>
      </c>
      <c r="X13" s="84"/>
      <c r="Y13" s="84">
        <v>12657286632.9282</v>
      </c>
      <c r="Z13" s="103"/>
      <c r="AA13" s="84">
        <f>Y13/'سرمایه گذاری ها'!$O$17</f>
        <v>5.2176354806499535E-2</v>
      </c>
    </row>
    <row r="14" spans="3:27" x14ac:dyDescent="0.8">
      <c r="C14" s="84" t="s">
        <v>253</v>
      </c>
      <c r="D14" s="84"/>
      <c r="E14" s="84">
        <v>400000</v>
      </c>
      <c r="F14" s="84"/>
      <c r="G14" s="84">
        <v>5932686292</v>
      </c>
      <c r="H14" s="84"/>
      <c r="I14" s="84">
        <v>5762407200</v>
      </c>
      <c r="J14" s="84"/>
      <c r="K14" s="84">
        <v>0</v>
      </c>
      <c r="L14" s="84"/>
      <c r="M14" s="84">
        <v>0</v>
      </c>
      <c r="N14" s="84"/>
      <c r="O14" s="84">
        <v>-400000</v>
      </c>
      <c r="P14" s="84"/>
      <c r="Q14" s="84">
        <v>6747436036</v>
      </c>
      <c r="R14" s="84"/>
      <c r="S14" s="84">
        <v>0</v>
      </c>
      <c r="T14" s="84"/>
      <c r="U14" s="84">
        <v>0</v>
      </c>
      <c r="V14" s="84"/>
      <c r="W14" s="84">
        <v>0</v>
      </c>
      <c r="X14" s="84"/>
      <c r="Y14" s="84">
        <v>0</v>
      </c>
      <c r="Z14" s="103"/>
      <c r="AA14" s="84">
        <f>Y14/'سرمایه گذاری ها'!$O$17</f>
        <v>0</v>
      </c>
    </row>
    <row r="15" spans="3:27" x14ac:dyDescent="0.8">
      <c r="C15" s="84" t="s">
        <v>213</v>
      </c>
      <c r="D15" s="84"/>
      <c r="E15" s="84">
        <v>3800000</v>
      </c>
      <c r="F15" s="84"/>
      <c r="G15" s="84">
        <v>7307131648</v>
      </c>
      <c r="H15" s="84"/>
      <c r="I15" s="84">
        <v>6989895180</v>
      </c>
      <c r="J15" s="84"/>
      <c r="K15" s="84">
        <v>0</v>
      </c>
      <c r="L15" s="84"/>
      <c r="M15" s="84">
        <v>0</v>
      </c>
      <c r="N15" s="84"/>
      <c r="O15" s="84">
        <v>0</v>
      </c>
      <c r="P15" s="84"/>
      <c r="Q15" s="84">
        <v>0</v>
      </c>
      <c r="R15" s="84"/>
      <c r="S15" s="84">
        <v>3800000</v>
      </c>
      <c r="T15" s="84"/>
      <c r="U15" s="84">
        <v>2221</v>
      </c>
      <c r="V15" s="84"/>
      <c r="W15" s="84">
        <v>7307131648</v>
      </c>
      <c r="X15" s="84"/>
      <c r="Y15" s="84">
        <v>8374560346</v>
      </c>
      <c r="Z15" s="103"/>
      <c r="AA15" s="84">
        <f>Y15/'سرمایه گذاری ها'!$O$17</f>
        <v>3.452193543793125E-2</v>
      </c>
    </row>
    <row r="16" spans="3:27" x14ac:dyDescent="0.8">
      <c r="C16" s="84" t="s">
        <v>231</v>
      </c>
      <c r="D16" s="84"/>
      <c r="E16" s="84">
        <v>47800000</v>
      </c>
      <c r="F16" s="84"/>
      <c r="G16" s="84">
        <v>23205160302</v>
      </c>
      <c r="H16" s="84"/>
      <c r="I16" s="84">
        <v>24328907010</v>
      </c>
      <c r="J16" s="84"/>
      <c r="K16" s="84">
        <v>0</v>
      </c>
      <c r="L16" s="84"/>
      <c r="M16" s="84">
        <v>0</v>
      </c>
      <c r="N16" s="84"/>
      <c r="O16" s="84">
        <v>0</v>
      </c>
      <c r="P16" s="84"/>
      <c r="Q16" s="84">
        <v>0</v>
      </c>
      <c r="R16" s="84"/>
      <c r="S16" s="84">
        <v>47800000</v>
      </c>
      <c r="T16" s="84"/>
      <c r="U16" s="84">
        <v>582</v>
      </c>
      <c r="V16" s="84"/>
      <c r="W16" s="84">
        <v>23205160302</v>
      </c>
      <c r="X16" s="84"/>
      <c r="Y16" s="84">
        <v>27604554492</v>
      </c>
      <c r="Z16" s="103"/>
      <c r="AA16" s="84">
        <f>Y16/'سرمایه گذاری ها'!$O$17</f>
        <v>0.11379255848587315</v>
      </c>
    </row>
    <row r="17" spans="3:27" x14ac:dyDescent="0.8">
      <c r="C17" s="84" t="s">
        <v>235</v>
      </c>
      <c r="D17" s="84"/>
      <c r="E17" s="84">
        <v>179000</v>
      </c>
      <c r="F17" s="84"/>
      <c r="G17" s="84">
        <v>14294917929</v>
      </c>
      <c r="H17" s="84"/>
      <c r="I17" s="84">
        <v>16569599505</v>
      </c>
      <c r="J17" s="84"/>
      <c r="K17" s="84">
        <v>0</v>
      </c>
      <c r="L17" s="84"/>
      <c r="M17" s="84">
        <v>0</v>
      </c>
      <c r="N17" s="84"/>
      <c r="O17" s="84">
        <v>-179000</v>
      </c>
      <c r="P17" s="84"/>
      <c r="Q17" s="84">
        <v>18451775030</v>
      </c>
      <c r="R17" s="84"/>
      <c r="S17" s="84">
        <v>0</v>
      </c>
      <c r="T17" s="84"/>
      <c r="U17" s="84">
        <v>0</v>
      </c>
      <c r="V17" s="84"/>
      <c r="W17" s="84">
        <v>0</v>
      </c>
      <c r="X17" s="84"/>
      <c r="Y17" s="84">
        <v>0</v>
      </c>
      <c r="Z17" s="103"/>
      <c r="AA17" s="84">
        <f>Y17/'سرمایه گذاری ها'!$O$17</f>
        <v>0</v>
      </c>
    </row>
    <row r="18" spans="3:27" x14ac:dyDescent="0.8">
      <c r="C18" s="84" t="s">
        <v>252</v>
      </c>
      <c r="D18" s="84"/>
      <c r="E18" s="84">
        <v>1220000</v>
      </c>
      <c r="F18" s="84"/>
      <c r="G18" s="84">
        <v>4284535883</v>
      </c>
      <c r="H18" s="84"/>
      <c r="I18" s="84">
        <v>4017393937</v>
      </c>
      <c r="J18" s="84"/>
      <c r="K18" s="84">
        <v>1322000</v>
      </c>
      <c r="L18" s="84"/>
      <c r="M18" s="84">
        <v>5032049464</v>
      </c>
      <c r="N18" s="84"/>
      <c r="O18" s="84">
        <v>0</v>
      </c>
      <c r="P18" s="84"/>
      <c r="Q18" s="84">
        <v>0</v>
      </c>
      <c r="R18" s="84"/>
      <c r="S18" s="84">
        <v>2542000</v>
      </c>
      <c r="T18" s="84"/>
      <c r="U18" s="84">
        <v>3881</v>
      </c>
      <c r="V18" s="84"/>
      <c r="W18" s="84">
        <v>9316585347</v>
      </c>
      <c r="X18" s="84"/>
      <c r="Y18" s="84">
        <v>9789241669.5400009</v>
      </c>
      <c r="Z18" s="103"/>
      <c r="AA18" s="84">
        <f>Y18/'سرمایه گذاری ها'!$O$17</f>
        <v>4.0353589315716205E-2</v>
      </c>
    </row>
    <row r="19" spans="3:27" x14ac:dyDescent="0.8">
      <c r="C19" s="84" t="s">
        <v>202</v>
      </c>
      <c r="D19" s="84"/>
      <c r="E19" s="84">
        <v>3300000</v>
      </c>
      <c r="F19" s="84"/>
      <c r="G19" s="84">
        <v>7082022660</v>
      </c>
      <c r="H19" s="84"/>
      <c r="I19" s="84">
        <v>7140801195</v>
      </c>
      <c r="J19" s="84"/>
      <c r="K19" s="84">
        <v>0</v>
      </c>
      <c r="L19" s="84"/>
      <c r="M19" s="84">
        <v>0</v>
      </c>
      <c r="N19" s="84"/>
      <c r="O19" s="84">
        <v>0</v>
      </c>
      <c r="P19" s="84"/>
      <c r="Q19" s="84">
        <v>0</v>
      </c>
      <c r="R19" s="84"/>
      <c r="S19" s="84">
        <v>3300000</v>
      </c>
      <c r="T19" s="84"/>
      <c r="U19" s="84">
        <v>2642</v>
      </c>
      <c r="V19" s="84"/>
      <c r="W19" s="84">
        <v>7082022660</v>
      </c>
      <c r="X19" s="84"/>
      <c r="Y19" s="84">
        <v>8651205222</v>
      </c>
      <c r="Z19" s="103"/>
      <c r="AA19" s="84">
        <f>Y19/'سرمایه گذاری ها'!$O$17</f>
        <v>3.56623316084679E-2</v>
      </c>
    </row>
    <row r="20" spans="3:27" x14ac:dyDescent="0.8">
      <c r="C20" s="84" t="s">
        <v>244</v>
      </c>
      <c r="D20" s="84"/>
      <c r="E20" s="84">
        <v>2000000</v>
      </c>
      <c r="F20" s="84"/>
      <c r="G20" s="84">
        <v>6687638269</v>
      </c>
      <c r="H20" s="84"/>
      <c r="I20" s="84">
        <v>7300239700</v>
      </c>
      <c r="J20" s="84"/>
      <c r="K20" s="84">
        <v>0</v>
      </c>
      <c r="L20" s="84"/>
      <c r="M20" s="84">
        <v>0</v>
      </c>
      <c r="N20" s="84"/>
      <c r="O20" s="84">
        <v>0</v>
      </c>
      <c r="P20" s="84"/>
      <c r="Q20" s="84">
        <v>0</v>
      </c>
      <c r="R20" s="84"/>
      <c r="S20" s="84">
        <v>2000000</v>
      </c>
      <c r="T20" s="84"/>
      <c r="U20" s="84">
        <v>4092</v>
      </c>
      <c r="V20" s="84"/>
      <c r="W20" s="84">
        <v>6687638269</v>
      </c>
      <c r="X20" s="84"/>
      <c r="Y20" s="84">
        <v>8120737680</v>
      </c>
      <c r="Z20" s="103"/>
      <c r="AA20" s="84">
        <f>Y20/'سرمایه گذاری ها'!$O$17</f>
        <v>3.3475617861090233E-2</v>
      </c>
    </row>
    <row r="21" spans="3:27" x14ac:dyDescent="0.8">
      <c r="C21" s="84" t="s">
        <v>220</v>
      </c>
      <c r="D21" s="84"/>
      <c r="E21" s="84">
        <v>4887087</v>
      </c>
      <c r="F21" s="84"/>
      <c r="G21" s="84">
        <v>10861511345</v>
      </c>
      <c r="H21" s="84"/>
      <c r="I21" s="84">
        <v>8291316957.6555004</v>
      </c>
      <c r="J21" s="84"/>
      <c r="K21" s="84">
        <v>0</v>
      </c>
      <c r="L21" s="84"/>
      <c r="M21" s="84">
        <v>0</v>
      </c>
      <c r="N21" s="84"/>
      <c r="O21" s="84">
        <v>-1887087</v>
      </c>
      <c r="P21" s="84"/>
      <c r="Q21" s="84">
        <v>3318648910</v>
      </c>
      <c r="R21" s="84"/>
      <c r="S21" s="84">
        <v>3000000</v>
      </c>
      <c r="T21" s="84"/>
      <c r="U21" s="84">
        <v>2115</v>
      </c>
      <c r="V21" s="84"/>
      <c r="W21" s="84">
        <v>6667475745</v>
      </c>
      <c r="X21" s="84"/>
      <c r="Y21" s="84">
        <v>6295953150</v>
      </c>
      <c r="Z21" s="103"/>
      <c r="AA21" s="84">
        <f>Y21/'سرمایه گذاری ها'!$O$17</f>
        <v>2.595342073907839E-2</v>
      </c>
    </row>
    <row r="22" spans="3:27" x14ac:dyDescent="0.8">
      <c r="C22" s="84" t="s">
        <v>197</v>
      </c>
      <c r="D22" s="84"/>
      <c r="E22" s="84">
        <v>700000</v>
      </c>
      <c r="F22" s="84"/>
      <c r="G22" s="84">
        <v>7718713339</v>
      </c>
      <c r="H22" s="84"/>
      <c r="I22" s="84">
        <v>7806236200</v>
      </c>
      <c r="J22" s="84"/>
      <c r="K22" s="84">
        <v>415000</v>
      </c>
      <c r="L22" s="84"/>
      <c r="M22" s="84">
        <v>5965637715</v>
      </c>
      <c r="N22" s="84"/>
      <c r="O22" s="84">
        <v>0</v>
      </c>
      <c r="P22" s="84"/>
      <c r="Q22" s="84">
        <v>0</v>
      </c>
      <c r="R22" s="84"/>
      <c r="S22" s="84">
        <v>1115000</v>
      </c>
      <c r="T22" s="84"/>
      <c r="U22" s="84">
        <v>14200</v>
      </c>
      <c r="V22" s="84"/>
      <c r="W22" s="84">
        <v>13684351054</v>
      </c>
      <c r="X22" s="84"/>
      <c r="Y22" s="84">
        <v>15710610910</v>
      </c>
      <c r="Z22" s="103"/>
      <c r="AA22" s="84">
        <f>Y22/'سرمایه گذاری ها'!$O$17</f>
        <v>6.4762885825347227E-2</v>
      </c>
    </row>
    <row r="23" spans="3:27" x14ac:dyDescent="0.8">
      <c r="C23" s="84" t="s">
        <v>192</v>
      </c>
      <c r="D23" s="84"/>
      <c r="E23" s="84">
        <v>2800000</v>
      </c>
      <c r="F23" s="84"/>
      <c r="G23" s="84">
        <v>4091722240</v>
      </c>
      <c r="H23" s="84"/>
      <c r="I23" s="84">
        <v>5464365340</v>
      </c>
      <c r="J23" s="84"/>
      <c r="K23" s="84">
        <v>0</v>
      </c>
      <c r="L23" s="84"/>
      <c r="M23" s="84">
        <v>0</v>
      </c>
      <c r="N23" s="84"/>
      <c r="O23" s="84">
        <v>0</v>
      </c>
      <c r="P23" s="84"/>
      <c r="Q23" s="84">
        <v>0</v>
      </c>
      <c r="R23" s="84"/>
      <c r="S23" s="84">
        <v>2800000</v>
      </c>
      <c r="T23" s="84"/>
      <c r="U23" s="84">
        <v>2170</v>
      </c>
      <c r="V23" s="84"/>
      <c r="W23" s="84">
        <v>4091722240</v>
      </c>
      <c r="X23" s="84"/>
      <c r="Y23" s="84">
        <v>6029032520</v>
      </c>
      <c r="Z23" s="103"/>
      <c r="AA23" s="84">
        <f>Y23/'سرمایه گذاری ها'!$O$17</f>
        <v>2.4853110230203354E-2</v>
      </c>
    </row>
    <row r="24" spans="3:27" x14ac:dyDescent="0.8">
      <c r="C24" s="84" t="s">
        <v>219</v>
      </c>
      <c r="D24" s="84"/>
      <c r="E24" s="84">
        <v>1396194</v>
      </c>
      <c r="F24" s="84"/>
      <c r="G24" s="84">
        <v>6169213651</v>
      </c>
      <c r="H24" s="84"/>
      <c r="I24" s="84">
        <v>6298658439.1737003</v>
      </c>
      <c r="J24" s="84"/>
      <c r="K24" s="84">
        <v>0</v>
      </c>
      <c r="L24" s="84"/>
      <c r="M24" s="84">
        <v>0</v>
      </c>
      <c r="N24" s="84"/>
      <c r="O24" s="84">
        <v>0</v>
      </c>
      <c r="P24" s="84"/>
      <c r="Q24" s="84">
        <v>0</v>
      </c>
      <c r="R24" s="84"/>
      <c r="S24" s="84">
        <v>1396194</v>
      </c>
      <c r="T24" s="84"/>
      <c r="U24" s="84">
        <v>5300</v>
      </c>
      <c r="V24" s="84"/>
      <c r="W24" s="84">
        <v>6169213651</v>
      </c>
      <c r="X24" s="84"/>
      <c r="Y24" s="84">
        <v>7342627528.0139999</v>
      </c>
      <c r="Z24" s="103"/>
      <c r="AA24" s="84">
        <f>Y24/'سرمایه گذاری ها'!$O$17</f>
        <v>3.0268062201969599E-2</v>
      </c>
    </row>
    <row r="25" spans="3:27" x14ac:dyDescent="0.8">
      <c r="C25" s="84" t="s">
        <v>259</v>
      </c>
      <c r="D25" s="84"/>
      <c r="E25" s="84">
        <v>1024</v>
      </c>
      <c r="F25" s="84"/>
      <c r="G25" s="84">
        <v>14986273754</v>
      </c>
      <c r="H25" s="84"/>
      <c r="I25" s="84">
        <v>15424268697.6</v>
      </c>
      <c r="J25" s="84"/>
      <c r="K25" s="84">
        <v>0</v>
      </c>
      <c r="L25" s="84"/>
      <c r="M25" s="84">
        <v>0</v>
      </c>
      <c r="N25" s="84"/>
      <c r="O25" s="84">
        <v>-1024</v>
      </c>
      <c r="P25" s="84"/>
      <c r="Q25" s="84">
        <v>18030223844</v>
      </c>
      <c r="R25" s="84"/>
      <c r="S25" s="84">
        <v>0</v>
      </c>
      <c r="T25" s="84"/>
      <c r="U25" s="84">
        <v>0</v>
      </c>
      <c r="V25" s="84"/>
      <c r="W25" s="84">
        <v>0</v>
      </c>
      <c r="X25" s="84"/>
      <c r="Y25" s="84">
        <v>0</v>
      </c>
      <c r="Z25" s="103"/>
      <c r="AA25" s="84">
        <f>Y25/'سرمایه گذاری ها'!$O$17</f>
        <v>0</v>
      </c>
    </row>
    <row r="26" spans="3:27" x14ac:dyDescent="0.8">
      <c r="C26" s="84" t="s">
        <v>261</v>
      </c>
      <c r="D26" s="84"/>
      <c r="E26" s="84">
        <v>6000000</v>
      </c>
      <c r="F26" s="84"/>
      <c r="G26" s="84">
        <v>18160474671</v>
      </c>
      <c r="H26" s="84"/>
      <c r="I26" s="84">
        <v>20019602700</v>
      </c>
      <c r="J26" s="84"/>
      <c r="K26" s="84">
        <v>0</v>
      </c>
      <c r="L26" s="84"/>
      <c r="M26" s="84">
        <v>0</v>
      </c>
      <c r="N26" s="84"/>
      <c r="O26" s="84">
        <v>0</v>
      </c>
      <c r="P26" s="84"/>
      <c r="Q26" s="84">
        <v>0</v>
      </c>
      <c r="R26" s="84"/>
      <c r="S26" s="84">
        <v>6000000</v>
      </c>
      <c r="T26" s="84"/>
      <c r="U26" s="84">
        <v>3135</v>
      </c>
      <c r="V26" s="84"/>
      <c r="W26" s="84">
        <v>18160474671</v>
      </c>
      <c r="X26" s="84"/>
      <c r="Y26" s="84">
        <v>18664598700</v>
      </c>
      <c r="Z26" s="103"/>
      <c r="AA26" s="84">
        <f>Y26/'سرمایه گذاری ها'!$O$17</f>
        <v>7.6939928148473516E-2</v>
      </c>
    </row>
    <row r="27" spans="3:27" x14ac:dyDescent="0.8">
      <c r="C27" s="84" t="s">
        <v>232</v>
      </c>
      <c r="D27" s="84"/>
      <c r="E27" s="84">
        <v>299500</v>
      </c>
      <c r="F27" s="84"/>
      <c r="G27" s="84">
        <v>5761819483</v>
      </c>
      <c r="H27" s="84"/>
      <c r="I27" s="84">
        <v>5838976376.25</v>
      </c>
      <c r="J27" s="84"/>
      <c r="K27" s="84">
        <v>0</v>
      </c>
      <c r="L27" s="84"/>
      <c r="M27" s="84">
        <v>0</v>
      </c>
      <c r="N27" s="84"/>
      <c r="O27" s="84">
        <v>-299500</v>
      </c>
      <c r="P27" s="84"/>
      <c r="Q27" s="84">
        <v>6773726230</v>
      </c>
      <c r="R27" s="84"/>
      <c r="S27" s="84">
        <v>0</v>
      </c>
      <c r="T27" s="84"/>
      <c r="U27" s="84">
        <v>0</v>
      </c>
      <c r="V27" s="84"/>
      <c r="W27" s="84">
        <v>0</v>
      </c>
      <c r="X27" s="84"/>
      <c r="Y27" s="84">
        <v>0</v>
      </c>
      <c r="Z27" s="103"/>
      <c r="AA27" s="84">
        <f>Y27/'سرمایه گذاری ها'!$O$17</f>
        <v>0</v>
      </c>
    </row>
    <row r="28" spans="3:27" x14ac:dyDescent="0.8">
      <c r="C28" s="84" t="s">
        <v>255</v>
      </c>
      <c r="D28" s="84"/>
      <c r="E28" s="84">
        <v>2000000</v>
      </c>
      <c r="F28" s="84"/>
      <c r="G28" s="84">
        <v>7195507274</v>
      </c>
      <c r="H28" s="84"/>
      <c r="I28" s="84">
        <v>6966877300</v>
      </c>
      <c r="J28" s="84"/>
      <c r="K28" s="84">
        <v>1000000</v>
      </c>
      <c r="L28" s="84"/>
      <c r="M28" s="84">
        <v>3853160859</v>
      </c>
      <c r="N28" s="84"/>
      <c r="O28" s="84">
        <v>-500000</v>
      </c>
      <c r="P28" s="84"/>
      <c r="Q28" s="84">
        <v>1857331044</v>
      </c>
      <c r="R28" s="84"/>
      <c r="S28" s="84">
        <v>2500000</v>
      </c>
      <c r="T28" s="84"/>
      <c r="U28" s="84">
        <v>3940</v>
      </c>
      <c r="V28" s="84"/>
      <c r="W28" s="84">
        <v>9249791314</v>
      </c>
      <c r="X28" s="84"/>
      <c r="Y28" s="84">
        <v>9773859500</v>
      </c>
      <c r="Z28" s="103"/>
      <c r="AA28" s="84">
        <f>Y28/'سرمایه گذاری ها'!$O$17</f>
        <v>4.0290180343565345E-2</v>
      </c>
    </row>
    <row r="29" spans="3:27" x14ac:dyDescent="0.8">
      <c r="C29" s="84" t="s">
        <v>243</v>
      </c>
      <c r="D29" s="84"/>
      <c r="E29" s="84">
        <v>2600000</v>
      </c>
      <c r="F29" s="84"/>
      <c r="G29" s="84">
        <v>4302366201</v>
      </c>
      <c r="H29" s="84"/>
      <c r="I29" s="84">
        <v>5664779640</v>
      </c>
      <c r="J29" s="84"/>
      <c r="K29" s="84">
        <v>1793000</v>
      </c>
      <c r="L29" s="84"/>
      <c r="M29" s="84">
        <v>4979725092</v>
      </c>
      <c r="N29" s="84"/>
      <c r="O29" s="84">
        <v>-1200000</v>
      </c>
      <c r="P29" s="84"/>
      <c r="Q29" s="84">
        <v>3108980385</v>
      </c>
      <c r="R29" s="84"/>
      <c r="S29" s="84">
        <v>3193000</v>
      </c>
      <c r="T29" s="84"/>
      <c r="U29" s="84">
        <v>2778</v>
      </c>
      <c r="V29" s="84"/>
      <c r="W29" s="84">
        <v>7296383814</v>
      </c>
      <c r="X29" s="84"/>
      <c r="Y29" s="84">
        <v>8801587709.5799999</v>
      </c>
      <c r="Z29" s="103"/>
      <c r="AA29" s="84">
        <f>Y29/'سرمایه گذاری ها'!$O$17</f>
        <v>3.6282244094943912E-2</v>
      </c>
    </row>
    <row r="30" spans="3:27" x14ac:dyDescent="0.8">
      <c r="C30" s="84" t="s">
        <v>250</v>
      </c>
      <c r="D30" s="84"/>
      <c r="E30" s="84">
        <v>960000</v>
      </c>
      <c r="F30" s="84"/>
      <c r="G30" s="84">
        <v>6485883840</v>
      </c>
      <c r="H30" s="84"/>
      <c r="I30" s="84">
        <v>8953161600</v>
      </c>
      <c r="J30" s="84"/>
      <c r="K30" s="84">
        <v>0</v>
      </c>
      <c r="L30" s="84"/>
      <c r="M30" s="84">
        <v>0</v>
      </c>
      <c r="N30" s="84"/>
      <c r="O30" s="84">
        <v>0</v>
      </c>
      <c r="P30" s="84"/>
      <c r="Q30" s="84">
        <v>0</v>
      </c>
      <c r="R30" s="84"/>
      <c r="S30" s="84">
        <v>960000</v>
      </c>
      <c r="T30" s="84"/>
      <c r="U30" s="84">
        <v>11160</v>
      </c>
      <c r="V30" s="84"/>
      <c r="W30" s="84">
        <v>6485883840</v>
      </c>
      <c r="X30" s="84"/>
      <c r="Y30" s="84">
        <v>10630783872</v>
      </c>
      <c r="Z30" s="103"/>
      <c r="AA30" s="84">
        <f>Y30/'سرمایه گذاری ها'!$O$17</f>
        <v>4.3822627018154488E-2</v>
      </c>
    </row>
    <row r="31" spans="3:27" x14ac:dyDescent="0.8">
      <c r="C31" s="84" t="s">
        <v>184</v>
      </c>
      <c r="D31" s="84"/>
      <c r="E31" s="84">
        <v>600000</v>
      </c>
      <c r="F31" s="84"/>
      <c r="G31" s="84">
        <v>9001546985</v>
      </c>
      <c r="H31" s="84"/>
      <c r="I31" s="84">
        <v>8078085300</v>
      </c>
      <c r="J31" s="84"/>
      <c r="K31" s="84">
        <v>0</v>
      </c>
      <c r="L31" s="84"/>
      <c r="M31" s="84">
        <v>0</v>
      </c>
      <c r="N31" s="84"/>
      <c r="O31" s="84">
        <v>0</v>
      </c>
      <c r="P31" s="84"/>
      <c r="Q31" s="84">
        <v>0</v>
      </c>
      <c r="R31" s="84"/>
      <c r="S31" s="84">
        <v>600000</v>
      </c>
      <c r="T31" s="84"/>
      <c r="U31" s="84">
        <v>15200</v>
      </c>
      <c r="V31" s="84"/>
      <c r="W31" s="84">
        <v>9001546985</v>
      </c>
      <c r="X31" s="84"/>
      <c r="Y31" s="84">
        <v>9049502400</v>
      </c>
      <c r="Z31" s="103"/>
      <c r="AA31" s="84">
        <f>Y31/'سرمایه گذاری ها'!$O$17</f>
        <v>3.7304207587138677E-2</v>
      </c>
    </row>
    <row r="32" spans="3:27" x14ac:dyDescent="0.8">
      <c r="C32" s="84" t="s">
        <v>245</v>
      </c>
      <c r="D32" s="84"/>
      <c r="E32" s="84">
        <v>2244130</v>
      </c>
      <c r="F32" s="84"/>
      <c r="G32" s="84">
        <v>8753155597</v>
      </c>
      <c r="H32" s="84"/>
      <c r="I32" s="84">
        <v>7990957236.8254995</v>
      </c>
      <c r="J32" s="84"/>
      <c r="K32" s="84">
        <v>0</v>
      </c>
      <c r="L32" s="84"/>
      <c r="M32" s="84">
        <v>0</v>
      </c>
      <c r="N32" s="84"/>
      <c r="O32" s="84">
        <v>0</v>
      </c>
      <c r="P32" s="84"/>
      <c r="Q32" s="84">
        <v>0</v>
      </c>
      <c r="R32" s="84"/>
      <c r="S32" s="84">
        <v>2244130</v>
      </c>
      <c r="T32" s="84"/>
      <c r="U32" s="84">
        <v>4044</v>
      </c>
      <c r="V32" s="84"/>
      <c r="W32" s="84">
        <v>8753155597</v>
      </c>
      <c r="X32" s="84"/>
      <c r="Y32" s="84">
        <v>9005109946.9043999</v>
      </c>
      <c r="Z32" s="103"/>
      <c r="AA32" s="84">
        <f>Y32/'سرمایه گذاری ها'!$O$17</f>
        <v>3.7121211305975128E-2</v>
      </c>
    </row>
    <row r="33" spans="3:27" x14ac:dyDescent="0.8">
      <c r="C33" s="84" t="s">
        <v>200</v>
      </c>
      <c r="D33" s="84"/>
      <c r="E33" s="84">
        <v>3800000</v>
      </c>
      <c r="F33" s="84"/>
      <c r="G33" s="84">
        <v>11005328537</v>
      </c>
      <c r="H33" s="84"/>
      <c r="I33" s="84">
        <v>8139797030</v>
      </c>
      <c r="J33" s="84"/>
      <c r="K33" s="84">
        <v>0</v>
      </c>
      <c r="L33" s="84"/>
      <c r="M33" s="84">
        <v>0</v>
      </c>
      <c r="N33" s="84"/>
      <c r="O33" s="84">
        <v>0</v>
      </c>
      <c r="P33" s="84"/>
      <c r="Q33" s="84">
        <v>0</v>
      </c>
      <c r="R33" s="84"/>
      <c r="S33" s="84">
        <v>3800000</v>
      </c>
      <c r="T33" s="84"/>
      <c r="U33" s="84">
        <v>2554</v>
      </c>
      <c r="V33" s="84"/>
      <c r="W33" s="84">
        <v>11005328537</v>
      </c>
      <c r="X33" s="84"/>
      <c r="Y33" s="84">
        <v>9630178804</v>
      </c>
      <c r="Z33" s="103"/>
      <c r="AA33" s="84">
        <f>Y33/'سرمایه گذاری ها'!$O$17</f>
        <v>3.9697894240646743E-2</v>
      </c>
    </row>
    <row r="34" spans="3:27" x14ac:dyDescent="0.8">
      <c r="C34" s="84" t="s">
        <v>233</v>
      </c>
      <c r="D34" s="84"/>
      <c r="E34" s="84">
        <v>7500000</v>
      </c>
      <c r="F34" s="84"/>
      <c r="G34" s="84">
        <v>12879173561</v>
      </c>
      <c r="H34" s="84"/>
      <c r="I34" s="84">
        <v>10201782375</v>
      </c>
      <c r="J34" s="84"/>
      <c r="K34" s="84">
        <v>0</v>
      </c>
      <c r="L34" s="84"/>
      <c r="M34" s="84">
        <v>0</v>
      </c>
      <c r="N34" s="84"/>
      <c r="O34" s="84">
        <v>-1500000</v>
      </c>
      <c r="P34" s="84"/>
      <c r="Q34" s="84">
        <v>2370036927</v>
      </c>
      <c r="R34" s="84"/>
      <c r="S34" s="84">
        <v>6000000</v>
      </c>
      <c r="T34" s="84"/>
      <c r="U34" s="84">
        <v>1643</v>
      </c>
      <c r="V34" s="84"/>
      <c r="W34" s="84">
        <v>10303338848</v>
      </c>
      <c r="X34" s="84"/>
      <c r="Y34" s="84">
        <v>9781797660</v>
      </c>
      <c r="Z34" s="103"/>
      <c r="AA34" s="84">
        <f>Y34/'سرمایه گذاری ها'!$O$17</f>
        <v>4.0322903332676872E-2</v>
      </c>
    </row>
    <row r="35" spans="3:27" x14ac:dyDescent="0.8">
      <c r="C35" s="84" t="s">
        <v>177</v>
      </c>
      <c r="D35" s="84"/>
      <c r="E35" s="84">
        <v>0</v>
      </c>
      <c r="F35" s="84"/>
      <c r="G35" s="84">
        <v>0</v>
      </c>
      <c r="H35" s="84"/>
      <c r="I35" s="84">
        <v>0</v>
      </c>
      <c r="J35" s="84"/>
      <c r="K35" s="84">
        <v>1290000</v>
      </c>
      <c r="L35" s="84"/>
      <c r="M35" s="84">
        <v>6221429784</v>
      </c>
      <c r="N35" s="84"/>
      <c r="O35" s="84">
        <v>0</v>
      </c>
      <c r="P35" s="84"/>
      <c r="Q35" s="84">
        <v>0</v>
      </c>
      <c r="R35" s="84"/>
      <c r="S35" s="84">
        <v>1290000</v>
      </c>
      <c r="T35" s="84"/>
      <c r="U35" s="84">
        <v>4939</v>
      </c>
      <c r="V35" s="84"/>
      <c r="W35" s="84">
        <v>6221429784</v>
      </c>
      <c r="X35" s="84"/>
      <c r="Y35" s="84">
        <v>6322059773.6999998</v>
      </c>
      <c r="Z35" s="103"/>
      <c r="AA35" s="84">
        <f>Y35/'سرمایه گذاری ها'!$O$17</f>
        <v>2.6061038469518915E-2</v>
      </c>
    </row>
    <row r="36" spans="3:27" x14ac:dyDescent="0.8">
      <c r="C36" s="84" t="s">
        <v>174</v>
      </c>
      <c r="D36" s="84"/>
      <c r="E36" s="84">
        <v>0</v>
      </c>
      <c r="F36" s="84"/>
      <c r="G36" s="84">
        <v>0</v>
      </c>
      <c r="H36" s="84"/>
      <c r="I36" s="84">
        <v>0</v>
      </c>
      <c r="J36" s="84"/>
      <c r="K36" s="84">
        <v>432000</v>
      </c>
      <c r="L36" s="84"/>
      <c r="M36" s="84">
        <v>4946582654</v>
      </c>
      <c r="N36" s="84"/>
      <c r="O36" s="84">
        <v>0</v>
      </c>
      <c r="P36" s="84"/>
      <c r="Q36" s="84">
        <v>0</v>
      </c>
      <c r="R36" s="84"/>
      <c r="S36" s="84">
        <v>432000</v>
      </c>
      <c r="T36" s="84"/>
      <c r="U36" s="84">
        <v>11590</v>
      </c>
      <c r="V36" s="84"/>
      <c r="W36" s="84">
        <v>4946582654</v>
      </c>
      <c r="X36" s="84"/>
      <c r="Y36" s="84">
        <v>4968176817.6000004</v>
      </c>
      <c r="Z36" s="103"/>
      <c r="AA36" s="84">
        <f>Y36/'سرمایه گذاری ها'!$O$17</f>
        <v>2.0480009965339135E-2</v>
      </c>
    </row>
    <row r="37" spans="3:27" x14ac:dyDescent="0.8">
      <c r="C37" s="84" t="s">
        <v>265</v>
      </c>
      <c r="D37" s="84"/>
      <c r="E37" s="84">
        <v>0</v>
      </c>
      <c r="F37" s="84"/>
      <c r="G37" s="84">
        <v>0</v>
      </c>
      <c r="H37" s="84"/>
      <c r="I37" s="84">
        <v>0</v>
      </c>
      <c r="J37" s="84"/>
      <c r="K37" s="84">
        <v>12900</v>
      </c>
      <c r="L37" s="84"/>
      <c r="M37" s="84">
        <v>4961234610</v>
      </c>
      <c r="N37" s="84"/>
      <c r="O37" s="84">
        <v>0</v>
      </c>
      <c r="P37" s="84"/>
      <c r="Q37" s="84">
        <v>0</v>
      </c>
      <c r="R37" s="84"/>
      <c r="S37" s="84">
        <v>12900</v>
      </c>
      <c r="T37" s="84"/>
      <c r="U37" s="84">
        <v>395070</v>
      </c>
      <c r="V37" s="84"/>
      <c r="W37" s="84">
        <v>4961234610</v>
      </c>
      <c r="X37" s="84"/>
      <c r="Y37" s="84">
        <v>5057007804.8100004</v>
      </c>
      <c r="Z37" s="103"/>
      <c r="AA37" s="84">
        <f>Y37/'سرمایه گذاری ها'!$O$17</f>
        <v>2.0846192484618019E-2</v>
      </c>
    </row>
    <row r="38" spans="3:27" x14ac:dyDescent="0.8">
      <c r="C38" s="84" t="s">
        <v>266</v>
      </c>
      <c r="D38" s="84"/>
      <c r="E38" s="84">
        <v>0</v>
      </c>
      <c r="F38" s="84"/>
      <c r="G38" s="84">
        <v>0</v>
      </c>
      <c r="H38" s="84"/>
      <c r="I38" s="84">
        <v>0</v>
      </c>
      <c r="J38" s="84"/>
      <c r="K38" s="84">
        <v>1800000</v>
      </c>
      <c r="L38" s="84"/>
      <c r="M38" s="84">
        <v>4986649102</v>
      </c>
      <c r="N38" s="84"/>
      <c r="O38" s="84">
        <v>0</v>
      </c>
      <c r="P38" s="84"/>
      <c r="Q38" s="84">
        <v>0</v>
      </c>
      <c r="R38" s="84"/>
      <c r="S38" s="84">
        <v>1800000</v>
      </c>
      <c r="T38" s="84"/>
      <c r="U38" s="84">
        <v>2780</v>
      </c>
      <c r="V38" s="84"/>
      <c r="W38" s="84">
        <v>4986649102</v>
      </c>
      <c r="X38" s="84"/>
      <c r="Y38" s="84">
        <v>4965319080</v>
      </c>
      <c r="Z38" s="103"/>
      <c r="AA38" s="84">
        <f>Y38/'سرمایه گذاری ها'!$O$17</f>
        <v>2.0468229689258984E-2</v>
      </c>
    </row>
    <row r="39" spans="3:27" x14ac:dyDescent="0.8">
      <c r="C39" s="84" t="s">
        <v>267</v>
      </c>
      <c r="D39" s="84"/>
      <c r="E39" s="84">
        <v>0</v>
      </c>
      <c r="F39" s="84"/>
      <c r="G39" s="84">
        <v>0</v>
      </c>
      <c r="H39" s="84"/>
      <c r="I39" s="84">
        <v>0</v>
      </c>
      <c r="J39" s="84"/>
      <c r="K39" s="84">
        <v>324000</v>
      </c>
      <c r="L39" s="84"/>
      <c r="M39" s="84">
        <v>4982084843</v>
      </c>
      <c r="N39" s="84"/>
      <c r="O39" s="84">
        <v>0</v>
      </c>
      <c r="P39" s="84"/>
      <c r="Q39" s="84">
        <v>0</v>
      </c>
      <c r="R39" s="84"/>
      <c r="S39" s="84">
        <v>324000</v>
      </c>
      <c r="T39" s="84"/>
      <c r="U39" s="84">
        <v>14590</v>
      </c>
      <c r="V39" s="84"/>
      <c r="W39" s="84">
        <v>4982084843</v>
      </c>
      <c r="X39" s="84"/>
      <c r="Y39" s="84">
        <v>4690619053.1999998</v>
      </c>
      <c r="Z39" s="103"/>
      <c r="AA39" s="84">
        <f>Y39/'سرمایه گذاری ها'!$O$17</f>
        <v>1.9335850651054656E-2</v>
      </c>
    </row>
    <row r="40" spans="3:27" x14ac:dyDescent="0.8">
      <c r="C40" s="84" t="s">
        <v>268</v>
      </c>
      <c r="D40" s="84"/>
      <c r="E40" s="84">
        <v>0</v>
      </c>
      <c r="F40" s="84"/>
      <c r="G40" s="84">
        <v>0</v>
      </c>
      <c r="H40" s="84"/>
      <c r="I40" s="84">
        <v>0</v>
      </c>
      <c r="J40" s="84"/>
      <c r="K40" s="84">
        <v>1555000</v>
      </c>
      <c r="L40" s="84"/>
      <c r="M40" s="84">
        <v>4950765216</v>
      </c>
      <c r="N40" s="84"/>
      <c r="O40" s="84">
        <v>0</v>
      </c>
      <c r="P40" s="84"/>
      <c r="Q40" s="84">
        <v>0</v>
      </c>
      <c r="R40" s="84"/>
      <c r="S40" s="84">
        <v>1555000</v>
      </c>
      <c r="T40" s="84"/>
      <c r="U40" s="84">
        <v>3319</v>
      </c>
      <c r="V40" s="84"/>
      <c r="W40" s="84">
        <v>4950765216</v>
      </c>
      <c r="X40" s="84"/>
      <c r="Y40" s="84">
        <v>5121150122.1499996</v>
      </c>
      <c r="Z40" s="103"/>
      <c r="AA40" s="84">
        <f>Y40/'سرمایه گذاری ها'!$O$17</f>
        <v>2.1110602417386416E-2</v>
      </c>
    </row>
    <row r="41" spans="3:27" x14ac:dyDescent="0.8">
      <c r="C41" s="84" t="s">
        <v>269</v>
      </c>
      <c r="D41" s="84"/>
      <c r="E41" s="84">
        <v>0</v>
      </c>
      <c r="F41" s="84"/>
      <c r="G41" s="84">
        <v>0</v>
      </c>
      <c r="H41" s="84"/>
      <c r="I41" s="84">
        <v>0</v>
      </c>
      <c r="J41" s="84"/>
      <c r="K41" s="84">
        <v>211000</v>
      </c>
      <c r="L41" s="84"/>
      <c r="M41" s="84">
        <v>4961952484</v>
      </c>
      <c r="N41" s="84"/>
      <c r="O41" s="84">
        <v>0</v>
      </c>
      <c r="P41" s="84"/>
      <c r="Q41" s="84">
        <v>0</v>
      </c>
      <c r="R41" s="84"/>
      <c r="S41" s="84">
        <v>211000</v>
      </c>
      <c r="T41" s="84"/>
      <c r="U41" s="84">
        <v>26550</v>
      </c>
      <c r="V41" s="84"/>
      <c r="W41" s="84">
        <v>4961952484</v>
      </c>
      <c r="X41" s="84"/>
      <c r="Y41" s="84">
        <v>5558746153.5</v>
      </c>
      <c r="Z41" s="103"/>
      <c r="AA41" s="84">
        <f>Y41/'سرمایه گذاری ها'!$O$17</f>
        <v>2.2914477644027438E-2</v>
      </c>
    </row>
    <row r="42" spans="3:27" x14ac:dyDescent="0.8">
      <c r="C42" s="84" t="s">
        <v>230</v>
      </c>
      <c r="D42" s="84"/>
      <c r="E42" s="84">
        <v>0</v>
      </c>
      <c r="F42" s="84"/>
      <c r="G42" s="84">
        <v>0</v>
      </c>
      <c r="H42" s="84"/>
      <c r="I42" s="84">
        <v>0</v>
      </c>
      <c r="J42" s="84"/>
      <c r="K42" s="84">
        <v>5000000</v>
      </c>
      <c r="L42" s="84"/>
      <c r="M42" s="84">
        <v>8453895856</v>
      </c>
      <c r="N42" s="84"/>
      <c r="O42" s="84">
        <v>-2000000</v>
      </c>
      <c r="P42" s="84"/>
      <c r="Q42" s="84">
        <v>3395301339</v>
      </c>
      <c r="R42" s="84"/>
      <c r="S42" s="84">
        <v>3000000</v>
      </c>
      <c r="T42" s="84"/>
      <c r="U42" s="84">
        <v>1843</v>
      </c>
      <c r="V42" s="84"/>
      <c r="W42" s="84">
        <v>5072337514</v>
      </c>
      <c r="X42" s="84"/>
      <c r="Y42" s="84">
        <v>5486260830</v>
      </c>
      <c r="Z42" s="103"/>
      <c r="AA42" s="84">
        <f>Y42/'سرمایه گذاری ها'!$O$17</f>
        <v>2.2615675849702824E-2</v>
      </c>
    </row>
    <row r="43" spans="3:27" x14ac:dyDescent="0.8">
      <c r="C43" s="84" t="s">
        <v>270</v>
      </c>
      <c r="D43" s="84"/>
      <c r="E43" s="84">
        <v>0</v>
      </c>
      <c r="F43" s="84"/>
      <c r="G43" s="84">
        <v>0</v>
      </c>
      <c r="H43" s="84"/>
      <c r="I43" s="84">
        <v>0</v>
      </c>
      <c r="J43" s="84"/>
      <c r="K43" s="84">
        <v>759633</v>
      </c>
      <c r="L43" s="84"/>
      <c r="M43" s="84">
        <v>0</v>
      </c>
      <c r="N43" s="84"/>
      <c r="O43" s="84">
        <v>-759633</v>
      </c>
      <c r="P43" s="84"/>
      <c r="Q43" s="84">
        <v>989688254</v>
      </c>
      <c r="R43" s="84"/>
      <c r="S43" s="84">
        <v>0</v>
      </c>
      <c r="T43" s="84"/>
      <c r="U43" s="84">
        <v>0</v>
      </c>
      <c r="V43" s="84"/>
      <c r="W43" s="84">
        <v>0</v>
      </c>
      <c r="X43" s="84"/>
      <c r="Y43" s="84">
        <v>0</v>
      </c>
      <c r="Z43" s="103"/>
      <c r="AA43" s="84">
        <f>Y43/'سرمایه گذاری ها'!$O$17</f>
        <v>0</v>
      </c>
    </row>
    <row r="44" spans="3:27" ht="33.75" thickBot="1" x14ac:dyDescent="0.85">
      <c r="C44" s="42" t="s">
        <v>65</v>
      </c>
      <c r="E44" s="104">
        <f>SUM(E11:E43)</f>
        <v>99787270</v>
      </c>
      <c r="F44" s="102"/>
      <c r="G44" s="104">
        <f>SUM(G11:G43)</f>
        <v>216395538940</v>
      </c>
      <c r="H44" s="104"/>
      <c r="I44" s="104">
        <f>SUM(I11:I43)</f>
        <v>216645506236.97369</v>
      </c>
      <c r="J44" s="104"/>
      <c r="K44" s="104">
        <f>SUM(K11:K43)</f>
        <v>17499854</v>
      </c>
      <c r="L44" s="104"/>
      <c r="M44" s="104">
        <f>SUM(M11:M43)</f>
        <v>64295167679</v>
      </c>
      <c r="N44" s="104"/>
      <c r="O44" s="104">
        <f>SUM(O11:O43)</f>
        <v>-10426579</v>
      </c>
      <c r="P44" s="104"/>
      <c r="Q44" s="104">
        <f>SUM(Q11:Q43)</f>
        <v>73370445786</v>
      </c>
      <c r="R44" s="104"/>
      <c r="S44" s="104">
        <f>SUM(S11:S43)</f>
        <v>106860545</v>
      </c>
      <c r="T44" s="104"/>
      <c r="U44" s="104"/>
      <c r="V44" s="104"/>
      <c r="W44" s="104">
        <f>SUM(W11:W43)</f>
        <v>216032910166</v>
      </c>
      <c r="X44" s="104"/>
      <c r="Y44" s="104">
        <f>SUM(Y11:Y43)</f>
        <v>238082568377.92661</v>
      </c>
      <c r="Z44" s="102"/>
      <c r="AA44" s="136">
        <f>SUM(AA11:AA43)</f>
        <v>0.98143313975465807</v>
      </c>
    </row>
    <row r="45" spans="3:27" ht="63.75" customHeight="1" thickTop="1" x14ac:dyDescent="0.8">
      <c r="L45"/>
      <c r="V45"/>
    </row>
    <row r="46" spans="3:27" ht="30.75" customHeight="1" x14ac:dyDescent="0.95">
      <c r="L46"/>
      <c r="O46" s="83">
        <v>2</v>
      </c>
      <c r="V46"/>
    </row>
    <row r="47" spans="3:27" x14ac:dyDescent="0.8">
      <c r="L47"/>
      <c r="V47"/>
    </row>
    <row r="48" spans="3:27" x14ac:dyDescent="0.8">
      <c r="L48"/>
      <c r="V48"/>
    </row>
    <row r="49" spans="12:22" x14ac:dyDescent="0.8">
      <c r="L49"/>
      <c r="V49"/>
    </row>
    <row r="50" spans="12:22" x14ac:dyDescent="0.8">
      <c r="L50"/>
      <c r="V50"/>
    </row>
    <row r="51" spans="12:22" x14ac:dyDescent="0.8">
      <c r="L51"/>
      <c r="V51"/>
    </row>
    <row r="52" spans="12:22" x14ac:dyDescent="0.8">
      <c r="L52"/>
      <c r="V52"/>
    </row>
    <row r="53" spans="12:22" x14ac:dyDescent="0.8">
      <c r="L53"/>
      <c r="V53"/>
    </row>
    <row r="54" spans="12:22" x14ac:dyDescent="0.8">
      <c r="L54"/>
      <c r="V54"/>
    </row>
    <row r="55" spans="12:22" x14ac:dyDescent="0.8">
      <c r="L55"/>
      <c r="V55"/>
    </row>
  </sheetData>
  <sortState xmlns:xlrd2="http://schemas.microsoft.com/office/spreadsheetml/2017/richdata2" ref="C11:Y43">
    <sortCondition descending="1" ref="Y11:Y43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9"/>
  <sheetViews>
    <sheetView rightToLeft="1" view="pageBreakPreview" zoomScale="80" zoomScaleNormal="64" zoomScaleSheetLayoutView="80" workbookViewId="0">
      <selection activeCell="K39" sqref="K39"/>
    </sheetView>
  </sheetViews>
  <sheetFormatPr defaultRowHeight="15" x14ac:dyDescent="0.25"/>
  <cols>
    <col min="1" max="1" width="29.140625" bestFit="1" customWidth="1"/>
    <col min="2" max="2" width="1.140625" customWidth="1"/>
    <col min="3" max="3" width="10.85546875" bestFit="1" customWidth="1"/>
    <col min="4" max="4" width="1.5703125" customWidth="1"/>
    <col min="5" max="5" width="10.85546875" bestFit="1" customWidth="1"/>
    <col min="6" max="6" width="0.7109375" customWidth="1"/>
    <col min="7" max="7" width="15.28515625" bestFit="1" customWidth="1"/>
    <col min="8" max="8" width="0.7109375" customWidth="1"/>
    <col min="9" max="9" width="10.85546875" bestFit="1" customWidth="1"/>
    <col min="10" max="10" width="0.85546875" customWidth="1"/>
    <col min="11" max="11" width="11.28515625" bestFit="1" customWidth="1"/>
    <col min="12" max="12" width="1.28515625" customWidth="1"/>
    <col min="13" max="13" width="10.85546875" bestFit="1" customWidth="1"/>
    <col min="14" max="14" width="0.85546875" customWidth="1"/>
    <col min="15" max="15" width="9.85546875" bestFit="1" customWidth="1"/>
    <col min="16" max="16" width="1.140625" customWidth="1"/>
    <col min="17" max="17" width="10.85546875" bestFit="1" customWidth="1"/>
    <col min="18" max="18" width="0.85546875" customWidth="1"/>
    <col min="19" max="19" width="15.28515625" bestFit="1" customWidth="1"/>
    <col min="20" max="20" width="0.85546875" customWidth="1"/>
    <col min="21" max="21" width="10.28515625" bestFit="1" customWidth="1"/>
    <col min="22" max="22" width="1.140625" customWidth="1"/>
    <col min="23" max="23" width="11.28515625" bestFit="1" customWidth="1"/>
    <col min="24" max="24" width="1.140625" customWidth="1"/>
    <col min="25" max="25" width="10.85546875" bestFit="1" customWidth="1"/>
  </cols>
  <sheetData>
    <row r="1" spans="1:26" ht="25.5" x14ac:dyDescent="0.25">
      <c r="A1" s="202" t="s">
        <v>168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</row>
    <row r="2" spans="1:26" ht="25.5" x14ac:dyDescent="0.25">
      <c r="A2" s="202" t="s">
        <v>80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26" ht="25.5" x14ac:dyDescent="0.25">
      <c r="A3" s="202" t="s">
        <v>263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</row>
    <row r="4" spans="1:26" x14ac:dyDescent="0.2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 spans="1:26" s="203" customFormat="1" ht="24" x14ac:dyDescent="0.6">
      <c r="A5" s="203" t="s">
        <v>181</v>
      </c>
    </row>
    <row r="6" spans="1:26" x14ac:dyDescent="0.2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</row>
    <row r="7" spans="1:26" ht="24" x14ac:dyDescent="0.25">
      <c r="A7" s="199" t="s">
        <v>81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</row>
    <row r="8" spans="1:26" ht="21" x14ac:dyDescent="0.25">
      <c r="A8" s="112"/>
      <c r="B8" s="112"/>
      <c r="C8" s="112"/>
      <c r="D8" s="112"/>
      <c r="E8" s="112"/>
      <c r="F8" s="112"/>
      <c r="G8" s="112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112"/>
      <c r="Y8" s="112"/>
      <c r="Z8" s="112"/>
    </row>
    <row r="9" spans="1:26" x14ac:dyDescent="0.25">
      <c r="A9" s="112"/>
      <c r="B9" s="112"/>
      <c r="C9" s="112"/>
      <c r="D9" s="112"/>
      <c r="E9" s="112"/>
      <c r="F9" s="112"/>
      <c r="G9" s="112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2"/>
      <c r="Y9" s="112"/>
      <c r="Z9" s="112"/>
    </row>
    <row r="10" spans="1:26" ht="21" x14ac:dyDescent="0.25">
      <c r="A10" s="200" t="s">
        <v>82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114"/>
      <c r="T10" s="200"/>
      <c r="U10" s="200"/>
      <c r="V10" s="200"/>
      <c r="W10" s="200"/>
      <c r="X10" s="112"/>
      <c r="Y10" s="112"/>
      <c r="Z10" s="112"/>
    </row>
    <row r="11" spans="1:26" ht="24" x14ac:dyDescent="0.25">
      <c r="A11" s="199" t="s">
        <v>83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199"/>
      <c r="Y11" s="199"/>
      <c r="Z11" s="199"/>
    </row>
    <row r="12" spans="1:26" ht="21" x14ac:dyDescent="0.25">
      <c r="A12" s="112"/>
      <c r="B12" s="112"/>
      <c r="C12" s="200" t="s">
        <v>258</v>
      </c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112"/>
      <c r="O12" s="200" t="s">
        <v>264</v>
      </c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112"/>
    </row>
    <row r="13" spans="1:26" ht="21" x14ac:dyDescent="0.25">
      <c r="A13" s="125" t="s">
        <v>82</v>
      </c>
      <c r="B13" s="112"/>
      <c r="C13" s="144" t="s">
        <v>84</v>
      </c>
      <c r="D13" s="113"/>
      <c r="E13" s="144" t="s">
        <v>85</v>
      </c>
      <c r="F13" s="113"/>
      <c r="G13" s="145" t="s">
        <v>86</v>
      </c>
      <c r="H13" s="113"/>
      <c r="I13" s="145" t="s">
        <v>87</v>
      </c>
      <c r="J13" s="113"/>
      <c r="K13" s="145" t="s">
        <v>13</v>
      </c>
      <c r="L13" s="113"/>
      <c r="M13" s="145" t="s">
        <v>14</v>
      </c>
      <c r="N13" s="112"/>
      <c r="O13" s="145" t="s">
        <v>84</v>
      </c>
      <c r="P13" s="145"/>
      <c r="Q13" s="145" t="s">
        <v>85</v>
      </c>
      <c r="R13" s="145"/>
      <c r="S13" s="145" t="s">
        <v>86</v>
      </c>
      <c r="T13" s="113"/>
      <c r="U13" s="145" t="s">
        <v>87</v>
      </c>
      <c r="V13" s="113"/>
      <c r="W13" s="145" t="s">
        <v>13</v>
      </c>
      <c r="X13" s="113"/>
      <c r="Y13" s="144" t="s">
        <v>14</v>
      </c>
      <c r="Z13" s="112"/>
    </row>
    <row r="14" spans="1:26" ht="24" x14ac:dyDescent="0.25">
      <c r="A14" s="199" t="s">
        <v>88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</row>
    <row r="15" spans="1:26" ht="21" x14ac:dyDescent="0.25">
      <c r="A15" s="112"/>
      <c r="B15" s="112"/>
      <c r="C15" s="200" t="s">
        <v>258</v>
      </c>
      <c r="D15" s="200"/>
      <c r="E15" s="200"/>
      <c r="F15" s="200"/>
      <c r="G15" s="200"/>
      <c r="H15" s="200"/>
      <c r="I15" s="200"/>
      <c r="J15" s="112"/>
      <c r="K15" s="200" t="s">
        <v>264</v>
      </c>
      <c r="L15" s="200"/>
      <c r="M15" s="200"/>
      <c r="N15" s="200"/>
      <c r="O15" s="200"/>
      <c r="P15" s="200"/>
      <c r="Q15" s="200"/>
      <c r="R15" s="200"/>
      <c r="S15" s="112"/>
      <c r="T15" s="112"/>
      <c r="U15" s="112"/>
      <c r="V15" s="112"/>
      <c r="W15" s="112"/>
      <c r="X15" s="112"/>
      <c r="Y15" s="112"/>
      <c r="Z15" s="112"/>
    </row>
    <row r="16" spans="1:26" ht="21" x14ac:dyDescent="0.25">
      <c r="A16" s="114" t="s">
        <v>82</v>
      </c>
      <c r="B16" s="112"/>
      <c r="C16" s="115" t="s">
        <v>85</v>
      </c>
      <c r="D16" s="113"/>
      <c r="E16" s="115" t="s">
        <v>87</v>
      </c>
      <c r="F16" s="113"/>
      <c r="G16" s="115" t="s">
        <v>13</v>
      </c>
      <c r="H16" s="113"/>
      <c r="I16" s="115" t="s">
        <v>14</v>
      </c>
      <c r="J16" s="112"/>
      <c r="K16" s="197" t="s">
        <v>85</v>
      </c>
      <c r="L16" s="197"/>
      <c r="M16" s="197"/>
      <c r="N16" s="197"/>
      <c r="O16" s="197"/>
      <c r="P16" s="113"/>
      <c r="Q16" s="115"/>
      <c r="R16" s="113"/>
      <c r="S16" s="112"/>
      <c r="T16" s="112"/>
      <c r="U16" s="112"/>
      <c r="V16" s="112"/>
      <c r="W16" s="112"/>
      <c r="X16" s="112"/>
      <c r="Y16" s="112"/>
      <c r="Z16" s="112"/>
    </row>
    <row r="17" spans="1:26" x14ac:dyDescent="0.25">
      <c r="A17" s="113"/>
      <c r="B17" s="112"/>
      <c r="C17" s="113"/>
      <c r="D17" s="112"/>
      <c r="E17" s="113"/>
      <c r="F17" s="112"/>
      <c r="G17" s="113"/>
      <c r="H17" s="112"/>
      <c r="I17" s="113"/>
      <c r="J17" s="112"/>
      <c r="K17" s="113"/>
      <c r="L17" s="113"/>
      <c r="M17" s="113"/>
      <c r="N17" s="113"/>
      <c r="O17" s="113"/>
      <c r="P17" s="112"/>
      <c r="Q17" s="113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26" x14ac:dyDescent="0.25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 spans="1:26" ht="39" x14ac:dyDescent="0.95">
      <c r="A19" s="198">
        <v>3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</row>
  </sheetData>
  <mergeCells count="24">
    <mergeCell ref="A1:Z1"/>
    <mergeCell ref="A2:Z2"/>
    <mergeCell ref="A3:Z3"/>
    <mergeCell ref="A7:Z7"/>
    <mergeCell ref="H8:P8"/>
    <mergeCell ref="Q8:W8"/>
    <mergeCell ref="A5:XFD5"/>
    <mergeCell ref="V10:W10"/>
    <mergeCell ref="A11:Z11"/>
    <mergeCell ref="C12:M12"/>
    <mergeCell ref="O12:Y12"/>
    <mergeCell ref="A10:G10"/>
    <mergeCell ref="H10:I10"/>
    <mergeCell ref="J10:K10"/>
    <mergeCell ref="L10:M10"/>
    <mergeCell ref="N10:P10"/>
    <mergeCell ref="Q10:R10"/>
    <mergeCell ref="T10:U10"/>
    <mergeCell ref="K16:M16"/>
    <mergeCell ref="N16:O16"/>
    <mergeCell ref="A19:Z19"/>
    <mergeCell ref="A14:Z14"/>
    <mergeCell ref="C15:I15"/>
    <mergeCell ref="K15:R1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2:CC28"/>
  <sheetViews>
    <sheetView rightToLeft="1" view="pageBreakPreview" topLeftCell="A4" zoomScale="70" zoomScaleNormal="70" zoomScaleSheetLayoutView="70" workbookViewId="0">
      <selection activeCell="AL14" sqref="AL14"/>
    </sheetView>
  </sheetViews>
  <sheetFormatPr defaultColWidth="9.140625" defaultRowHeight="21" x14ac:dyDescent="0.6"/>
  <cols>
    <col min="1" max="1" width="4.7109375" style="1" customWidth="1"/>
    <col min="2" max="2" width="46" style="1" bestFit="1" customWidth="1"/>
    <col min="3" max="3" width="1" style="1" customWidth="1"/>
    <col min="4" max="4" width="12.7109375" style="1" customWidth="1"/>
    <col min="5" max="5" width="1" style="1" customWidth="1"/>
    <col min="6" max="6" width="14" style="1" customWidth="1"/>
    <col min="7" max="7" width="1" style="1" customWidth="1"/>
    <col min="8" max="8" width="16.710937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28515625" style="1" bestFit="1" customWidth="1"/>
    <col min="17" max="17" width="1" style="1" customWidth="1"/>
    <col min="18" max="18" width="19.28515625" style="1" bestFit="1" customWidth="1"/>
    <col min="19" max="19" width="1" style="1" customWidth="1"/>
    <col min="20" max="20" width="26" style="1" bestFit="1" customWidth="1"/>
    <col min="21" max="21" width="1" style="1" customWidth="1"/>
    <col min="22" max="22" width="19.28515625" style="1" bestFit="1" customWidth="1"/>
    <col min="23" max="23" width="1" style="1" customWidth="1"/>
    <col min="24" max="24" width="20" style="1" bestFit="1" customWidth="1"/>
    <col min="25" max="25" width="1" style="1" customWidth="1"/>
    <col min="26" max="26" width="10.7109375" style="1" bestFit="1" customWidth="1"/>
    <col min="27" max="27" width="1" style="1" customWidth="1"/>
    <col min="28" max="28" width="20" style="1" bestFit="1" customWidth="1"/>
    <col min="29" max="29" width="1" style="1" customWidth="1"/>
    <col min="30" max="30" width="14.425781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28515625" style="1" bestFit="1" customWidth="1"/>
    <col min="35" max="35" width="1" style="1" customWidth="1"/>
    <col min="36" max="36" width="26" style="1" bestFit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8" t="s">
        <v>167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</row>
    <row r="3" spans="2:38" ht="39" x14ac:dyDescent="0.6">
      <c r="B3" s="208" t="s">
        <v>0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</row>
    <row r="4" spans="2:38" ht="39" x14ac:dyDescent="0.6">
      <c r="B4" s="208" t="s">
        <v>263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</row>
    <row r="5" spans="2:38" ht="39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2:38" ht="39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206" t="s">
        <v>151</v>
      </c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81" t="s">
        <v>16</v>
      </c>
      <c r="C10" s="181" t="s">
        <v>16</v>
      </c>
      <c r="D10" s="181" t="s">
        <v>16</v>
      </c>
      <c r="E10" s="181" t="s">
        <v>16</v>
      </c>
      <c r="F10" s="181" t="s">
        <v>16</v>
      </c>
      <c r="G10" s="181" t="s">
        <v>16</v>
      </c>
      <c r="H10" s="181" t="s">
        <v>16</v>
      </c>
      <c r="I10" s="181" t="s">
        <v>16</v>
      </c>
      <c r="J10" s="181" t="s">
        <v>16</v>
      </c>
      <c r="K10" s="181" t="s">
        <v>16</v>
      </c>
      <c r="L10" s="181"/>
      <c r="M10" s="181"/>
      <c r="N10" s="181" t="s">
        <v>16</v>
      </c>
      <c r="P10" s="181" t="s">
        <v>258</v>
      </c>
      <c r="Q10" s="181" t="s">
        <v>2</v>
      </c>
      <c r="R10" s="181" t="s">
        <v>2</v>
      </c>
      <c r="S10" s="181" t="s">
        <v>2</v>
      </c>
      <c r="T10" s="181" t="s">
        <v>2</v>
      </c>
      <c r="V10" s="209" t="s">
        <v>3</v>
      </c>
      <c r="W10" s="181" t="s">
        <v>3</v>
      </c>
      <c r="X10" s="181" t="s">
        <v>3</v>
      </c>
      <c r="Y10" s="181" t="s">
        <v>3</v>
      </c>
      <c r="Z10" s="181" t="s">
        <v>3</v>
      </c>
      <c r="AA10" s="181" t="s">
        <v>3</v>
      </c>
      <c r="AB10" s="181" t="s">
        <v>3</v>
      </c>
      <c r="AD10" s="181" t="s">
        <v>264</v>
      </c>
      <c r="AE10" s="181" t="s">
        <v>4</v>
      </c>
      <c r="AF10" s="181" t="s">
        <v>4</v>
      </c>
      <c r="AG10" s="181" t="s">
        <v>4</v>
      </c>
      <c r="AH10" s="181" t="s">
        <v>4</v>
      </c>
      <c r="AI10" s="181" t="s">
        <v>4</v>
      </c>
      <c r="AJ10" s="181" t="s">
        <v>4</v>
      </c>
      <c r="AK10" s="181" t="s">
        <v>4</v>
      </c>
      <c r="AL10" s="181" t="s">
        <v>4</v>
      </c>
    </row>
    <row r="11" spans="2:38" s="13" customFormat="1" ht="45.75" customHeight="1" x14ac:dyDescent="0.6">
      <c r="B11" s="184" t="s">
        <v>17</v>
      </c>
      <c r="C11" s="15"/>
      <c r="D11" s="184" t="s">
        <v>18</v>
      </c>
      <c r="E11" s="15"/>
      <c r="F11" s="184" t="s">
        <v>19</v>
      </c>
      <c r="G11" s="15"/>
      <c r="H11" s="184" t="s">
        <v>20</v>
      </c>
      <c r="I11" s="15"/>
      <c r="J11" s="184" t="s">
        <v>70</v>
      </c>
      <c r="K11" s="15"/>
      <c r="L11" s="184" t="s">
        <v>22</v>
      </c>
      <c r="M11" s="107"/>
      <c r="N11" s="184" t="s">
        <v>15</v>
      </c>
      <c r="P11" s="184" t="s">
        <v>5</v>
      </c>
      <c r="Q11" s="15"/>
      <c r="R11" s="184" t="s">
        <v>6</v>
      </c>
      <c r="S11" s="15"/>
      <c r="T11" s="184" t="s">
        <v>7</v>
      </c>
      <c r="V11" s="205" t="s">
        <v>8</v>
      </c>
      <c r="W11" s="184" t="s">
        <v>8</v>
      </c>
      <c r="X11" s="184" t="s">
        <v>8</v>
      </c>
      <c r="Z11" s="184" t="s">
        <v>9</v>
      </c>
      <c r="AA11" s="184" t="s">
        <v>9</v>
      </c>
      <c r="AB11" s="184" t="s">
        <v>9</v>
      </c>
      <c r="AD11" s="184" t="s">
        <v>5</v>
      </c>
      <c r="AE11" s="15"/>
      <c r="AF11" s="184" t="s">
        <v>23</v>
      </c>
      <c r="AG11" s="15"/>
      <c r="AH11" s="184" t="s">
        <v>6</v>
      </c>
      <c r="AI11" s="15"/>
      <c r="AJ11" s="184" t="s">
        <v>7</v>
      </c>
      <c r="AK11" s="15"/>
      <c r="AL11" s="184" t="s">
        <v>11</v>
      </c>
    </row>
    <row r="12" spans="2:38" s="13" customFormat="1" ht="45.75" customHeight="1" x14ac:dyDescent="0.6">
      <c r="B12" s="185" t="s">
        <v>17</v>
      </c>
      <c r="C12" s="16"/>
      <c r="D12" s="185" t="s">
        <v>18</v>
      </c>
      <c r="E12" s="16"/>
      <c r="F12" s="185" t="s">
        <v>19</v>
      </c>
      <c r="G12" s="16"/>
      <c r="H12" s="185" t="s">
        <v>20</v>
      </c>
      <c r="I12" s="16"/>
      <c r="J12" s="185" t="s">
        <v>21</v>
      </c>
      <c r="K12" s="16"/>
      <c r="L12" s="185"/>
      <c r="M12" s="108"/>
      <c r="N12" s="185" t="s">
        <v>15</v>
      </c>
      <c r="P12" s="185" t="s">
        <v>5</v>
      </c>
      <c r="Q12" s="16"/>
      <c r="R12" s="185" t="s">
        <v>6</v>
      </c>
      <c r="S12" s="16"/>
      <c r="T12" s="185" t="s">
        <v>7</v>
      </c>
      <c r="V12" s="204" t="s">
        <v>5</v>
      </c>
      <c r="W12" s="16"/>
      <c r="X12" s="185" t="s">
        <v>6</v>
      </c>
      <c r="Z12" s="185" t="s">
        <v>5</v>
      </c>
      <c r="AA12" s="16"/>
      <c r="AB12" s="185" t="s">
        <v>12</v>
      </c>
      <c r="AD12" s="185" t="s">
        <v>5</v>
      </c>
      <c r="AE12" s="16"/>
      <c r="AF12" s="185" t="s">
        <v>23</v>
      </c>
      <c r="AG12" s="16"/>
      <c r="AH12" s="185" t="s">
        <v>6</v>
      </c>
      <c r="AI12" s="16"/>
      <c r="AJ12" s="185"/>
      <c r="AK12" s="16"/>
      <c r="AL12" s="185" t="s">
        <v>11</v>
      </c>
    </row>
    <row r="13" spans="2:38" ht="27" thickBot="1" x14ac:dyDescent="0.7">
      <c r="B13" s="149" t="s">
        <v>271</v>
      </c>
      <c r="C13" s="150"/>
      <c r="D13" s="149" t="s">
        <v>272</v>
      </c>
      <c r="E13" s="150"/>
      <c r="F13" s="149" t="s">
        <v>272</v>
      </c>
      <c r="G13" s="150"/>
      <c r="H13" s="149" t="s">
        <v>273</v>
      </c>
      <c r="I13" s="150"/>
      <c r="J13" s="149" t="s">
        <v>274</v>
      </c>
      <c r="K13" s="180"/>
      <c r="L13" s="149">
        <v>0</v>
      </c>
      <c r="M13" s="150"/>
      <c r="N13" s="149">
        <v>0</v>
      </c>
      <c r="O13" s="150"/>
      <c r="P13" s="149">
        <v>0</v>
      </c>
      <c r="Q13" s="149"/>
      <c r="R13" s="150">
        <v>0</v>
      </c>
      <c r="S13" s="149"/>
      <c r="T13" s="150">
        <v>0</v>
      </c>
      <c r="U13" s="149"/>
      <c r="V13" s="150">
        <v>6047</v>
      </c>
      <c r="W13" s="149"/>
      <c r="X13" s="150">
        <v>4330130655</v>
      </c>
      <c r="Y13" s="149"/>
      <c r="Z13" s="180">
        <v>0</v>
      </c>
      <c r="AA13" s="149"/>
      <c r="AB13" s="150">
        <v>0</v>
      </c>
      <c r="AC13" s="149"/>
      <c r="AD13" s="150">
        <v>6047</v>
      </c>
      <c r="AE13" s="149"/>
      <c r="AF13" s="149">
        <v>716800</v>
      </c>
      <c r="AG13" s="150"/>
      <c r="AH13" s="149">
        <v>4330130655</v>
      </c>
      <c r="AI13" s="150"/>
      <c r="AJ13" s="149">
        <v>4332132721</v>
      </c>
      <c r="AK13" s="69"/>
      <c r="AL13" s="151">
        <f>AJ13/'سرمایه گذاری ها'!O17</f>
        <v>1.7858084475365178E-2</v>
      </c>
    </row>
    <row r="14" spans="2:38" ht="27.75" thickTop="1" thickBot="1" x14ac:dyDescent="0.7">
      <c r="B14" s="207" t="s">
        <v>65</v>
      </c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19"/>
      <c r="P14" s="149">
        <f>SUM(P13:P13)</f>
        <v>0</v>
      </c>
      <c r="Q14" s="150"/>
      <c r="R14" s="149">
        <f>SUM(R13:R13)</f>
        <v>0</v>
      </c>
      <c r="S14" s="150"/>
      <c r="T14" s="149">
        <f>SUM(T13:T13)</f>
        <v>0</v>
      </c>
      <c r="U14" s="150"/>
      <c r="V14" s="149">
        <f>SUM(V13:V13)</f>
        <v>6047</v>
      </c>
      <c r="W14" s="150"/>
      <c r="X14" s="149">
        <f>SUM(X13:X13)</f>
        <v>4330130655</v>
      </c>
      <c r="Y14" s="150"/>
      <c r="Z14" s="149">
        <f>SUM(Z13:Z13)</f>
        <v>0</v>
      </c>
      <c r="AA14" s="150"/>
      <c r="AB14" s="149">
        <f>SUM(AB13:AB13)</f>
        <v>0</v>
      </c>
      <c r="AC14" s="150"/>
      <c r="AD14" s="149">
        <f>SUM(AD13:AD13)</f>
        <v>6047</v>
      </c>
      <c r="AE14" s="147"/>
      <c r="AF14" s="149"/>
      <c r="AG14" s="150"/>
      <c r="AH14" s="149">
        <f>SUM(AH13:AH13)</f>
        <v>4330130655</v>
      </c>
      <c r="AI14" s="150"/>
      <c r="AJ14" s="149">
        <f>SUM(AJ13:AJ13)</f>
        <v>4332132721</v>
      </c>
      <c r="AK14" s="150"/>
      <c r="AL14" s="151">
        <f>SUM(AL13:AL13)</f>
        <v>1.7858084475365178E-2</v>
      </c>
    </row>
    <row r="15" spans="2:38" ht="21" customHeight="1" thickTop="1" x14ac:dyDescent="0.6">
      <c r="V15"/>
      <c r="W15"/>
    </row>
    <row r="16" spans="2:38" x14ac:dyDescent="0.6">
      <c r="V16"/>
      <c r="W16"/>
    </row>
    <row r="17" spans="20:81" ht="21.75" x14ac:dyDescent="0.6">
      <c r="V17"/>
      <c r="W17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</row>
    <row r="18" spans="20:81" ht="21.75" x14ac:dyDescent="0.6">
      <c r="V18"/>
      <c r="W18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</row>
    <row r="19" spans="20:81" ht="21.75" x14ac:dyDescent="0.6">
      <c r="V19"/>
      <c r="W19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20:81" ht="21.75" x14ac:dyDescent="0.6">
      <c r="V20"/>
      <c r="W20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0:81" ht="33" x14ac:dyDescent="0.8">
      <c r="T21" s="42">
        <v>4</v>
      </c>
      <c r="V21"/>
      <c r="W21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0:81" ht="21.75" x14ac:dyDescent="0.6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0:81" ht="21.75" x14ac:dyDescent="0.6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0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0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0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0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0:81" x14ac:dyDescent="0.6">
      <c r="V28"/>
      <c r="W28"/>
    </row>
  </sheetData>
  <mergeCells count="30">
    <mergeCell ref="B8:R8"/>
    <mergeCell ref="B14:N1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B5" zoomScale="70" zoomScaleNormal="110" zoomScaleSheetLayoutView="70" workbookViewId="0">
      <selection activeCell="B13" sqref="B13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</row>
    <row r="3" spans="2:32" ht="39" x14ac:dyDescent="0.6">
      <c r="B3" s="208" t="s">
        <v>0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</row>
    <row r="4" spans="2:32" ht="39" x14ac:dyDescent="0.6">
      <c r="B4" s="208" t="s">
        <v>263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</row>
    <row r="5" spans="2:32" ht="129" customHeight="1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2" ht="129" customHeight="1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152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83" t="s">
        <v>29</v>
      </c>
      <c r="C10" s="183" t="s">
        <v>29</v>
      </c>
      <c r="D10" s="183" t="s">
        <v>29</v>
      </c>
      <c r="E10" s="183" t="s">
        <v>29</v>
      </c>
      <c r="F10" s="183" t="s">
        <v>29</v>
      </c>
      <c r="G10" s="183" t="s">
        <v>29</v>
      </c>
      <c r="H10" s="183" t="s">
        <v>29</v>
      </c>
      <c r="I10" s="183" t="s">
        <v>29</v>
      </c>
      <c r="J10" s="183" t="s">
        <v>29</v>
      </c>
      <c r="L10" s="210"/>
      <c r="M10" s="183" t="s">
        <v>2</v>
      </c>
      <c r="N10" s="183" t="s">
        <v>2</v>
      </c>
      <c r="O10" s="183" t="s">
        <v>2</v>
      </c>
      <c r="P10" s="183" t="s">
        <v>2</v>
      </c>
      <c r="R10" s="183" t="s">
        <v>3</v>
      </c>
      <c r="S10" s="183" t="s">
        <v>3</v>
      </c>
      <c r="T10" s="183" t="s">
        <v>3</v>
      </c>
      <c r="U10" s="183" t="s">
        <v>3</v>
      </c>
      <c r="V10" s="183"/>
      <c r="W10" s="183" t="s">
        <v>3</v>
      </c>
      <c r="X10" s="183" t="s">
        <v>3</v>
      </c>
      <c r="Z10" s="183" t="s">
        <v>264</v>
      </c>
      <c r="AA10" s="183" t="s">
        <v>4</v>
      </c>
      <c r="AB10" s="183" t="s">
        <v>4</v>
      </c>
      <c r="AC10" s="183" t="s">
        <v>4</v>
      </c>
      <c r="AD10" s="183" t="s">
        <v>4</v>
      </c>
      <c r="AE10" s="183" t="s">
        <v>4</v>
      </c>
      <c r="AF10" s="183" t="s">
        <v>4</v>
      </c>
    </row>
    <row r="11" spans="2:32" s="13" customFormat="1" x14ac:dyDescent="0.6">
      <c r="B11" s="184" t="s">
        <v>30</v>
      </c>
      <c r="C11" s="15"/>
      <c r="D11" s="184" t="s">
        <v>70</v>
      </c>
      <c r="E11" s="15"/>
      <c r="F11" s="184" t="s">
        <v>22</v>
      </c>
      <c r="G11" s="15"/>
      <c r="H11" s="184" t="s">
        <v>31</v>
      </c>
      <c r="I11" s="15"/>
      <c r="J11" s="184" t="s">
        <v>19</v>
      </c>
      <c r="L11" s="205" t="s">
        <v>5</v>
      </c>
      <c r="M11" s="15"/>
      <c r="N11" s="184" t="s">
        <v>6</v>
      </c>
      <c r="O11" s="15"/>
      <c r="P11" s="184" t="s">
        <v>7</v>
      </c>
      <c r="R11" s="184" t="s">
        <v>8</v>
      </c>
      <c r="S11" s="184" t="s">
        <v>8</v>
      </c>
      <c r="T11" s="184" t="s">
        <v>8</v>
      </c>
      <c r="U11" s="15"/>
      <c r="V11" s="205" t="s">
        <v>9</v>
      </c>
      <c r="W11" s="184" t="s">
        <v>9</v>
      </c>
      <c r="X11" s="184" t="s">
        <v>9</v>
      </c>
      <c r="Z11" s="184" t="s">
        <v>5</v>
      </c>
      <c r="AA11" s="15"/>
      <c r="AB11" s="184" t="s">
        <v>6</v>
      </c>
      <c r="AC11" s="15"/>
      <c r="AD11" s="184" t="s">
        <v>7</v>
      </c>
      <c r="AE11" s="15"/>
      <c r="AF11" s="184" t="s">
        <v>32</v>
      </c>
    </row>
    <row r="12" spans="2:32" s="13" customFormat="1" ht="75.75" customHeight="1" x14ac:dyDescent="0.6">
      <c r="B12" s="185" t="s">
        <v>30</v>
      </c>
      <c r="C12" s="16"/>
      <c r="D12" s="185" t="s">
        <v>21</v>
      </c>
      <c r="E12" s="16"/>
      <c r="F12" s="185" t="s">
        <v>22</v>
      </c>
      <c r="G12" s="16"/>
      <c r="H12" s="185" t="s">
        <v>31</v>
      </c>
      <c r="I12" s="16"/>
      <c r="J12" s="185" t="s">
        <v>19</v>
      </c>
      <c r="L12" s="185"/>
      <c r="M12" s="16"/>
      <c r="N12" s="185" t="s">
        <v>6</v>
      </c>
      <c r="O12" s="16"/>
      <c r="P12" s="185" t="s">
        <v>7</v>
      </c>
      <c r="R12" s="185" t="s">
        <v>5</v>
      </c>
      <c r="S12" s="16"/>
      <c r="T12" s="185" t="s">
        <v>6</v>
      </c>
      <c r="U12" s="16"/>
      <c r="V12" s="204" t="s">
        <v>5</v>
      </c>
      <c r="W12" s="16"/>
      <c r="X12" s="185" t="s">
        <v>12</v>
      </c>
      <c r="Z12" s="185" t="s">
        <v>5</v>
      </c>
      <c r="AA12" s="16"/>
      <c r="AB12" s="185" t="s">
        <v>6</v>
      </c>
      <c r="AC12" s="16"/>
      <c r="AD12" s="185" t="s">
        <v>7</v>
      </c>
      <c r="AE12" s="16"/>
      <c r="AF12" s="185" t="s">
        <v>32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4">
        <v>0</v>
      </c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3"/>
      <c r="AF13" s="99"/>
    </row>
    <row r="14" spans="2:32" ht="27" thickBot="1" x14ac:dyDescent="0.7">
      <c r="B14" s="211" t="s">
        <v>65</v>
      </c>
      <c r="C14" s="211"/>
      <c r="D14" s="211"/>
      <c r="E14" s="211"/>
      <c r="F14" s="211"/>
      <c r="G14" s="211"/>
      <c r="H14" s="211"/>
      <c r="I14" s="211"/>
      <c r="J14" s="211"/>
      <c r="K14" s="19"/>
      <c r="L14" s="100">
        <f>SUM(L13:L13)</f>
        <v>0</v>
      </c>
      <c r="M14" s="93"/>
      <c r="N14" s="100" t="s">
        <v>77</v>
      </c>
      <c r="O14" s="93"/>
      <c r="P14" s="100" t="s">
        <v>77</v>
      </c>
      <c r="Q14" s="93"/>
      <c r="R14" s="100" t="s">
        <v>77</v>
      </c>
      <c r="S14" s="93"/>
      <c r="T14" s="100" t="s">
        <v>77</v>
      </c>
      <c r="U14" s="93"/>
      <c r="V14" s="100" t="s">
        <v>77</v>
      </c>
      <c r="W14" s="93"/>
      <c r="X14" s="100" t="s">
        <v>77</v>
      </c>
      <c r="Y14" s="93"/>
      <c r="Z14" s="100" t="s">
        <v>77</v>
      </c>
      <c r="AA14" s="93"/>
      <c r="AB14" s="100" t="s">
        <v>77</v>
      </c>
      <c r="AC14" s="93"/>
      <c r="AD14" s="100" t="s">
        <v>77</v>
      </c>
      <c r="AE14" s="93"/>
      <c r="AF14" s="101">
        <f>SUM(AF13:AF13)</f>
        <v>0</v>
      </c>
    </row>
    <row r="15" spans="2:32" ht="21.75" thickTop="1" x14ac:dyDescent="0.6">
      <c r="L15" s="92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2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27"/>
  <sheetViews>
    <sheetView rightToLeft="1" view="pageBreakPreview" topLeftCell="A4" zoomScaleNormal="100" zoomScaleSheetLayoutView="100" workbookViewId="0">
      <selection activeCell="J14" sqref="J14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9.710937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81" t="s">
        <v>168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</row>
    <row r="3" spans="2:20" ht="30" x14ac:dyDescent="0.55000000000000004">
      <c r="B3" s="181" t="s">
        <v>0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</row>
    <row r="4" spans="2:20" ht="30" x14ac:dyDescent="0.55000000000000004">
      <c r="B4" s="181" t="s">
        <v>263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153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82" t="s">
        <v>33</v>
      </c>
      <c r="D8" s="183" t="s">
        <v>258</v>
      </c>
      <c r="F8" s="183" t="s">
        <v>3</v>
      </c>
      <c r="G8" s="183" t="s">
        <v>3</v>
      </c>
      <c r="H8" s="183" t="s">
        <v>3</v>
      </c>
      <c r="J8" s="183" t="s">
        <v>264</v>
      </c>
      <c r="K8" s="183" t="s">
        <v>4</v>
      </c>
      <c r="L8" s="183" t="s">
        <v>4</v>
      </c>
    </row>
    <row r="9" spans="2:20" s="4" customFormat="1" x14ac:dyDescent="0.55000000000000004">
      <c r="B9" s="215" t="s">
        <v>33</v>
      </c>
      <c r="D9" s="213" t="s">
        <v>34</v>
      </c>
      <c r="F9" s="213" t="s">
        <v>35</v>
      </c>
      <c r="G9" s="27"/>
      <c r="H9" s="213" t="s">
        <v>36</v>
      </c>
      <c r="J9" s="213" t="s">
        <v>34</v>
      </c>
      <c r="K9" s="27"/>
      <c r="L9" s="214" t="s">
        <v>32</v>
      </c>
    </row>
    <row r="10" spans="2:20" s="4" customFormat="1" x14ac:dyDescent="0.55000000000000004">
      <c r="B10" s="3" t="s">
        <v>275</v>
      </c>
      <c r="C10" s="96"/>
      <c r="D10" s="96">
        <v>940460</v>
      </c>
      <c r="E10" s="96"/>
      <c r="F10" s="96">
        <v>3850</v>
      </c>
      <c r="G10" s="96"/>
      <c r="H10" s="96">
        <v>0</v>
      </c>
      <c r="I10" s="96"/>
      <c r="J10" s="96">
        <v>944310</v>
      </c>
      <c r="K10" s="6"/>
      <c r="L10" s="31">
        <f>J10/'سرمایه گذاری ها'!$O$17</f>
        <v>3.8926710784242597E-6</v>
      </c>
      <c r="N10"/>
    </row>
    <row r="11" spans="2:20" s="4" customFormat="1" x14ac:dyDescent="0.55000000000000004">
      <c r="B11" s="3" t="s">
        <v>276</v>
      </c>
      <c r="C11" s="96"/>
      <c r="D11" s="96">
        <v>278260</v>
      </c>
      <c r="E11" s="96"/>
      <c r="F11" s="96">
        <v>1144</v>
      </c>
      <c r="G11" s="96"/>
      <c r="H11" s="96">
        <v>0</v>
      </c>
      <c r="I11" s="96"/>
      <c r="J11" s="96">
        <v>279404</v>
      </c>
      <c r="K11" s="6"/>
      <c r="L11" s="31">
        <f>J11/'سرمایه گذاری ها'!$O$17</f>
        <v>1.1517699378340289E-6</v>
      </c>
      <c r="N11"/>
    </row>
    <row r="12" spans="2:20" s="4" customFormat="1" x14ac:dyDescent="0.55000000000000004">
      <c r="B12" s="3" t="s">
        <v>277</v>
      </c>
      <c r="C12" s="96"/>
      <c r="D12" s="96">
        <v>28647262224</v>
      </c>
      <c r="E12" s="96"/>
      <c r="F12" s="96">
        <v>66123183186</v>
      </c>
      <c r="G12" s="96"/>
      <c r="H12" s="96">
        <v>94700103104</v>
      </c>
      <c r="I12" s="96"/>
      <c r="J12" s="96">
        <v>70342306</v>
      </c>
      <c r="K12" s="6"/>
      <c r="L12" s="31">
        <f>J12/'سرمایه گذاری ها'!$O$17</f>
        <v>2.8996776498805399E-4</v>
      </c>
      <c r="N12"/>
    </row>
    <row r="13" spans="2:20" s="4" customFormat="1" x14ac:dyDescent="0.55000000000000004">
      <c r="B13" s="5" t="s">
        <v>278</v>
      </c>
      <c r="C13" s="6"/>
      <c r="D13" s="66">
        <v>99964375</v>
      </c>
      <c r="E13" s="6"/>
      <c r="F13" s="66">
        <v>409138</v>
      </c>
      <c r="G13" s="6"/>
      <c r="H13" s="66">
        <v>0</v>
      </c>
      <c r="I13" s="6"/>
      <c r="J13" s="66">
        <v>100373513</v>
      </c>
      <c r="K13" s="6"/>
      <c r="L13" s="31">
        <f>J13/'سرمایه گذاری ها'!$O$17</f>
        <v>4.1376356397257409E-4</v>
      </c>
      <c r="N13"/>
    </row>
    <row r="14" spans="2:20" ht="27" thickBot="1" x14ac:dyDescent="0.6">
      <c r="B14" s="52" t="s">
        <v>65</v>
      </c>
      <c r="D14" s="53">
        <f>SUM(D10:D13)</f>
        <v>28748445319</v>
      </c>
      <c r="E14" s="53">
        <f>SUM(E10:E12)</f>
        <v>0</v>
      </c>
      <c r="F14" s="53">
        <f>SUM(F10:F13)</f>
        <v>66123597318</v>
      </c>
      <c r="G14" s="53">
        <f>SUM(G10:G12)</f>
        <v>0</v>
      </c>
      <c r="H14" s="53">
        <f>SUM(H10:H13)</f>
        <v>94700103104</v>
      </c>
      <c r="I14" s="53">
        <f>SUM(I10:I12)</f>
        <v>0</v>
      </c>
      <c r="J14" s="53">
        <f>SUM(J10:J13)</f>
        <v>171939533</v>
      </c>
      <c r="L14" s="60">
        <f>SUM(L10:L13)</f>
        <v>7.0877576997688632E-4</v>
      </c>
      <c r="N14"/>
    </row>
    <row r="15" spans="2:20" ht="21.75" thickTop="1" x14ac:dyDescent="0.55000000000000004">
      <c r="D15"/>
      <c r="N15"/>
    </row>
    <row r="16" spans="2:20" x14ac:dyDescent="0.55000000000000004">
      <c r="B16" s="212">
        <v>6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N16"/>
    </row>
    <row r="17" spans="2:14" x14ac:dyDescent="0.55000000000000004">
      <c r="B17" s="20"/>
      <c r="D17"/>
      <c r="N17"/>
    </row>
    <row r="18" spans="2:14" x14ac:dyDescent="0.55000000000000004">
      <c r="D18"/>
      <c r="N18"/>
    </row>
    <row r="19" spans="2:14" x14ac:dyDescent="0.55000000000000004">
      <c r="D19"/>
      <c r="N19"/>
    </row>
    <row r="20" spans="2:14" x14ac:dyDescent="0.55000000000000004">
      <c r="D20"/>
      <c r="N20"/>
    </row>
    <row r="21" spans="2:14" x14ac:dyDescent="0.55000000000000004"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N26"/>
    </row>
    <row r="27" spans="2:14" x14ac:dyDescent="0.55000000000000004">
      <c r="D27" s="3"/>
      <c r="N27"/>
    </row>
  </sheetData>
  <sortState xmlns:xlrd2="http://schemas.microsoft.com/office/spreadsheetml/2017/richdata2" ref="B10:J13">
    <sortCondition descending="1" ref="J10:J13"/>
  </sortState>
  <mergeCells count="13">
    <mergeCell ref="B16:L16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1"/>
  <sheetViews>
    <sheetView rightToLeft="1" view="pageBreakPreview" zoomScale="80" zoomScaleNormal="100" zoomScaleSheetLayoutView="80" workbookViewId="0">
      <selection activeCell="M9" sqref="M9"/>
    </sheetView>
  </sheetViews>
  <sheetFormatPr defaultRowHeight="15" x14ac:dyDescent="0.25"/>
  <cols>
    <col min="1" max="1" width="30.42578125" customWidth="1"/>
    <col min="2" max="2" width="0.7109375" customWidth="1"/>
    <col min="3" max="3" width="12.28515625" bestFit="1" customWidth="1"/>
    <col min="4" max="4" width="0.7109375" customWidth="1"/>
    <col min="5" max="5" width="19.42578125" bestFit="1" customWidth="1"/>
    <col min="6" max="6" width="0.7109375" customWidth="1"/>
    <col min="7" max="7" width="17.5703125" bestFit="1" customWidth="1"/>
    <col min="8" max="8" width="0.7109375" customWidth="1"/>
    <col min="9" max="9" width="12.140625" bestFit="1" customWidth="1"/>
    <col min="10" max="10" width="0.7109375" customWidth="1"/>
    <col min="11" max="11" width="18.85546875" bestFit="1" customWidth="1"/>
    <col min="12" max="12" width="0.7109375" customWidth="1"/>
    <col min="13" max="13" width="14.42578125" bestFit="1" customWidth="1"/>
    <col min="14" max="14" width="0.7109375" customWidth="1"/>
    <col min="15" max="15" width="19.85546875" bestFit="1" customWidth="1"/>
    <col min="16" max="16" width="0.7109375" customWidth="1"/>
    <col min="17" max="17" width="10.28515625" bestFit="1" customWidth="1"/>
    <col min="18" max="18" width="0.7109375" customWidth="1"/>
    <col min="19" max="19" width="21.7109375" customWidth="1"/>
    <col min="20" max="20" width="0.7109375" customWidth="1"/>
    <col min="21" max="21" width="15.5703125" bestFit="1" customWidth="1"/>
    <col min="22" max="22" width="0.7109375" customWidth="1"/>
    <col min="23" max="23" width="25" bestFit="1" customWidth="1"/>
    <col min="24" max="24" width="0.7109375" customWidth="1"/>
    <col min="25" max="25" width="18.28515625" customWidth="1"/>
  </cols>
  <sheetData>
    <row r="1" spans="1:25" ht="25.5" x14ac:dyDescent="0.25">
      <c r="A1" s="202" t="s">
        <v>168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</row>
    <row r="2" spans="1:25" ht="25.5" x14ac:dyDescent="0.25">
      <c r="A2" s="202" t="s">
        <v>80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</row>
    <row r="3" spans="1:25" ht="25.5" x14ac:dyDescent="0.25">
      <c r="A3" s="202" t="s">
        <v>263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</row>
    <row r="4" spans="1:25" x14ac:dyDescent="0.2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5" ht="24" x14ac:dyDescent="0.25">
      <c r="A5" s="135" t="s">
        <v>227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5" ht="21" x14ac:dyDescent="0.25">
      <c r="A6" s="112"/>
      <c r="B6" s="112"/>
      <c r="C6" s="112"/>
      <c r="D6" s="200" t="s">
        <v>258</v>
      </c>
      <c r="E6" s="200"/>
      <c r="F6" s="200"/>
      <c r="G6" s="200"/>
      <c r="H6" s="112"/>
      <c r="I6" s="200" t="s">
        <v>3</v>
      </c>
      <c r="J6" s="200"/>
      <c r="K6" s="200"/>
      <c r="L6" s="200"/>
      <c r="M6" s="200"/>
      <c r="N6" s="200"/>
      <c r="O6" s="200"/>
      <c r="P6" s="112"/>
      <c r="Q6" s="200" t="s">
        <v>264</v>
      </c>
      <c r="R6" s="200"/>
      <c r="S6" s="200"/>
      <c r="T6" s="200"/>
      <c r="U6" s="200"/>
      <c r="V6" s="200"/>
      <c r="W6" s="200"/>
      <c r="X6" s="200"/>
      <c r="Y6" s="200"/>
    </row>
    <row r="7" spans="1:25" ht="21" x14ac:dyDescent="0.25">
      <c r="A7" s="112"/>
      <c r="B7" s="112"/>
      <c r="C7" s="112"/>
      <c r="D7" s="113"/>
      <c r="E7" s="113"/>
      <c r="F7" s="113"/>
      <c r="G7" s="113"/>
      <c r="H7" s="112"/>
      <c r="I7" s="197" t="s">
        <v>89</v>
      </c>
      <c r="J7" s="197"/>
      <c r="K7" s="197"/>
      <c r="L7" s="113"/>
      <c r="M7" s="197" t="s">
        <v>90</v>
      </c>
      <c r="N7" s="197"/>
      <c r="O7" s="197"/>
      <c r="P7" s="112"/>
      <c r="Q7" s="113"/>
      <c r="R7" s="113"/>
      <c r="S7" s="113"/>
      <c r="T7" s="113"/>
      <c r="U7" s="113"/>
      <c r="V7" s="113"/>
      <c r="W7" s="113"/>
      <c r="X7" s="113"/>
      <c r="Y7" s="113"/>
    </row>
    <row r="8" spans="1:25" ht="21" x14ac:dyDescent="0.25">
      <c r="A8" s="114" t="s">
        <v>91</v>
      </c>
      <c r="B8" s="112"/>
      <c r="C8" s="114" t="s">
        <v>92</v>
      </c>
      <c r="D8" s="112"/>
      <c r="E8" s="114" t="s">
        <v>6</v>
      </c>
      <c r="F8" s="112"/>
      <c r="G8" s="114" t="s">
        <v>7</v>
      </c>
      <c r="H8" s="112"/>
      <c r="I8" s="115" t="s">
        <v>5</v>
      </c>
      <c r="J8" s="113"/>
      <c r="K8" s="115" t="s">
        <v>6</v>
      </c>
      <c r="L8" s="112"/>
      <c r="M8" s="115" t="s">
        <v>5</v>
      </c>
      <c r="N8" s="113"/>
      <c r="O8" s="115" t="s">
        <v>12</v>
      </c>
      <c r="P8" s="112"/>
      <c r="Q8" s="114" t="s">
        <v>5</v>
      </c>
      <c r="R8" s="112"/>
      <c r="S8" s="114" t="s">
        <v>93</v>
      </c>
      <c r="T8" s="112"/>
      <c r="U8" s="114" t="s">
        <v>6</v>
      </c>
      <c r="V8" s="112"/>
      <c r="W8" s="114" t="s">
        <v>7</v>
      </c>
      <c r="X8" s="112"/>
      <c r="Y8" s="114" t="s">
        <v>94</v>
      </c>
    </row>
    <row r="9" spans="1:25" ht="21" x14ac:dyDescent="0.5">
      <c r="A9" s="252" t="s">
        <v>279</v>
      </c>
      <c r="B9" s="112"/>
      <c r="C9" s="254">
        <v>0</v>
      </c>
      <c r="D9" s="112"/>
      <c r="E9" s="253">
        <v>0</v>
      </c>
      <c r="F9" s="112"/>
      <c r="G9" s="253">
        <v>0</v>
      </c>
      <c r="H9" s="112"/>
      <c r="I9" s="253">
        <v>125000</v>
      </c>
      <c r="J9" s="112"/>
      <c r="K9" s="253">
        <v>12151729297</v>
      </c>
      <c r="L9" s="112"/>
      <c r="M9" s="253">
        <v>-125000</v>
      </c>
      <c r="N9" s="112"/>
      <c r="O9" s="253">
        <v>12157890129</v>
      </c>
      <c r="P9" s="158"/>
      <c r="Q9" s="158">
        <v>0</v>
      </c>
      <c r="R9" s="158"/>
      <c r="S9" s="158">
        <v>0</v>
      </c>
      <c r="T9" s="158"/>
      <c r="U9" s="158">
        <v>0</v>
      </c>
      <c r="V9" s="158"/>
      <c r="W9" s="158">
        <v>0</v>
      </c>
      <c r="X9" s="112"/>
      <c r="Y9" s="153">
        <f>W9/'سرمایه گذاری ها'!O17</f>
        <v>0</v>
      </c>
    </row>
    <row r="10" spans="1:25" ht="21.75" thickBot="1" x14ac:dyDescent="0.55000000000000004">
      <c r="A10" s="137" t="s">
        <v>65</v>
      </c>
      <c r="B10" s="138"/>
      <c r="C10" s="142">
        <f>SUM(C9:C9)</f>
        <v>0</v>
      </c>
      <c r="D10" s="148"/>
      <c r="E10" s="142">
        <f>SUM(E9:E9)</f>
        <v>0</v>
      </c>
      <c r="F10" s="148"/>
      <c r="G10" s="142">
        <f>SUM(G9:G9)</f>
        <v>0</v>
      </c>
      <c r="H10" s="148"/>
      <c r="I10" s="159">
        <f>SUM(I9:I9)</f>
        <v>125000</v>
      </c>
      <c r="J10" s="159"/>
      <c r="K10" s="159">
        <f>SUM(K9:K9)</f>
        <v>12151729297</v>
      </c>
      <c r="L10" s="159"/>
      <c r="M10" s="159">
        <f>SUM(M9:M9)</f>
        <v>-125000</v>
      </c>
      <c r="N10" s="159"/>
      <c r="O10" s="159">
        <f>SUM(O9:O9)</f>
        <v>12157890129</v>
      </c>
      <c r="P10" s="159"/>
      <c r="Q10" s="159">
        <f>SUM(Q9:Q9)</f>
        <v>0</v>
      </c>
      <c r="R10" s="159"/>
      <c r="S10" s="159"/>
      <c r="T10" s="159"/>
      <c r="U10" s="159">
        <f>SUM(U9:U9)</f>
        <v>0</v>
      </c>
      <c r="V10" s="159"/>
      <c r="W10" s="159">
        <f>SUM(W9:W9)</f>
        <v>0</v>
      </c>
      <c r="X10" s="138"/>
      <c r="Y10" s="154">
        <f>SUM(Y9:Y9)</f>
        <v>0</v>
      </c>
    </row>
    <row r="11" spans="1:25" ht="15.75" thickTop="1" x14ac:dyDescent="0.25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</row>
    <row r="12" spans="1:25" x14ac:dyDescent="0.25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</row>
    <row r="13" spans="1:25" x14ac:dyDescent="0.25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</row>
    <row r="14" spans="1:25" x14ac:dyDescent="0.25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</row>
    <row r="15" spans="1:25" x14ac:dyDescent="0.25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</row>
    <row r="16" spans="1:25" x14ac:dyDescent="0.25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</row>
    <row r="21" spans="1:25" ht="21" x14ac:dyDescent="0.55000000000000004">
      <c r="A21" s="212">
        <v>7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</row>
  </sheetData>
  <sortState xmlns:xlrd2="http://schemas.microsoft.com/office/spreadsheetml/2017/richdata2" ref="A9:W9">
    <sortCondition descending="1" ref="O9"/>
  </sortState>
  <mergeCells count="10">
    <mergeCell ref="A21:Y21"/>
    <mergeCell ref="A1:Y1"/>
    <mergeCell ref="A2:Y2"/>
    <mergeCell ref="A3:Y3"/>
    <mergeCell ref="B5:Y5"/>
    <mergeCell ref="D6:G6"/>
    <mergeCell ref="I6:O6"/>
    <mergeCell ref="Q6:Y6"/>
    <mergeCell ref="I7:K7"/>
    <mergeCell ref="M7:O7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17" t="s">
        <v>168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</row>
    <row r="3" spans="2:28" ht="35.25" x14ac:dyDescent="0.6">
      <c r="B3" s="217" t="s">
        <v>0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</row>
    <row r="4" spans="2:28" ht="35.25" x14ac:dyDescent="0.6">
      <c r="B4" s="217" t="s">
        <v>263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</row>
    <row r="5" spans="2:28" ht="138.75" customHeight="1" x14ac:dyDescent="0.6"/>
    <row r="6" spans="2:28" s="2" customFormat="1" ht="30" x14ac:dyDescent="0.55000000000000004">
      <c r="B6" s="12" t="s">
        <v>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19" t="s">
        <v>69</v>
      </c>
      <c r="D8" s="181" t="s">
        <v>264</v>
      </c>
      <c r="E8" s="181" t="s">
        <v>4</v>
      </c>
      <c r="F8" s="181" t="s">
        <v>4</v>
      </c>
      <c r="G8" s="181" t="s">
        <v>4</v>
      </c>
      <c r="H8" s="181" t="s">
        <v>4</v>
      </c>
      <c r="I8" s="181" t="s">
        <v>4</v>
      </c>
      <c r="J8" s="181" t="s">
        <v>4</v>
      </c>
      <c r="K8" s="181" t="s">
        <v>4</v>
      </c>
      <c r="L8" s="181" t="s">
        <v>4</v>
      </c>
      <c r="M8" s="181" t="s">
        <v>4</v>
      </c>
      <c r="N8" s="181" t="s">
        <v>4</v>
      </c>
    </row>
    <row r="9" spans="2:28" ht="30" x14ac:dyDescent="0.6">
      <c r="B9" s="219" t="s">
        <v>1</v>
      </c>
      <c r="D9" s="218" t="s">
        <v>5</v>
      </c>
      <c r="E9" s="17"/>
      <c r="F9" s="218" t="s">
        <v>24</v>
      </c>
      <c r="G9" s="17"/>
      <c r="H9" s="218" t="s">
        <v>25</v>
      </c>
      <c r="I9" s="17"/>
      <c r="J9" s="218" t="s">
        <v>26</v>
      </c>
      <c r="K9" s="17"/>
      <c r="L9" s="213" t="s">
        <v>27</v>
      </c>
      <c r="M9" s="17"/>
      <c r="N9" s="218" t="s">
        <v>28</v>
      </c>
    </row>
    <row r="10" spans="2:28" ht="26.25" customHeight="1" x14ac:dyDescent="0.6">
      <c r="B10" s="72"/>
      <c r="D10" s="73"/>
      <c r="E10" s="62"/>
      <c r="F10" s="73"/>
      <c r="G10" s="62"/>
      <c r="H10" s="74"/>
      <c r="J10" s="72"/>
      <c r="L10" s="73"/>
      <c r="N10" s="11"/>
    </row>
    <row r="11" spans="2:28" ht="31.5" thickBot="1" x14ac:dyDescent="0.9">
      <c r="B11" s="61" t="s">
        <v>65</v>
      </c>
      <c r="D11" s="76"/>
      <c r="E11" s="77"/>
      <c r="F11" s="76">
        <f>SUM(F10:F10)</f>
        <v>0</v>
      </c>
      <c r="G11" s="77"/>
      <c r="H11" s="76">
        <f>SUM(H10:H10)</f>
        <v>0</v>
      </c>
      <c r="I11" s="78"/>
      <c r="J11" s="97"/>
      <c r="K11" s="78"/>
      <c r="L11" s="76">
        <f>SUM(L10:L10)</f>
        <v>0</v>
      </c>
      <c r="M11" s="78"/>
      <c r="N11" s="79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78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1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MohammadMehdi Sharifi</cp:lastModifiedBy>
  <cp:lastPrinted>2025-05-25T13:49:47Z</cp:lastPrinted>
  <dcterms:created xsi:type="dcterms:W3CDTF">2021-12-28T12:49:50Z</dcterms:created>
  <dcterms:modified xsi:type="dcterms:W3CDTF">2025-12-24T07:11:45Z</dcterms:modified>
</cp:coreProperties>
</file>