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شهریور\ارمغان\"/>
    </mc:Choice>
  </mc:AlternateContent>
  <xr:revisionPtr revIDLastSave="0" documentId="13_ncr:1_{FFBAAEC8-55BA-4C4C-BE49-13FE5A8586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6" hidden="1">'درآمد سود سهام'!$B$9:$T$30</definedName>
    <definedName name="_xlnm._FilterDatabase" localSheetId="1" hidden="1">'سرمایه گذاری ها'!$E$12:$Q$14</definedName>
    <definedName name="_xlnm._FilterDatabase" localSheetId="2" hidden="1">سهام!$C$11:$Y$41</definedName>
    <definedName name="_xlnm.Print_Area" localSheetId="4">'اوراق مشارکت'!$A$1:$AN$21</definedName>
    <definedName name="_xlnm.Print_Area" localSheetId="3">'اوراق مشتقه'!$A$1:$Z$19</definedName>
    <definedName name="_xlnm.Print_Area" localSheetId="9">'جمع درآمدها'!$A$1:$L$22</definedName>
    <definedName name="_xlnm.Print_Area" localSheetId="13">'درآمد سپرده بانکی'!$A$1:$L$17</definedName>
    <definedName name="_xlnm.Print_Area" localSheetId="16">'درآمد سود سهام'!$A$1:$U$49</definedName>
    <definedName name="_xlnm.Print_Area" localSheetId="19">'درآمد ناشی از تغییر قیمت اوراق'!$A$1:$S$41</definedName>
    <definedName name="_xlnm.Print_Area" localSheetId="20">'درآمد ناشی از فروش'!$A$1:$U$76</definedName>
    <definedName name="_xlnm.Print_Area" localSheetId="14">'سایر درآمدها'!$A$1:$F$22</definedName>
    <definedName name="_xlnm.Print_Area" localSheetId="6">سپرده!$A$1:$M$16</definedName>
    <definedName name="_xlnm.Print_Area" localSheetId="1">'سرمایه گذاری ها'!$A$1:$S$22</definedName>
    <definedName name="_xlnm.Print_Area" localSheetId="12">'سرمایه‌گذاری در اوراق بهادار'!$A$1:$U$16</definedName>
    <definedName name="_xlnm.Print_Area" localSheetId="11">'سرمایه‌گذاری در سهام'!$A$1:$V$75</definedName>
    <definedName name="_xlnm.Print_Area" localSheetId="17">'سود اوراق بهادار'!$A$1:$T$15</definedName>
    <definedName name="_xlnm.Print_Area" localSheetId="18">'سود سپرده بانکی'!$A$1:$O$17</definedName>
    <definedName name="_xlnm.Print_Area" localSheetId="2">سهام!$A$1:$AB$44</definedName>
    <definedName name="_xlnm.Print_Area" localSheetId="0">'صفحه اول '!$A$1:$M$53</definedName>
    <definedName name="_xlnm.Print_Area" localSheetId="5">'گواهی سپرده'!$A$1:$AF$27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19" l="1"/>
  <c r="L10" i="6"/>
  <c r="J32" i="8"/>
  <c r="L32" i="8"/>
  <c r="N32" i="8"/>
  <c r="P32" i="8"/>
  <c r="R32" i="8"/>
  <c r="T32" i="8"/>
  <c r="K11" i="20"/>
  <c r="V73" i="11"/>
  <c r="E42" i="1"/>
  <c r="Y42" i="1"/>
  <c r="D39" i="9" l="1"/>
  <c r="F39" i="9"/>
  <c r="H39" i="9"/>
  <c r="J39" i="9"/>
  <c r="L39" i="9"/>
  <c r="N39" i="9"/>
  <c r="P39" i="9"/>
  <c r="R39" i="9"/>
  <c r="D73" i="11"/>
  <c r="F73" i="11"/>
  <c r="H73" i="11"/>
  <c r="J73" i="11"/>
  <c r="L73" i="11"/>
  <c r="N73" i="11"/>
  <c r="R73" i="11"/>
  <c r="T73" i="11"/>
  <c r="L14" i="7"/>
  <c r="N14" i="7"/>
  <c r="F14" i="7"/>
  <c r="J14" i="7"/>
  <c r="H14" i="7"/>
  <c r="D14" i="7"/>
  <c r="Q11" i="20"/>
  <c r="S11" i="20"/>
  <c r="D72" i="10"/>
  <c r="F72" i="10"/>
  <c r="H72" i="10"/>
  <c r="J72" i="10"/>
  <c r="L72" i="10"/>
  <c r="N72" i="10"/>
  <c r="P72" i="10"/>
  <c r="R72" i="10"/>
  <c r="M10" i="19" l="1"/>
  <c r="G10" i="19"/>
  <c r="E10" i="19"/>
  <c r="C10" i="19"/>
  <c r="G42" i="1"/>
  <c r="I42" i="1"/>
  <c r="K42" i="1"/>
  <c r="M42" i="1"/>
  <c r="O42" i="1"/>
  <c r="Q42" i="1"/>
  <c r="S42" i="1"/>
  <c r="W42" i="1"/>
  <c r="O12" i="16"/>
  <c r="E11" i="20"/>
  <c r="I11" i="20"/>
  <c r="F9" i="15" s="1"/>
  <c r="C11" i="20"/>
  <c r="G11" i="20"/>
  <c r="M11" i="20"/>
  <c r="F10" i="15"/>
  <c r="W10" i="19"/>
  <c r="U10" i="19"/>
  <c r="Q10" i="19"/>
  <c r="O10" i="19"/>
  <c r="K10" i="19"/>
  <c r="I10" i="19"/>
  <c r="Y10" i="24"/>
  <c r="J10" i="12"/>
  <c r="F13" i="15" s="1"/>
  <c r="Z14" i="3"/>
  <c r="AJ14" i="3"/>
  <c r="AH14" i="3"/>
  <c r="AD14" i="3"/>
  <c r="AB14" i="3"/>
  <c r="X14" i="3"/>
  <c r="V14" i="3"/>
  <c r="W10" i="24"/>
  <c r="U10" i="24"/>
  <c r="S10" i="24"/>
  <c r="Q10" i="24"/>
  <c r="O10" i="24"/>
  <c r="M10" i="24"/>
  <c r="K10" i="24"/>
  <c r="D14" i="13" l="1"/>
  <c r="F12" i="15" s="1"/>
  <c r="H14" i="13"/>
  <c r="D14" i="6"/>
  <c r="F14" i="6"/>
  <c r="H14" i="6"/>
  <c r="J14" i="6"/>
  <c r="L11" i="4"/>
  <c r="H11" i="4"/>
  <c r="F11" i="4"/>
  <c r="T14" i="3"/>
  <c r="R14" i="3"/>
  <c r="P14" i="3"/>
  <c r="O14" i="16"/>
  <c r="M14" i="16"/>
  <c r="K14" i="16"/>
  <c r="I14" i="16"/>
  <c r="G14" i="16"/>
  <c r="E14" i="16"/>
  <c r="F13" i="14"/>
  <c r="F11" i="15" s="1"/>
  <c r="E14" i="6"/>
  <c r="G14" i="6"/>
  <c r="I14" i="6"/>
  <c r="D13" i="14"/>
  <c r="I12" i="16"/>
  <c r="F15" i="15" l="1"/>
  <c r="U9" i="20" s="1"/>
  <c r="H11" i="15" l="1"/>
  <c r="U10" i="20"/>
  <c r="U11" i="20" s="1"/>
  <c r="H13" i="15"/>
  <c r="H9" i="15"/>
  <c r="H12" i="15"/>
  <c r="H10" i="15"/>
  <c r="L14" i="5"/>
  <c r="I15" i="16" l="1"/>
  <c r="H15" i="15" l="1"/>
  <c r="E13" i="16"/>
  <c r="O13" i="16" l="1"/>
  <c r="M13" i="16"/>
  <c r="I13" i="16"/>
  <c r="I17" i="16" s="1"/>
  <c r="K13" i="16"/>
  <c r="G13" i="16" l="1"/>
  <c r="O15" i="16" l="1"/>
  <c r="O17" i="16" s="1"/>
  <c r="E15" i="16"/>
  <c r="G15" i="16"/>
  <c r="K15" i="16"/>
  <c r="M15" i="16"/>
  <c r="M12" i="16"/>
  <c r="E12" i="16"/>
  <c r="G12" i="16"/>
  <c r="AA36" i="1" l="1"/>
  <c r="AA37" i="1"/>
  <c r="AA39" i="1"/>
  <c r="AA40" i="1"/>
  <c r="AA38" i="1"/>
  <c r="AA35" i="1"/>
  <c r="AA34" i="1"/>
  <c r="AA33" i="1"/>
  <c r="Q14" i="16"/>
  <c r="Q13" i="16"/>
  <c r="Q15" i="16"/>
  <c r="AA15" i="1"/>
  <c r="AA19" i="1"/>
  <c r="AA23" i="1"/>
  <c r="AA27" i="1"/>
  <c r="AA31" i="1"/>
  <c r="AA22" i="1"/>
  <c r="AA30" i="1"/>
  <c r="AA12" i="1"/>
  <c r="AA16" i="1"/>
  <c r="AA20" i="1"/>
  <c r="AA24" i="1"/>
  <c r="AA28" i="1"/>
  <c r="AA32" i="1"/>
  <c r="AA17" i="1"/>
  <c r="AA21" i="1"/>
  <c r="AA25" i="1"/>
  <c r="AA29" i="1"/>
  <c r="AA18" i="1"/>
  <c r="AA26" i="1"/>
  <c r="AA13" i="1"/>
  <c r="AA14" i="1"/>
  <c r="L13" i="6"/>
  <c r="J11" i="15"/>
  <c r="AA11" i="1"/>
  <c r="E17" i="16"/>
  <c r="G17" i="16"/>
  <c r="M17" i="16"/>
  <c r="K12" i="16"/>
  <c r="K17" i="16" s="1"/>
  <c r="AA42" i="1" l="1"/>
  <c r="AL14" i="3"/>
  <c r="Q12" i="16"/>
  <c r="J12" i="15"/>
  <c r="J9" i="15"/>
  <c r="L12" i="6"/>
  <c r="L11" i="6"/>
  <c r="L14" i="6" s="1"/>
  <c r="J13" i="15"/>
  <c r="J10" i="15"/>
  <c r="AF14" i="5"/>
  <c r="J15" i="15" l="1"/>
  <c r="Y10" i="19"/>
  <c r="E10" i="12"/>
  <c r="G10" i="12"/>
  <c r="I10" i="12"/>
  <c r="K10" i="12"/>
  <c r="M10" i="12"/>
  <c r="O10" i="12"/>
  <c r="Q10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<sst xmlns="http://schemas.openxmlformats.org/spreadsheetml/2006/main" count="898" uniqueCount="266">
  <si>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</si>
  <si>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</si>
  <si>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</si>
  <si>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</si>
  <si>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</si>
  <si>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</si>
  <si>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</si>
  <si>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</si>
  <si>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</si>
  <si>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</si>
  <si>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</si>
  <si>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</si>
  <si>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</si>
  <si>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</si>
  <si>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</si>
  <si>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</si>
  <si>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</si>
  <si>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</si>
  <si>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</si>
  <si>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</si>
  <si>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</si>
  <si>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</si>
  <si>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</si>
  <si>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</si>
  <si>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</si>
  <si>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</si>
  <si>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</si>
  <si>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</si>
  <si>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</si>
  <si>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</si>
  <si>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</si>
  <si>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</si>
  <si>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</si>
  <si>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</si>
  <si>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</si>
  <si>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</si>
  <si>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</si>
  <si>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</si>
  <si>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</si>
  <si>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</si>
  <si>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</si>
  <si>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</si>
  <si>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</si>
  <si>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</si>
  <si>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</si>
  <si>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</si>
  <si>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</si>
  <si>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</si>
  <si>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</si>
  <si>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</si>
  <si>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</si>
  <si>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</si>
  <si>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</si>
  <si>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</si>
  <si>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</si>
  <si>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</si>
  <si>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</si>
  <si>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</si>
  <si>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</si>
  <si>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</si>
  <si>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</si>
  <si>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</si>
  <si>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</si>
  <si>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</si>
  <si>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</si>
  <si>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</si>
  <si>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</si>
  <si>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</si>
  <si>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</si>
  <si>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</si>
  <si>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</si>
  <si>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</si>
  <si>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</si>
  <si>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</si>
  <si>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</si>
  <si>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3. درآمد حاصل از سرمایه گذاری ها</t>
  </si>
  <si>
    <t>سپرده های بانکی</t>
  </si>
  <si>
    <t>-</t>
  </si>
  <si>
    <t>بانک ملت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</si>
  <si>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</si>
  <si>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</si>
  <si>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</si>
  <si>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</si>
  <si>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</si>
  <si>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</si>
  <si>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</si>
  <si>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</si>
  <si>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</si>
  <si>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</si>
  <si>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</si>
  <si>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</si>
  <si>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</si>
  <si>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</si>
  <si>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</si>
  <si>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</si>
  <si>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</si>
  <si>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</si>
  <si>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</si>
  <si>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</si>
  <si>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</si>
  <si>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</si>
  <si>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</si>
  <si>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</si>
  <si>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</si>
  <si>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</si>
  <si>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</si>
  <si>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</si>
  <si>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</si>
  <si>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</si>
  <si>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</si>
  <si>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</si>
  <si>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</si>
  <si>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</si>
  <si>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</si>
  <si>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</si>
  <si>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</si>
  <si>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</si>
  <si>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</si>
  <si>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</si>
  <si>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</si>
  <si>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</si>
  <si>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</si>
  <si>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</si>
  <si>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</si>
  <si>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</si>
  <si>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</si>
  <si>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</si>
  <si>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</si>
  <si>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</si>
  <si>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</si>
  <si>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</si>
  <si>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</si>
  <si>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</si>
  <si>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</si>
  <si>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</si>
  <si>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</si>
  <si>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</si>
  <si>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</si>
  <si>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</si>
  <si>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</si>
  <si>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</si>
  <si>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</si>
  <si>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</si>
  <si>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</si>
  <si>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</si>
  <si>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</si>
  <si>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</si>
  <si>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</si>
  <si>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</si>
  <si>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معین برای سایر درآمدهای تنزیل سود بانک</t>
  </si>
  <si>
    <t>3-3- درآمد حاصل از سرمایه گذاری در اوراق بهادار با درآمد ثابت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</si>
  <si>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</si>
  <si>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</si>
  <si>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</si>
  <si>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</si>
  <si>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</si>
  <si>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</si>
  <si>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</si>
  <si>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</si>
  <si>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</si>
  <si>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</si>
  <si>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</si>
  <si>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</si>
  <si>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</si>
  <si>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</si>
  <si>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</si>
  <si>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</si>
  <si>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</si>
  <si>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</si>
  <si>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الحاوی</t>
  </si>
  <si>
    <t>بانک صادرات ایران</t>
  </si>
  <si>
    <t>پالایش نفت تهران</t>
  </si>
  <si>
    <t>پتروشیمی‌شیراز</t>
  </si>
  <si>
    <t>سرمایه گذاری مسکن پردیس</t>
  </si>
  <si>
    <t>ملی‌ صنایع‌ مس‌ ایران‌</t>
  </si>
  <si>
    <t>کشتیرانی دریای خزر</t>
  </si>
  <si>
    <t>سرمایه گذاری تامین اجتماعی</t>
  </si>
  <si>
    <t>بانک‌اقتصادنوین‌</t>
  </si>
  <si>
    <t>گروه‌بهمن‌</t>
  </si>
  <si>
    <t>صنایع شیمیایی کیمیاگران امروز</t>
  </si>
  <si>
    <t>کالسیمین‌</t>
  </si>
  <si>
    <t xml:space="preserve"> 2-1-سرمایه گذاری در اوراق مشتقه</t>
  </si>
  <si>
    <t>1-1-سرمایه گذاری در سهام و حق تقدم سهام</t>
  </si>
  <si>
    <t>سرمایه گذاری توسعه صنایع سیمان</t>
  </si>
  <si>
    <t>گروه مپنا (سهامی عام)</t>
  </si>
  <si>
    <t>5-3-  سایر درآمدها</t>
  </si>
  <si>
    <t>صنایع پتروشیمی کرمانشاه</t>
  </si>
  <si>
    <t>سرمایه‌گذاری‌ رنا(هلدینگ‌</t>
  </si>
  <si>
    <t>صنعتی زر ماکارون</t>
  </si>
  <si>
    <t>فولاد مبارکه اصفهان</t>
  </si>
  <si>
    <t>صبا فولاد خلیج فارس</t>
  </si>
  <si>
    <t>گروه انتخاب الکترونیک آرمان</t>
  </si>
  <si>
    <t>سیمرغ</t>
  </si>
  <si>
    <t>1-3-درآمد حاصل از سرمایه گذاری در واحدهای صندوق های سرمایه گذاری</t>
  </si>
  <si>
    <t>گروه‌صنعتی‌سپاهان‌</t>
  </si>
  <si>
    <t>ذوب آهن اصفهان</t>
  </si>
  <si>
    <t>تولیدی برنا باطری</t>
  </si>
  <si>
    <t>سرمایه‌گذاری‌غدیر(هلدینگ‌</t>
  </si>
  <si>
    <t>سرمایه‌گذاری‌ سایپا</t>
  </si>
  <si>
    <t>مدیریت نیروگاهی ایرانیان مپنا</t>
  </si>
  <si>
    <t>معدنی و صنعتی گل گهر</t>
  </si>
  <si>
    <t>سرمایه گذاری دارویی تامین</t>
  </si>
  <si>
    <t>توسعه‌معادن‌وفلزات‌</t>
  </si>
  <si>
    <t>دارویی و نهاده های زاگرس دارو</t>
  </si>
  <si>
    <t>صنایع ارتباطی آوا</t>
  </si>
  <si>
    <t>صندوق واسطه گری مالی یکم-سهام</t>
  </si>
  <si>
    <t>صندوق پالایشی یکم-سهام</t>
  </si>
  <si>
    <t>ایمن خودرو شرق</t>
  </si>
  <si>
    <t>ح . توسعه‌معادن‌وفلزات‌</t>
  </si>
  <si>
    <t>تولید انرژی برق شمس پاسارگاد</t>
  </si>
  <si>
    <t>ح . معدنی و صنعتی گل گهر</t>
  </si>
  <si>
    <t>ح.کشتیرانی دریای خزر</t>
  </si>
  <si>
    <t>1404/01/31</t>
  </si>
  <si>
    <t>بیمه کوثر</t>
  </si>
  <si>
    <t>آلومینیوم‌ایران‌</t>
  </si>
  <si>
    <t>سرمایه‌گذاری‌بوعلی‌</t>
  </si>
  <si>
    <t>سرمایه گذاری سبحان</t>
  </si>
  <si>
    <t>داروپخش‌ (هلدینگ‌</t>
  </si>
  <si>
    <t>سیمان‌مازندران‌</t>
  </si>
  <si>
    <t>شرکت ارتباطات سیار ایران</t>
  </si>
  <si>
    <t>رادیاتور ایران‌</t>
  </si>
  <si>
    <t>پلیمر آریا ساسول</t>
  </si>
  <si>
    <t>نفت سپاهان</t>
  </si>
  <si>
    <t>پتروشیمی جم پیلن</t>
  </si>
  <si>
    <t>توسعه سامانه ی نرم افزاری نگین</t>
  </si>
  <si>
    <t>1404/01/25</t>
  </si>
  <si>
    <t>1404/01/27</t>
  </si>
  <si>
    <t xml:space="preserve">6-1- واحد های صندوق </t>
  </si>
  <si>
    <t>فولاد  خوزستان</t>
  </si>
  <si>
    <t>1404/02/22</t>
  </si>
  <si>
    <t>زامیاد</t>
  </si>
  <si>
    <t>بین‌المللی‌توسعه‌ساختمان</t>
  </si>
  <si>
    <t>صنایع‌خاک‌چینی‌ایران‌</t>
  </si>
  <si>
    <t>کاشی‌ وسرامیک‌ حافظ‌</t>
  </si>
  <si>
    <t>مبین انرژی خلیج فارس</t>
  </si>
  <si>
    <t>پویا زرکان آق دره</t>
  </si>
  <si>
    <t>ایران‌ ترانسفو</t>
  </si>
  <si>
    <t>1404/04/30</t>
  </si>
  <si>
    <t>1404/04/22</t>
  </si>
  <si>
    <t>1404/04/29</t>
  </si>
  <si>
    <t>1404/04/23</t>
  </si>
  <si>
    <t>1404/04/21</t>
  </si>
  <si>
    <t>1404/04/28</t>
  </si>
  <si>
    <t>1404/05/31</t>
  </si>
  <si>
    <t>فولاد امیرکبیرکاشان</t>
  </si>
  <si>
    <t>توکاریل</t>
  </si>
  <si>
    <t>مجتمع صنایع لاستیک یزد</t>
  </si>
  <si>
    <t xml:space="preserve">سپرده بانک پارسیان </t>
  </si>
  <si>
    <t>1404/05/14</t>
  </si>
  <si>
    <t>1404/05/13</t>
  </si>
  <si>
    <t>1404/05/07</t>
  </si>
  <si>
    <t>1404/05/12</t>
  </si>
  <si>
    <t>برای ماه منتهی به 1404/06/31</t>
  </si>
  <si>
    <t>1404/06/31</t>
  </si>
  <si>
    <t>گروه اقتصادی مالی نگین</t>
  </si>
  <si>
    <t>شمش طلا CD1GOB0001</t>
  </si>
  <si>
    <t xml:space="preserve">بانک خاورمیانه </t>
  </si>
  <si>
    <t xml:space="preserve"> بانک سامان </t>
  </si>
  <si>
    <t xml:space="preserve"> بانک پارسیان </t>
  </si>
  <si>
    <t xml:space="preserve"> بانک آینده</t>
  </si>
  <si>
    <t>سپرده بانک خاورمیانه</t>
  </si>
  <si>
    <t xml:space="preserve">سپرده  بانک سامان </t>
  </si>
  <si>
    <t xml:space="preserve">سپرده  بانک آینده </t>
  </si>
  <si>
    <t>1404/04/31</t>
  </si>
  <si>
    <t>سپرده بانک سامان</t>
  </si>
  <si>
    <t>سپرده بانک آینده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</si>
</sst>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4"/>
      <color theme="1"/>
      <name val="B Nazanin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24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3" fontId="7" fillId="0" borderId="4" xfId="0" applyNumberFormat="1" applyFont="1" applyBorder="1" applyAlignment="1">
      <alignment horizontal="center" vertical="center" wrapText="1" readingOrder="2"/>
    </xf>
    <xf numFmtId="0" fontId="20" fillId="0" borderId="0" xfId="0" applyFont="1"/>
    <xf numFmtId="10" fontId="14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5" fontId="0" fillId="0" borderId="0" xfId="0" applyNumberFormat="1"/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3" fontId="4" fillId="0" borderId="0" xfId="0" applyNumberFormat="1" applyFont="1" applyAlignment="1">
      <alignment horizontal="center"/>
    </xf>
    <xf numFmtId="165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2" fillId="0" borderId="8" xfId="0" applyNumberFormat="1" applyFont="1" applyBorder="1" applyAlignment="1">
      <alignment horizontal="right" vertical="top"/>
    </xf>
    <xf numFmtId="0" fontId="25" fillId="0" borderId="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2" fillId="0" borderId="5" xfId="0" applyFont="1" applyBorder="1" applyAlignment="1">
      <alignment horizontal="right" vertical="top"/>
    </xf>
    <xf numFmtId="3" fontId="22" fillId="0" borderId="5" xfId="0" applyNumberFormat="1" applyFont="1" applyBorder="1" applyAlignment="1">
      <alignment horizontal="right" vertical="top"/>
    </xf>
    <xf numFmtId="4" fontId="22" fillId="0" borderId="5" xfId="0" applyNumberFormat="1" applyFont="1" applyBorder="1" applyAlignment="1">
      <alignment horizontal="right" vertical="top"/>
    </xf>
    <xf numFmtId="49" fontId="27" fillId="0" borderId="0" xfId="0" applyNumberFormat="1" applyFont="1" applyAlignment="1">
      <alignment horizontal="right" vertical="center" readingOrder="2"/>
    </xf>
    <xf numFmtId="9" fontId="14" fillId="0" borderId="4" xfId="2" applyFont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8" fillId="0" borderId="4" xfId="0" applyFont="1" applyBorder="1" applyAlignment="1">
      <alignment horizontal="center"/>
    </xf>
    <xf numFmtId="0" fontId="0" fillId="0" borderId="4" xfId="0" applyBorder="1"/>
    <xf numFmtId="165" fontId="28" fillId="0" borderId="4" xfId="1" applyNumberFormat="1" applyFont="1" applyBorder="1" applyAlignment="1">
      <alignment horizontal="center"/>
    </xf>
    <xf numFmtId="165" fontId="25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9" fontId="4" fillId="0" borderId="0" xfId="2" applyFont="1" applyAlignment="1">
      <alignment wrapText="1"/>
    </xf>
    <xf numFmtId="0" fontId="8" fillId="0" borderId="4" xfId="0" applyFont="1" applyBorder="1" applyAlignment="1">
      <alignment horizontal="center"/>
    </xf>
    <xf numFmtId="165" fontId="0" fillId="0" borderId="4" xfId="1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0" fontId="8" fillId="0" borderId="4" xfId="2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0" fontId="25" fillId="0" borderId="0" xfId="2" applyNumberFormat="1" applyFont="1" applyBorder="1" applyAlignment="1">
      <alignment horizontal="center" vertical="center"/>
    </xf>
    <xf numFmtId="10" fontId="25" fillId="0" borderId="4" xfId="0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top"/>
    </xf>
    <xf numFmtId="4" fontId="22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3" fontId="28" fillId="0" borderId="0" xfId="0" applyNumberFormat="1" applyFont="1" applyAlignment="1">
      <alignment horizontal="center"/>
    </xf>
    <xf numFmtId="3" fontId="28" fillId="0" borderId="4" xfId="0" applyNumberFormat="1" applyFont="1" applyBorder="1" applyAlignment="1">
      <alignment horizontal="center"/>
    </xf>
    <xf numFmtId="164" fontId="0" fillId="0" borderId="0" xfId="1" applyFont="1"/>
    <xf numFmtId="3" fontId="22" fillId="0" borderId="8" xfId="0" applyNumberFormat="1" applyFont="1" applyBorder="1" applyAlignment="1">
      <alignment horizontal="center" vertical="top"/>
    </xf>
    <xf numFmtId="3" fontId="22" fillId="0" borderId="0" xfId="0" applyNumberFormat="1" applyFont="1" applyAlignment="1">
      <alignment horizontal="center" vertical="top"/>
    </xf>
    <xf numFmtId="49" fontId="22" fillId="0" borderId="0" xfId="0" applyNumberFormat="1" applyFont="1" applyAlignment="1">
      <alignment horizontal="center" vertical="top"/>
    </xf>
    <xf numFmtId="49" fontId="22" fillId="0" borderId="8" xfId="0" applyNumberFormat="1" applyFont="1" applyBorder="1" applyAlignment="1">
      <alignment horizontal="center" vertical="top"/>
    </xf>
    <xf numFmtId="10" fontId="22" fillId="0" borderId="0" xfId="2" applyNumberFormat="1" applyFont="1" applyAlignment="1">
      <alignment horizontal="center" vertical="center"/>
    </xf>
    <xf numFmtId="10" fontId="22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right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3" fontId="2" fillId="0" borderId="4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Border="1"/>
    <xf numFmtId="4" fontId="22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right" vertical="center"/>
    </xf>
    <xf numFmtId="0" fontId="25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right" readingOrder="2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7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top"/>
    </xf>
    <xf numFmtId="0" fontId="2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9525</xdr:colOff>
      <xdr:row>53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AA7551-9F95-E995-B80B-A24B731D8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52075" y="0"/>
          <a:ext cx="7934325" cy="10115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topLeftCell="B1" zoomScaleNormal="100" zoomScaleSheetLayoutView="100" workbookViewId="0">
      <selection activeCell="H57" sqref="H57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B1:AD20"/>
  <sheetViews>
    <sheetView rightToLeft="1" view="pageBreakPreview" topLeftCell="B7" zoomScale="85" zoomScaleNormal="85" zoomScaleSheetLayoutView="85" workbookViewId="0">
      <selection activeCell="B20" sqref="B20:L20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9.570312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85" t="s">
        <v>168</v>
      </c>
      <c r="C2" s="185"/>
      <c r="D2" s="185"/>
      <c r="E2" s="185"/>
      <c r="F2" s="185"/>
      <c r="G2" s="185"/>
      <c r="H2" s="185"/>
      <c r="I2" s="185"/>
      <c r="J2" s="185"/>
    </row>
    <row r="3" spans="2:30" ht="26.25" customHeight="1" x14ac:dyDescent="0.55000000000000004">
      <c r="B3" s="185" t="s">
        <v>37</v>
      </c>
      <c r="C3" s="185"/>
      <c r="D3" s="185"/>
      <c r="E3" s="185"/>
      <c r="F3" s="185"/>
      <c r="G3" s="185"/>
      <c r="H3" s="185"/>
      <c r="I3" s="185"/>
      <c r="J3" s="185"/>
    </row>
    <row r="4" spans="2:30" ht="26.25" customHeight="1" x14ac:dyDescent="0.55000000000000004">
      <c r="B4" s="185" t="s">
        <v>252</v>
      </c>
      <c r="C4" s="185"/>
      <c r="D4" s="185"/>
      <c r="E4" s="185"/>
      <c r="F4" s="185"/>
      <c r="G4" s="185"/>
      <c r="H4" s="185"/>
      <c r="I4" s="185"/>
      <c r="J4" s="185"/>
    </row>
    <row r="5" spans="2:30" ht="26.25" customHeight="1" x14ac:dyDescent="0.55000000000000004"/>
    <row r="6" spans="2:30" ht="26.25" customHeight="1" x14ac:dyDescent="0.55000000000000004">
      <c r="B6" s="12" t="s">
        <v>75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25" t="s">
        <v>41</v>
      </c>
      <c r="C8" s="29"/>
      <c r="D8" s="111" t="s">
        <v>95</v>
      </c>
      <c r="E8" s="29"/>
      <c r="F8" s="225" t="s">
        <v>34</v>
      </c>
      <c r="G8" s="29"/>
      <c r="H8" s="225" t="s">
        <v>57</v>
      </c>
      <c r="I8" s="29"/>
      <c r="J8" s="225" t="s">
        <v>11</v>
      </c>
    </row>
    <row r="9" spans="2:30" s="4" customFormat="1" ht="26.25" customHeight="1" x14ac:dyDescent="0.55000000000000004">
      <c r="B9" s="4" t="s">
        <v>97</v>
      </c>
      <c r="D9" s="128" t="s">
        <v>165</v>
      </c>
      <c r="F9" s="64">
        <f>'درآمد سرمایه گذاری در صندوق'!I11</f>
        <v>1848602177</v>
      </c>
      <c r="H9" s="131">
        <f>F9/$F$15</f>
        <v>0.75478049612437714</v>
      </c>
      <c r="I9" s="6"/>
      <c r="J9" s="131">
        <f>F9/'سرمایه گذاری ها'!$O$17</f>
        <v>8.6202530313948551E-3</v>
      </c>
    </row>
    <row r="10" spans="2:30" s="4" customFormat="1" ht="26.25" customHeight="1" x14ac:dyDescent="0.55000000000000004">
      <c r="B10" s="4" t="s">
        <v>100</v>
      </c>
      <c r="D10" s="127" t="s">
        <v>99</v>
      </c>
      <c r="F10" s="64">
        <f>'سرمایه‌گذاری در سهام'!J73</f>
        <v>332212334</v>
      </c>
      <c r="H10" s="131">
        <f>F10/$F$15</f>
        <v>0.13564161797217081</v>
      </c>
      <c r="I10" s="6"/>
      <c r="J10" s="131">
        <f>F10/'سرمایه گذاری ها'!$O$17</f>
        <v>1.5491458437410788E-3</v>
      </c>
    </row>
    <row r="11" spans="2:30" s="4" customFormat="1" ht="26.25" customHeight="1" x14ac:dyDescent="0.55000000000000004">
      <c r="B11" s="4" t="s">
        <v>64</v>
      </c>
      <c r="D11" s="128" t="s">
        <v>148</v>
      </c>
      <c r="F11" s="64">
        <f>'سایر درآمدها'!F13</f>
        <v>267779787</v>
      </c>
      <c r="H11" s="131">
        <f>F11/$F$15</f>
        <v>0.10933394053010469</v>
      </c>
      <c r="I11" s="6"/>
      <c r="J11" s="131">
        <f>F11/'سرمایه گذاری ها'!$O$17</f>
        <v>1.2486891713927796E-3</v>
      </c>
    </row>
    <row r="12" spans="2:30" s="4" customFormat="1" ht="26.25" customHeight="1" x14ac:dyDescent="0.55000000000000004">
      <c r="B12" s="4" t="s">
        <v>96</v>
      </c>
      <c r="D12" s="128" t="s">
        <v>164</v>
      </c>
      <c r="F12" s="64">
        <f>'درآمد سپرده بانکی'!D14</f>
        <v>597469</v>
      </c>
      <c r="H12" s="131">
        <f>F12/$F$15</f>
        <v>2.4394537334732107E-4</v>
      </c>
      <c r="I12" s="6"/>
      <c r="J12" s="131">
        <f>F12/'سرمایه گذاری ها'!$O$17</f>
        <v>2.7860694001630253E-6</v>
      </c>
    </row>
    <row r="13" spans="2:30" s="4" customFormat="1" ht="26.25" customHeight="1" x14ac:dyDescent="0.55000000000000004">
      <c r="B13" s="4" t="s">
        <v>98</v>
      </c>
      <c r="D13" s="128" t="s">
        <v>166</v>
      </c>
      <c r="F13" s="64">
        <f>'سرمایه‌گذاری در اوراق بهادار'!J10</f>
        <v>0</v>
      </c>
      <c r="H13" s="131">
        <f>F13/$F$15</f>
        <v>0</v>
      </c>
      <c r="I13" s="6"/>
      <c r="J13" s="131">
        <f>F13/'سرمایه گذاری ها'!$O$17</f>
        <v>0</v>
      </c>
    </row>
    <row r="14" spans="2:30" s="4" customFormat="1" ht="26.25" customHeight="1" x14ac:dyDescent="0.55000000000000004">
      <c r="F14" s="64"/>
      <c r="H14" s="130"/>
      <c r="I14" s="6"/>
      <c r="J14" s="131"/>
    </row>
    <row r="15" spans="2:30" ht="24.75" thickBot="1" x14ac:dyDescent="0.65">
      <c r="B15" s="23" t="s">
        <v>65</v>
      </c>
      <c r="D15" s="23"/>
      <c r="F15" s="65">
        <f>SUM(F9:F14)</f>
        <v>2449191767</v>
      </c>
      <c r="G15" s="18"/>
      <c r="H15" s="129">
        <f>SUM(H9:H14)</f>
        <v>1</v>
      </c>
      <c r="I15" s="51"/>
      <c r="J15" s="132">
        <f>SUM(J9:J14)</f>
        <v>1.1420874115928877E-2</v>
      </c>
    </row>
    <row r="16" spans="2:30" ht="21.75" thickTop="1" x14ac:dyDescent="0.55000000000000004">
      <c r="F16" s="3"/>
    </row>
    <row r="20" spans="2:12" ht="26.25" customHeight="1" x14ac:dyDescent="0.75">
      <c r="B20" s="224">
        <v>9</v>
      </c>
      <c r="C20" s="224"/>
      <c r="D20" s="224"/>
      <c r="E20" s="224"/>
      <c r="F20" s="224"/>
      <c r="G20" s="224"/>
      <c r="H20" s="224"/>
      <c r="I20" s="224"/>
      <c r="J20" s="224"/>
      <c r="K20" s="224"/>
      <c r="L20" s="224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8"/>
  <sheetViews>
    <sheetView rightToLeft="1" view="pageBreakPreview" topLeftCell="A4" zoomScaleNormal="100" zoomScaleSheetLayoutView="100" workbookViewId="0">
      <selection activeCell="U9" sqref="U9"/>
    </sheetView>
  </sheetViews>
  <sheetFormatPr defaultRowHeight="15" x14ac:dyDescent="0.25"/>
  <cols>
    <col min="1" max="1" width="30.5703125" bestFit="1" customWidth="1"/>
    <col min="2" max="2" width="1.140625" customWidth="1"/>
    <col min="3" max="3" width="16.28515625" bestFit="1" customWidth="1"/>
    <col min="4" max="4" width="1.42578125" customWidth="1"/>
    <col min="5" max="5" width="18.85546875" bestFit="1" customWidth="1"/>
    <col min="6" max="6" width="1.42578125" customWidth="1"/>
    <col min="7" max="7" width="16.7109375" bestFit="1" customWidth="1"/>
    <col min="8" max="8" width="1.42578125" customWidth="1"/>
    <col min="9" max="9" width="16.710937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42578125" customWidth="1"/>
    <col min="15" max="15" width="15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6.7109375" bestFit="1" customWidth="1"/>
    <col min="20" max="20" width="1.42578125" customWidth="1"/>
    <col min="21" max="21" width="17.28515625" bestFit="1" customWidth="1"/>
  </cols>
  <sheetData>
    <row r="1" spans="1:21" ht="25.5" x14ac:dyDescent="0.25">
      <c r="A1" s="206" t="s">
        <v>168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</row>
    <row r="2" spans="1:21" ht="25.5" x14ac:dyDescent="0.25">
      <c r="A2" s="206" t="s">
        <v>37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</row>
    <row r="3" spans="1:21" ht="25.5" x14ac:dyDescent="0.25">
      <c r="A3" s="206" t="s">
        <v>252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</row>
    <row r="4" spans="1:21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</row>
    <row r="5" spans="1:21" ht="24" x14ac:dyDescent="0.25">
      <c r="A5" s="226" t="s">
        <v>193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</row>
    <row r="6" spans="1:21" ht="21" x14ac:dyDescent="0.25">
      <c r="A6" s="113"/>
      <c r="B6" s="113"/>
      <c r="C6" s="204" t="s">
        <v>39</v>
      </c>
      <c r="D6" s="204"/>
      <c r="E6" s="204"/>
      <c r="F6" s="204"/>
      <c r="G6" s="204"/>
      <c r="H6" s="204"/>
      <c r="I6" s="204"/>
      <c r="J6" s="204"/>
      <c r="K6" s="204"/>
      <c r="L6" s="113"/>
      <c r="M6" s="204" t="s">
        <v>101</v>
      </c>
      <c r="N6" s="204"/>
      <c r="O6" s="204"/>
      <c r="P6" s="204"/>
      <c r="Q6" s="204"/>
      <c r="R6" s="204"/>
      <c r="S6" s="204"/>
      <c r="T6" s="204"/>
      <c r="U6" s="204"/>
    </row>
    <row r="7" spans="1:21" ht="21" x14ac:dyDescent="0.25">
      <c r="A7" s="113"/>
      <c r="B7" s="113"/>
      <c r="C7" s="114"/>
      <c r="D7" s="114"/>
      <c r="E7" s="114"/>
      <c r="F7" s="114"/>
      <c r="G7" s="114"/>
      <c r="H7" s="114"/>
      <c r="I7" s="201" t="s">
        <v>59</v>
      </c>
      <c r="J7" s="201"/>
      <c r="K7" s="201"/>
      <c r="L7" s="113"/>
      <c r="M7" s="114"/>
      <c r="N7" s="114"/>
      <c r="O7" s="114"/>
      <c r="P7" s="114"/>
      <c r="Q7" s="114"/>
      <c r="R7" s="114"/>
      <c r="S7" s="201" t="s">
        <v>59</v>
      </c>
      <c r="T7" s="201"/>
      <c r="U7" s="201"/>
    </row>
    <row r="8" spans="1:21" ht="21" x14ac:dyDescent="0.25">
      <c r="A8" s="115" t="s">
        <v>91</v>
      </c>
      <c r="B8" s="113"/>
      <c r="C8" s="115" t="s">
        <v>102</v>
      </c>
      <c r="D8" s="113"/>
      <c r="E8" s="115" t="s">
        <v>55</v>
      </c>
      <c r="F8" s="113"/>
      <c r="G8" s="115" t="s">
        <v>56</v>
      </c>
      <c r="H8" s="113"/>
      <c r="I8" s="116" t="s">
        <v>34</v>
      </c>
      <c r="J8" s="114"/>
      <c r="K8" s="116" t="s">
        <v>57</v>
      </c>
      <c r="L8" s="113"/>
      <c r="M8" s="115" t="s">
        <v>102</v>
      </c>
      <c r="N8" s="113"/>
      <c r="O8" s="115" t="s">
        <v>55</v>
      </c>
      <c r="P8" s="113"/>
      <c r="Q8" s="115" t="s">
        <v>56</v>
      </c>
      <c r="R8" s="113"/>
      <c r="S8" s="116" t="s">
        <v>34</v>
      </c>
      <c r="T8" s="114"/>
      <c r="U8" s="116" t="s">
        <v>57</v>
      </c>
    </row>
    <row r="9" spans="1:21" ht="21" x14ac:dyDescent="0.25">
      <c r="A9" s="126" t="s">
        <v>205</v>
      </c>
      <c r="B9" s="113"/>
      <c r="C9" s="126">
        <v>0</v>
      </c>
      <c r="D9" s="159"/>
      <c r="E9" s="175">
        <v>1856744384</v>
      </c>
      <c r="F9" s="159"/>
      <c r="G9" s="164">
        <v>-8142207</v>
      </c>
      <c r="H9" s="164"/>
      <c r="I9" s="164">
        <v>1848602177</v>
      </c>
      <c r="J9" s="164"/>
      <c r="K9" s="165">
        <v>26.96</v>
      </c>
      <c r="L9" s="159"/>
      <c r="M9" s="126">
        <v>0</v>
      </c>
      <c r="N9" s="159"/>
      <c r="O9" s="164">
        <v>206834276</v>
      </c>
      <c r="P9" s="164"/>
      <c r="Q9" s="164">
        <v>721783226</v>
      </c>
      <c r="R9" s="164"/>
      <c r="S9" s="164">
        <v>928617502</v>
      </c>
      <c r="T9" s="113"/>
      <c r="U9" s="167">
        <f>S9/'جمع درآمدها'!F15</f>
        <v>0.37915263088502782</v>
      </c>
    </row>
    <row r="10" spans="1:21" ht="21" x14ac:dyDescent="0.55000000000000004">
      <c r="A10" s="126" t="s">
        <v>206</v>
      </c>
      <c r="B10" s="2"/>
      <c r="C10" s="126">
        <v>0</v>
      </c>
      <c r="D10" s="20"/>
      <c r="E10" s="20">
        <v>0</v>
      </c>
      <c r="F10" s="20"/>
      <c r="G10" s="164">
        <v>0</v>
      </c>
      <c r="H10" s="164"/>
      <c r="I10" s="164">
        <v>0</v>
      </c>
      <c r="J10" s="164"/>
      <c r="K10" s="165">
        <v>0</v>
      </c>
      <c r="L10" s="20"/>
      <c r="M10" s="126">
        <v>0</v>
      </c>
      <c r="N10" s="20"/>
      <c r="O10" s="164">
        <v>0</v>
      </c>
      <c r="P10" s="164"/>
      <c r="Q10" s="164">
        <v>-132762472</v>
      </c>
      <c r="R10" s="164"/>
      <c r="S10" s="164">
        <v>-132762472</v>
      </c>
      <c r="T10" s="113"/>
      <c r="U10" s="167">
        <f>S10/'جمع درآمدها'!F15</f>
        <v>-5.4206646367515737E-2</v>
      </c>
    </row>
    <row r="11" spans="1:21" ht="21.75" thickBot="1" x14ac:dyDescent="0.6">
      <c r="A11" s="138" t="s">
        <v>59</v>
      </c>
      <c r="B11" s="139"/>
      <c r="C11" s="138">
        <f>SUM(C9:C10)</f>
        <v>0</v>
      </c>
      <c r="D11" s="139"/>
      <c r="E11" s="163">
        <f>SUM(E9:E10)</f>
        <v>1856744384</v>
      </c>
      <c r="F11" s="153"/>
      <c r="G11" s="163">
        <f>SUM(G9:G10)</f>
        <v>-8142207</v>
      </c>
      <c r="H11" s="153"/>
      <c r="I11" s="163">
        <f>SUM(I9:I10)</f>
        <v>1848602177</v>
      </c>
      <c r="J11" s="153"/>
      <c r="K11" s="166">
        <f>SUM(K9:K10)</f>
        <v>26.96</v>
      </c>
      <c r="L11" s="144"/>
      <c r="M11" s="138">
        <f>SUM(M9:M10)</f>
        <v>0</v>
      </c>
      <c r="N11" s="144"/>
      <c r="O11" s="163"/>
      <c r="P11" s="163"/>
      <c r="Q11" s="163">
        <f>SUM(Q9:Q10)</f>
        <v>589020754</v>
      </c>
      <c r="R11" s="163"/>
      <c r="S11" s="163">
        <f>SUM(S9:S10)</f>
        <v>795855030</v>
      </c>
      <c r="T11" s="139"/>
      <c r="U11" s="168">
        <f>SUM(U9:U10)</f>
        <v>0.32494598451751211</v>
      </c>
    </row>
    <row r="12" spans="1:21" ht="15.75" thickTop="1" x14ac:dyDescent="0.25"/>
    <row r="17" spans="2:21" ht="30" x14ac:dyDescent="0.75">
      <c r="K17" s="45">
        <v>10</v>
      </c>
    </row>
    <row r="18" spans="2:21" ht="21" x14ac:dyDescent="0.55000000000000004"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</row>
  </sheetData>
  <sortState xmlns:xlrd2="http://schemas.microsoft.com/office/spreadsheetml/2017/richdata2" ref="A9:S10">
    <sortCondition descending="1" ref="S9:S10"/>
  </sortState>
  <mergeCells count="9">
    <mergeCell ref="B18:U18"/>
    <mergeCell ref="I7:K7"/>
    <mergeCell ref="S7:U7"/>
    <mergeCell ref="A1:U1"/>
    <mergeCell ref="A2:U2"/>
    <mergeCell ref="A3:U3"/>
    <mergeCell ref="C6:K6"/>
    <mergeCell ref="M6:U6"/>
    <mergeCell ref="A5:U5"/>
  </mergeCells>
  <pageMargins left="0.7" right="0.7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76"/>
  <sheetViews>
    <sheetView rightToLeft="1" view="pageBreakPreview" topLeftCell="A59" zoomScale="80" zoomScaleNormal="90" zoomScaleSheetLayoutView="80" workbookViewId="0">
      <selection activeCell="H75" sqref="H75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11.85546875" style="4" bestFit="1" customWidth="1"/>
    <col min="26" max="16384" width="9.140625" style="4"/>
  </cols>
  <sheetData>
    <row r="2" spans="2:28" ht="35.25" x14ac:dyDescent="0.55000000000000004">
      <c r="B2" s="227" t="s">
        <v>167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</row>
    <row r="3" spans="2:28" ht="35.25" x14ac:dyDescent="0.55000000000000004">
      <c r="B3" s="227" t="s">
        <v>37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</row>
    <row r="4" spans="2:28" ht="35.25" x14ac:dyDescent="0.55000000000000004">
      <c r="B4" s="227" t="s">
        <v>252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</row>
    <row r="7" spans="2:28" s="2" customFormat="1" ht="30" x14ac:dyDescent="0.55000000000000004">
      <c r="B7" s="12" t="s">
        <v>154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86" t="s">
        <v>1</v>
      </c>
      <c r="D8" s="187" t="s">
        <v>39</v>
      </c>
      <c r="E8" s="187" t="s">
        <v>39</v>
      </c>
      <c r="F8" s="187" t="s">
        <v>39</v>
      </c>
      <c r="G8" s="187" t="s">
        <v>39</v>
      </c>
      <c r="H8" s="187" t="s">
        <v>39</v>
      </c>
      <c r="I8" s="187" t="s">
        <v>39</v>
      </c>
      <c r="J8" s="187" t="s">
        <v>39</v>
      </c>
      <c r="K8" s="187" t="s">
        <v>39</v>
      </c>
      <c r="L8" s="187" t="s">
        <v>39</v>
      </c>
      <c r="N8" s="187" t="s">
        <v>40</v>
      </c>
      <c r="O8" s="187" t="s">
        <v>40</v>
      </c>
      <c r="P8" s="187" t="s">
        <v>40</v>
      </c>
      <c r="Q8" s="187" t="s">
        <v>40</v>
      </c>
      <c r="R8" s="187" t="s">
        <v>40</v>
      </c>
      <c r="S8" s="187" t="s">
        <v>40</v>
      </c>
      <c r="T8" s="187" t="s">
        <v>40</v>
      </c>
      <c r="U8" s="187" t="s">
        <v>40</v>
      </c>
      <c r="V8" s="187" t="s">
        <v>40</v>
      </c>
    </row>
    <row r="9" spans="2:28" s="32" customFormat="1" ht="55.5" customHeight="1" x14ac:dyDescent="0.25">
      <c r="B9" s="186" t="s">
        <v>1</v>
      </c>
      <c r="D9" s="228" t="s">
        <v>54</v>
      </c>
      <c r="E9" s="33"/>
      <c r="F9" s="228" t="s">
        <v>55</v>
      </c>
      <c r="G9" s="33"/>
      <c r="H9" s="228" t="s">
        <v>56</v>
      </c>
      <c r="I9" s="33"/>
      <c r="J9" s="228" t="s">
        <v>34</v>
      </c>
      <c r="K9" s="33"/>
      <c r="L9" s="228" t="s">
        <v>57</v>
      </c>
      <c r="N9" s="228" t="s">
        <v>54</v>
      </c>
      <c r="O9" s="33"/>
      <c r="P9" s="228" t="s">
        <v>55</v>
      </c>
      <c r="Q9" s="33"/>
      <c r="R9" s="228" t="s">
        <v>56</v>
      </c>
      <c r="S9" s="33"/>
      <c r="T9" s="228" t="s">
        <v>34</v>
      </c>
      <c r="U9" s="33"/>
      <c r="V9" s="228" t="s">
        <v>57</v>
      </c>
    </row>
    <row r="10" spans="2:28" x14ac:dyDescent="0.55000000000000004">
      <c r="B10" s="4" t="s">
        <v>78</v>
      </c>
      <c r="D10" s="64">
        <v>0</v>
      </c>
      <c r="E10" s="106"/>
      <c r="F10" s="64">
        <v>0</v>
      </c>
      <c r="G10" s="106"/>
      <c r="H10" s="64">
        <v>0</v>
      </c>
      <c r="I10" s="106"/>
      <c r="J10" s="64">
        <v>0</v>
      </c>
      <c r="K10" s="106"/>
      <c r="L10" s="119">
        <v>0</v>
      </c>
      <c r="M10" s="106"/>
      <c r="N10" s="64">
        <v>0</v>
      </c>
      <c r="O10" s="106"/>
      <c r="P10" s="64">
        <v>0</v>
      </c>
      <c r="Q10" s="106"/>
      <c r="R10" s="64">
        <v>3266335239</v>
      </c>
      <c r="S10" s="106"/>
      <c r="T10" s="64">
        <v>3266335239</v>
      </c>
      <c r="U10" s="106"/>
      <c r="V10" s="157">
        <v>-19.32</v>
      </c>
    </row>
    <row r="11" spans="2:28" x14ac:dyDescent="0.55000000000000004">
      <c r="B11" s="4" t="s">
        <v>177</v>
      </c>
      <c r="D11" s="64">
        <v>0</v>
      </c>
      <c r="E11" s="106"/>
      <c r="F11" s="64">
        <v>0</v>
      </c>
      <c r="G11" s="106"/>
      <c r="H11" s="64">
        <v>0</v>
      </c>
      <c r="I11" s="106"/>
      <c r="J11" s="64">
        <v>0</v>
      </c>
      <c r="K11" s="106"/>
      <c r="L11" s="119">
        <v>0</v>
      </c>
      <c r="M11" s="106"/>
      <c r="N11" s="64">
        <v>360000000</v>
      </c>
      <c r="O11" s="106"/>
      <c r="P11" s="64">
        <v>0</v>
      </c>
      <c r="Q11" s="106"/>
      <c r="R11" s="64">
        <v>2726145936</v>
      </c>
      <c r="S11" s="106"/>
      <c r="T11" s="64">
        <v>3086145936</v>
      </c>
      <c r="U11" s="106"/>
      <c r="V11" s="158">
        <v>-18.25</v>
      </c>
    </row>
    <row r="12" spans="2:28" x14ac:dyDescent="0.55000000000000004">
      <c r="B12" s="4" t="s">
        <v>187</v>
      </c>
      <c r="D12" s="64">
        <v>0</v>
      </c>
      <c r="E12" s="106"/>
      <c r="F12" s="64">
        <v>0</v>
      </c>
      <c r="G12" s="106"/>
      <c r="H12" s="64">
        <v>0</v>
      </c>
      <c r="I12" s="106"/>
      <c r="J12" s="64">
        <v>0</v>
      </c>
      <c r="K12" s="106"/>
      <c r="L12" s="119">
        <v>0</v>
      </c>
      <c r="M12" s="106"/>
      <c r="N12" s="64">
        <v>0</v>
      </c>
      <c r="O12" s="106"/>
      <c r="P12" s="64">
        <v>0</v>
      </c>
      <c r="Q12" s="106"/>
      <c r="R12" s="64">
        <v>2977733688</v>
      </c>
      <c r="S12" s="106"/>
      <c r="T12" s="64">
        <v>2977733688</v>
      </c>
      <c r="U12" s="106"/>
      <c r="V12" s="158">
        <v>-17.61</v>
      </c>
    </row>
    <row r="13" spans="2:28" x14ac:dyDescent="0.55000000000000004">
      <c r="B13" s="4" t="s">
        <v>179</v>
      </c>
      <c r="D13" s="64">
        <v>0</v>
      </c>
      <c r="E13" s="106"/>
      <c r="F13" s="64">
        <v>0</v>
      </c>
      <c r="G13" s="106"/>
      <c r="H13" s="64">
        <v>0</v>
      </c>
      <c r="I13" s="106"/>
      <c r="J13" s="64">
        <v>0</v>
      </c>
      <c r="K13" s="106"/>
      <c r="L13" s="119">
        <v>0</v>
      </c>
      <c r="M13" s="106"/>
      <c r="N13" s="64">
        <v>445393533</v>
      </c>
      <c r="O13" s="106"/>
      <c r="P13" s="64">
        <v>0</v>
      </c>
      <c r="Q13" s="106"/>
      <c r="R13" s="64">
        <v>2451266410</v>
      </c>
      <c r="S13" s="106"/>
      <c r="T13" s="64">
        <v>2896659943</v>
      </c>
      <c r="U13" s="106"/>
      <c r="V13" s="158">
        <v>-17.13</v>
      </c>
    </row>
    <row r="14" spans="2:28" x14ac:dyDescent="0.55000000000000004">
      <c r="B14" s="4" t="s">
        <v>188</v>
      </c>
      <c r="D14" s="64">
        <v>0</v>
      </c>
      <c r="E14" s="106"/>
      <c r="F14" s="64">
        <v>0</v>
      </c>
      <c r="G14" s="106"/>
      <c r="H14" s="64">
        <v>0</v>
      </c>
      <c r="I14" s="106"/>
      <c r="J14" s="64">
        <v>0</v>
      </c>
      <c r="K14" s="106"/>
      <c r="L14" s="119">
        <v>0</v>
      </c>
      <c r="M14" s="106"/>
      <c r="N14" s="64">
        <v>0</v>
      </c>
      <c r="O14" s="106"/>
      <c r="P14" s="64">
        <v>0</v>
      </c>
      <c r="Q14" s="106"/>
      <c r="R14" s="64">
        <v>2376108377</v>
      </c>
      <c r="S14" s="106"/>
      <c r="T14" s="64">
        <v>2376108377</v>
      </c>
      <c r="U14" s="106"/>
      <c r="V14" s="158">
        <v>-14.05</v>
      </c>
    </row>
    <row r="15" spans="2:28" x14ac:dyDescent="0.55000000000000004">
      <c r="B15" s="4" t="s">
        <v>198</v>
      </c>
      <c r="D15" s="64">
        <v>0</v>
      </c>
      <c r="E15" s="106"/>
      <c r="F15" s="64">
        <v>0</v>
      </c>
      <c r="G15" s="106"/>
      <c r="H15" s="64">
        <v>0</v>
      </c>
      <c r="I15" s="106"/>
      <c r="J15" s="64">
        <v>0</v>
      </c>
      <c r="K15" s="106"/>
      <c r="L15" s="119">
        <v>0</v>
      </c>
      <c r="M15" s="106"/>
      <c r="N15" s="64">
        <v>0</v>
      </c>
      <c r="O15" s="106"/>
      <c r="P15" s="64">
        <v>0</v>
      </c>
      <c r="Q15" s="106"/>
      <c r="R15" s="64">
        <v>2007269115</v>
      </c>
      <c r="S15" s="106"/>
      <c r="T15" s="64">
        <v>2007269115</v>
      </c>
      <c r="U15" s="106"/>
      <c r="V15" s="158">
        <v>-11.87</v>
      </c>
    </row>
    <row r="16" spans="2:28" x14ac:dyDescent="0.55000000000000004">
      <c r="B16" s="4" t="s">
        <v>217</v>
      </c>
      <c r="D16" s="64">
        <v>0</v>
      </c>
      <c r="E16" s="106"/>
      <c r="F16" s="64">
        <v>0</v>
      </c>
      <c r="G16" s="106"/>
      <c r="H16" s="64">
        <v>414915578</v>
      </c>
      <c r="I16" s="106"/>
      <c r="J16" s="64">
        <v>414915578</v>
      </c>
      <c r="K16" s="106"/>
      <c r="L16" s="119">
        <v>6.05</v>
      </c>
      <c r="M16" s="106"/>
      <c r="N16" s="64">
        <v>896819013</v>
      </c>
      <c r="O16" s="106"/>
      <c r="P16" s="64">
        <v>0</v>
      </c>
      <c r="Q16" s="106"/>
      <c r="R16" s="64">
        <v>697860240</v>
      </c>
      <c r="S16" s="106"/>
      <c r="T16" s="64">
        <v>1594679253</v>
      </c>
      <c r="U16" s="106"/>
      <c r="V16" s="158">
        <v>-9.43</v>
      </c>
    </row>
    <row r="17" spans="2:22" x14ac:dyDescent="0.55000000000000004">
      <c r="B17" s="4" t="s">
        <v>207</v>
      </c>
      <c r="D17" s="64">
        <v>0</v>
      </c>
      <c r="E17" s="106"/>
      <c r="F17" s="64">
        <v>0</v>
      </c>
      <c r="G17" s="106"/>
      <c r="H17" s="64">
        <v>0</v>
      </c>
      <c r="I17" s="106"/>
      <c r="J17" s="64">
        <v>0</v>
      </c>
      <c r="K17" s="106"/>
      <c r="L17" s="119">
        <v>0</v>
      </c>
      <c r="M17" s="106"/>
      <c r="N17" s="64">
        <v>0</v>
      </c>
      <c r="O17" s="106"/>
      <c r="P17" s="64">
        <v>0</v>
      </c>
      <c r="Q17" s="106"/>
      <c r="R17" s="64">
        <v>1484961620</v>
      </c>
      <c r="S17" s="106"/>
      <c r="T17" s="64">
        <v>1484961620</v>
      </c>
      <c r="U17" s="106"/>
      <c r="V17" s="158">
        <v>-8.7799999999999994</v>
      </c>
    </row>
    <row r="18" spans="2:22" x14ac:dyDescent="0.55000000000000004">
      <c r="B18" s="4" t="s">
        <v>192</v>
      </c>
      <c r="D18" s="64">
        <v>0</v>
      </c>
      <c r="E18" s="106"/>
      <c r="F18" s="64">
        <v>-190951294</v>
      </c>
      <c r="G18" s="106"/>
      <c r="H18" s="64">
        <v>214424964</v>
      </c>
      <c r="I18" s="106"/>
      <c r="J18" s="64">
        <v>23473670</v>
      </c>
      <c r="K18" s="106"/>
      <c r="L18" s="119">
        <v>0.34</v>
      </c>
      <c r="M18" s="106"/>
      <c r="N18" s="64">
        <v>800000000</v>
      </c>
      <c r="O18" s="106"/>
      <c r="P18" s="64">
        <v>524224089</v>
      </c>
      <c r="Q18" s="106"/>
      <c r="R18" s="64">
        <v>-20190822</v>
      </c>
      <c r="S18" s="106"/>
      <c r="T18" s="64">
        <v>1304033267</v>
      </c>
      <c r="U18" s="106"/>
      <c r="V18" s="158">
        <v>-7.71</v>
      </c>
    </row>
    <row r="19" spans="2:22" x14ac:dyDescent="0.55000000000000004">
      <c r="B19" s="4" t="s">
        <v>199</v>
      </c>
      <c r="D19" s="64">
        <v>0</v>
      </c>
      <c r="E19" s="106"/>
      <c r="F19" s="64">
        <v>0</v>
      </c>
      <c r="G19" s="106"/>
      <c r="H19" s="64">
        <v>0</v>
      </c>
      <c r="I19" s="106"/>
      <c r="J19" s="64">
        <v>0</v>
      </c>
      <c r="K19" s="106"/>
      <c r="L19" s="119">
        <v>0</v>
      </c>
      <c r="M19" s="106"/>
      <c r="N19" s="64">
        <v>0</v>
      </c>
      <c r="O19" s="106"/>
      <c r="P19" s="64">
        <v>0</v>
      </c>
      <c r="Q19" s="106"/>
      <c r="R19" s="64">
        <v>1297311590</v>
      </c>
      <c r="S19" s="106"/>
      <c r="T19" s="64">
        <v>1297311590</v>
      </c>
      <c r="U19" s="106"/>
      <c r="V19" s="158">
        <v>-7.67</v>
      </c>
    </row>
    <row r="20" spans="2:22" x14ac:dyDescent="0.55000000000000004">
      <c r="B20" s="4" t="s">
        <v>178</v>
      </c>
      <c r="D20" s="64">
        <v>0</v>
      </c>
      <c r="E20" s="106"/>
      <c r="F20" s="64">
        <v>0</v>
      </c>
      <c r="G20" s="106"/>
      <c r="H20" s="64">
        <v>0</v>
      </c>
      <c r="I20" s="106"/>
      <c r="J20" s="64">
        <v>0</v>
      </c>
      <c r="K20" s="106"/>
      <c r="L20" s="119">
        <v>0</v>
      </c>
      <c r="M20" s="106"/>
      <c r="N20" s="64">
        <v>0</v>
      </c>
      <c r="O20" s="106"/>
      <c r="P20" s="64">
        <v>0</v>
      </c>
      <c r="Q20" s="106"/>
      <c r="R20" s="64">
        <v>1239442423</v>
      </c>
      <c r="S20" s="106"/>
      <c r="T20" s="64">
        <v>1239442423</v>
      </c>
      <c r="U20" s="106"/>
      <c r="V20" s="158">
        <v>-7.33</v>
      </c>
    </row>
    <row r="21" spans="2:22" x14ac:dyDescent="0.55000000000000004">
      <c r="B21" s="4" t="s">
        <v>236</v>
      </c>
      <c r="D21" s="64">
        <v>0</v>
      </c>
      <c r="E21" s="106"/>
      <c r="F21" s="64">
        <v>940258570</v>
      </c>
      <c r="G21" s="106"/>
      <c r="H21" s="64">
        <v>224946364</v>
      </c>
      <c r="I21" s="106"/>
      <c r="J21" s="64">
        <v>1165204934</v>
      </c>
      <c r="K21" s="106"/>
      <c r="L21" s="119">
        <v>16.989999999999998</v>
      </c>
      <c r="M21" s="106"/>
      <c r="N21" s="64">
        <v>0</v>
      </c>
      <c r="O21" s="106"/>
      <c r="P21" s="64">
        <v>540547998</v>
      </c>
      <c r="Q21" s="106"/>
      <c r="R21" s="64">
        <v>291728995</v>
      </c>
      <c r="S21" s="106"/>
      <c r="T21" s="64">
        <v>832276993</v>
      </c>
      <c r="U21" s="106"/>
      <c r="V21" s="158">
        <v>-4.92</v>
      </c>
    </row>
    <row r="22" spans="2:22" x14ac:dyDescent="0.55000000000000004">
      <c r="B22" s="4" t="s">
        <v>218</v>
      </c>
      <c r="D22" s="64">
        <v>0</v>
      </c>
      <c r="E22" s="106"/>
      <c r="F22" s="64">
        <v>0</v>
      </c>
      <c r="G22" s="106"/>
      <c r="H22" s="64">
        <v>0</v>
      </c>
      <c r="I22" s="106"/>
      <c r="J22" s="64">
        <v>0</v>
      </c>
      <c r="K22" s="106"/>
      <c r="L22" s="119">
        <v>0</v>
      </c>
      <c r="M22" s="106"/>
      <c r="N22" s="64">
        <v>0</v>
      </c>
      <c r="O22" s="106"/>
      <c r="P22" s="64">
        <v>0</v>
      </c>
      <c r="Q22" s="106"/>
      <c r="R22" s="64">
        <v>797323409</v>
      </c>
      <c r="S22" s="106"/>
      <c r="T22" s="64">
        <v>797323409</v>
      </c>
      <c r="U22" s="106"/>
      <c r="V22" s="158">
        <v>-4.72</v>
      </c>
    </row>
    <row r="23" spans="2:22" x14ac:dyDescent="0.55000000000000004">
      <c r="B23" s="4" t="s">
        <v>244</v>
      </c>
      <c r="D23" s="64">
        <v>0</v>
      </c>
      <c r="E23" s="106"/>
      <c r="F23" s="64">
        <v>1026701649</v>
      </c>
      <c r="G23" s="106"/>
      <c r="H23" s="64">
        <v>178877290</v>
      </c>
      <c r="I23" s="106"/>
      <c r="J23" s="64">
        <v>1205578939</v>
      </c>
      <c r="K23" s="106"/>
      <c r="L23" s="119">
        <v>17.579999999999998</v>
      </c>
      <c r="M23" s="106"/>
      <c r="N23" s="64">
        <v>0</v>
      </c>
      <c r="O23" s="106"/>
      <c r="P23" s="64">
        <v>606397708</v>
      </c>
      <c r="Q23" s="106"/>
      <c r="R23" s="64">
        <v>178877290</v>
      </c>
      <c r="S23" s="106"/>
      <c r="T23" s="64">
        <v>785274998</v>
      </c>
      <c r="U23" s="106"/>
      <c r="V23" s="158">
        <v>-4.6399999999999997</v>
      </c>
    </row>
    <row r="24" spans="2:22" x14ac:dyDescent="0.55000000000000004">
      <c r="B24" s="4" t="s">
        <v>216</v>
      </c>
      <c r="D24" s="64">
        <v>0</v>
      </c>
      <c r="E24" s="106"/>
      <c r="F24" s="64">
        <v>0</v>
      </c>
      <c r="G24" s="106"/>
      <c r="H24" s="64">
        <v>0</v>
      </c>
      <c r="I24" s="106"/>
      <c r="J24" s="64">
        <v>0</v>
      </c>
      <c r="K24" s="106"/>
      <c r="L24" s="119">
        <v>0</v>
      </c>
      <c r="M24" s="106"/>
      <c r="N24" s="64">
        <v>0</v>
      </c>
      <c r="O24" s="106"/>
      <c r="P24" s="64">
        <v>0</v>
      </c>
      <c r="Q24" s="106"/>
      <c r="R24" s="64">
        <v>710538931</v>
      </c>
      <c r="S24" s="106"/>
      <c r="T24" s="64">
        <v>710538931</v>
      </c>
      <c r="U24" s="106"/>
      <c r="V24" s="158">
        <v>-4.2</v>
      </c>
    </row>
    <row r="25" spans="2:22" x14ac:dyDescent="0.55000000000000004">
      <c r="B25" s="4" t="s">
        <v>172</v>
      </c>
      <c r="D25" s="64">
        <v>0</v>
      </c>
      <c r="E25" s="106"/>
      <c r="F25" s="64">
        <v>0</v>
      </c>
      <c r="G25" s="106"/>
      <c r="H25" s="64">
        <v>0</v>
      </c>
      <c r="I25" s="106"/>
      <c r="J25" s="64">
        <v>0</v>
      </c>
      <c r="K25" s="106"/>
      <c r="L25" s="119">
        <v>0</v>
      </c>
      <c r="M25" s="106"/>
      <c r="N25" s="64">
        <v>0</v>
      </c>
      <c r="O25" s="106"/>
      <c r="P25" s="64">
        <v>0</v>
      </c>
      <c r="Q25" s="106"/>
      <c r="R25" s="64">
        <v>389916115</v>
      </c>
      <c r="S25" s="106"/>
      <c r="T25" s="64">
        <v>389916115</v>
      </c>
      <c r="U25" s="106"/>
      <c r="V25" s="158">
        <v>-2.31</v>
      </c>
    </row>
    <row r="26" spans="2:22" x14ac:dyDescent="0.55000000000000004">
      <c r="B26" s="4" t="s">
        <v>215</v>
      </c>
      <c r="D26" s="64">
        <v>0</v>
      </c>
      <c r="E26" s="106"/>
      <c r="F26" s="64">
        <v>0</v>
      </c>
      <c r="G26" s="106"/>
      <c r="H26" s="64">
        <v>0</v>
      </c>
      <c r="I26" s="106"/>
      <c r="J26" s="64">
        <v>0</v>
      </c>
      <c r="K26" s="106"/>
      <c r="L26" s="119">
        <v>0</v>
      </c>
      <c r="M26" s="106"/>
      <c r="N26" s="64">
        <v>0</v>
      </c>
      <c r="O26" s="106"/>
      <c r="P26" s="64">
        <v>0</v>
      </c>
      <c r="Q26" s="106"/>
      <c r="R26" s="64">
        <v>278702126</v>
      </c>
      <c r="S26" s="106"/>
      <c r="T26" s="64">
        <v>278702126</v>
      </c>
      <c r="U26" s="106"/>
      <c r="V26" s="158">
        <v>-1.65</v>
      </c>
    </row>
    <row r="27" spans="2:22" x14ac:dyDescent="0.55000000000000004">
      <c r="B27" s="4" t="s">
        <v>184</v>
      </c>
      <c r="D27" s="64">
        <v>0</v>
      </c>
      <c r="E27" s="106"/>
      <c r="F27" s="64">
        <v>-153083700</v>
      </c>
      <c r="G27" s="106"/>
      <c r="H27" s="64">
        <v>0</v>
      </c>
      <c r="I27" s="106"/>
      <c r="J27" s="64">
        <v>-153083700</v>
      </c>
      <c r="K27" s="106"/>
      <c r="L27" s="119">
        <v>-2.23</v>
      </c>
      <c r="M27" s="106"/>
      <c r="N27" s="64">
        <v>0</v>
      </c>
      <c r="O27" s="106"/>
      <c r="P27" s="64">
        <v>-657601430</v>
      </c>
      <c r="Q27" s="106"/>
      <c r="R27" s="64">
        <v>913610271</v>
      </c>
      <c r="S27" s="106"/>
      <c r="T27" s="64">
        <v>256008841</v>
      </c>
      <c r="U27" s="106"/>
      <c r="V27" s="158">
        <v>-1.51</v>
      </c>
    </row>
    <row r="28" spans="2:22" x14ac:dyDescent="0.55000000000000004">
      <c r="B28" s="4" t="s">
        <v>170</v>
      </c>
      <c r="D28" s="64">
        <v>0</v>
      </c>
      <c r="E28" s="106"/>
      <c r="F28" s="64">
        <v>0</v>
      </c>
      <c r="G28" s="106"/>
      <c r="H28" s="64">
        <v>0</v>
      </c>
      <c r="I28" s="106"/>
      <c r="J28" s="64">
        <v>0</v>
      </c>
      <c r="K28" s="106"/>
      <c r="L28" s="119">
        <v>0</v>
      </c>
      <c r="M28" s="106"/>
      <c r="N28" s="64">
        <v>0</v>
      </c>
      <c r="O28" s="106"/>
      <c r="P28" s="64">
        <v>0</v>
      </c>
      <c r="Q28" s="106"/>
      <c r="R28" s="64">
        <v>252790542</v>
      </c>
      <c r="S28" s="106"/>
      <c r="T28" s="64">
        <v>252790542</v>
      </c>
      <c r="U28" s="106"/>
      <c r="V28" s="158">
        <v>-1.5</v>
      </c>
    </row>
    <row r="29" spans="2:22" x14ac:dyDescent="0.55000000000000004">
      <c r="B29" s="4" t="s">
        <v>203</v>
      </c>
      <c r="D29" s="64">
        <v>0</v>
      </c>
      <c r="E29" s="106"/>
      <c r="F29" s="64">
        <v>0</v>
      </c>
      <c r="G29" s="106"/>
      <c r="H29" s="64">
        <v>0</v>
      </c>
      <c r="I29" s="106"/>
      <c r="J29" s="64">
        <v>0</v>
      </c>
      <c r="K29" s="106"/>
      <c r="L29" s="119">
        <v>0</v>
      </c>
      <c r="M29" s="106"/>
      <c r="N29" s="64">
        <v>0</v>
      </c>
      <c r="O29" s="106"/>
      <c r="P29" s="64">
        <v>0</v>
      </c>
      <c r="Q29" s="106"/>
      <c r="R29" s="64">
        <v>250101573</v>
      </c>
      <c r="S29" s="106"/>
      <c r="T29" s="64">
        <v>250101573</v>
      </c>
      <c r="U29" s="106"/>
      <c r="V29" s="158">
        <v>-1.48</v>
      </c>
    </row>
    <row r="30" spans="2:22" x14ac:dyDescent="0.55000000000000004">
      <c r="B30" s="4" t="s">
        <v>235</v>
      </c>
      <c r="D30" s="64">
        <v>0</v>
      </c>
      <c r="E30" s="106"/>
      <c r="F30" s="64">
        <v>0</v>
      </c>
      <c r="G30" s="106"/>
      <c r="H30" s="64">
        <v>0</v>
      </c>
      <c r="I30" s="106"/>
      <c r="J30" s="64">
        <v>0</v>
      </c>
      <c r="K30" s="106"/>
      <c r="L30" s="119">
        <v>0</v>
      </c>
      <c r="M30" s="106"/>
      <c r="N30" s="64">
        <v>0</v>
      </c>
      <c r="O30" s="106"/>
      <c r="P30" s="64">
        <v>0</v>
      </c>
      <c r="Q30" s="106"/>
      <c r="R30" s="64">
        <v>224957683</v>
      </c>
      <c r="S30" s="106"/>
      <c r="T30" s="64">
        <v>224957683</v>
      </c>
      <c r="U30" s="106"/>
      <c r="V30" s="158">
        <v>-1.33</v>
      </c>
    </row>
    <row r="31" spans="2:22" x14ac:dyDescent="0.55000000000000004">
      <c r="B31" s="4" t="s">
        <v>195</v>
      </c>
      <c r="D31" s="64">
        <v>0</v>
      </c>
      <c r="E31" s="106"/>
      <c r="F31" s="64">
        <v>0</v>
      </c>
      <c r="G31" s="106"/>
      <c r="H31" s="64">
        <v>0</v>
      </c>
      <c r="I31" s="106"/>
      <c r="J31" s="64">
        <v>0</v>
      </c>
      <c r="K31" s="106"/>
      <c r="L31" s="119">
        <v>0</v>
      </c>
      <c r="M31" s="106"/>
      <c r="N31" s="64">
        <v>0</v>
      </c>
      <c r="O31" s="106"/>
      <c r="P31" s="64">
        <v>0</v>
      </c>
      <c r="Q31" s="106"/>
      <c r="R31" s="64">
        <v>209148432</v>
      </c>
      <c r="S31" s="106"/>
      <c r="T31" s="64">
        <v>209148432</v>
      </c>
      <c r="U31" s="106"/>
      <c r="V31" s="158">
        <v>-1.24</v>
      </c>
    </row>
    <row r="32" spans="2:22" x14ac:dyDescent="0.55000000000000004">
      <c r="B32" s="4" t="s">
        <v>213</v>
      </c>
      <c r="D32" s="64">
        <v>0</v>
      </c>
      <c r="E32" s="106"/>
      <c r="F32" s="64">
        <v>-442776612</v>
      </c>
      <c r="G32" s="106"/>
      <c r="H32" s="64">
        <v>0</v>
      </c>
      <c r="I32" s="106"/>
      <c r="J32" s="64">
        <v>-442776612</v>
      </c>
      <c r="K32" s="106"/>
      <c r="L32" s="119">
        <v>-6.46</v>
      </c>
      <c r="M32" s="106"/>
      <c r="N32" s="64">
        <v>1015000350</v>
      </c>
      <c r="O32" s="106"/>
      <c r="P32" s="64">
        <v>-1216418225</v>
      </c>
      <c r="Q32" s="106"/>
      <c r="R32" s="64">
        <v>378787605</v>
      </c>
      <c r="S32" s="106"/>
      <c r="T32" s="64">
        <v>177369730</v>
      </c>
      <c r="U32" s="106"/>
      <c r="V32" s="158">
        <v>-1.05</v>
      </c>
    </row>
    <row r="33" spans="2:22" x14ac:dyDescent="0.55000000000000004">
      <c r="B33" s="4" t="s">
        <v>201</v>
      </c>
      <c r="D33" s="64">
        <v>0</v>
      </c>
      <c r="E33" s="106"/>
      <c r="F33" s="64">
        <v>0</v>
      </c>
      <c r="G33" s="106"/>
      <c r="H33" s="64">
        <v>0</v>
      </c>
      <c r="I33" s="106"/>
      <c r="J33" s="64">
        <v>0</v>
      </c>
      <c r="K33" s="106"/>
      <c r="L33" s="119">
        <v>0</v>
      </c>
      <c r="M33" s="106"/>
      <c r="N33" s="64">
        <v>0</v>
      </c>
      <c r="O33" s="106"/>
      <c r="P33" s="64">
        <v>0</v>
      </c>
      <c r="Q33" s="106"/>
      <c r="R33" s="64">
        <v>131303453</v>
      </c>
      <c r="S33" s="106"/>
      <c r="T33" s="64">
        <v>131303453</v>
      </c>
      <c r="U33" s="106"/>
      <c r="V33" s="158">
        <v>-0.78</v>
      </c>
    </row>
    <row r="34" spans="2:22" x14ac:dyDescent="0.55000000000000004">
      <c r="B34" s="4" t="s">
        <v>254</v>
      </c>
      <c r="D34" s="64">
        <v>0</v>
      </c>
      <c r="E34" s="106"/>
      <c r="F34" s="64">
        <v>122560559</v>
      </c>
      <c r="G34" s="106"/>
      <c r="H34" s="64">
        <v>0</v>
      </c>
      <c r="I34" s="106"/>
      <c r="J34" s="64">
        <v>122560559</v>
      </c>
      <c r="K34" s="106"/>
      <c r="L34" s="119">
        <v>1.79</v>
      </c>
      <c r="M34" s="106"/>
      <c r="N34" s="64">
        <v>0</v>
      </c>
      <c r="O34" s="106"/>
      <c r="P34" s="64">
        <v>122560559</v>
      </c>
      <c r="Q34" s="106"/>
      <c r="R34" s="64">
        <v>0</v>
      </c>
      <c r="S34" s="106"/>
      <c r="T34" s="64">
        <v>122560559</v>
      </c>
      <c r="U34" s="106"/>
      <c r="V34" s="158">
        <v>-0.72</v>
      </c>
    </row>
    <row r="35" spans="2:22" x14ac:dyDescent="0.55000000000000004">
      <c r="B35" s="4" t="s">
        <v>204</v>
      </c>
      <c r="D35" s="64">
        <v>0</v>
      </c>
      <c r="E35" s="106"/>
      <c r="F35" s="64">
        <v>0</v>
      </c>
      <c r="G35" s="106"/>
      <c r="H35" s="64">
        <v>0</v>
      </c>
      <c r="I35" s="106"/>
      <c r="J35" s="64">
        <v>0</v>
      </c>
      <c r="K35" s="106"/>
      <c r="L35" s="119">
        <v>0</v>
      </c>
      <c r="M35" s="106"/>
      <c r="N35" s="64">
        <v>0</v>
      </c>
      <c r="O35" s="106"/>
      <c r="P35" s="64">
        <v>0</v>
      </c>
      <c r="Q35" s="106"/>
      <c r="R35" s="64">
        <v>104375265</v>
      </c>
      <c r="S35" s="106"/>
      <c r="T35" s="64">
        <v>104375265</v>
      </c>
      <c r="U35" s="106"/>
      <c r="V35" s="158">
        <v>-0.62</v>
      </c>
    </row>
    <row r="36" spans="2:22" x14ac:dyDescent="0.55000000000000004">
      <c r="B36" s="4" t="s">
        <v>196</v>
      </c>
      <c r="D36" s="64">
        <v>0</v>
      </c>
      <c r="E36" s="106"/>
      <c r="F36" s="64">
        <v>0</v>
      </c>
      <c r="G36" s="106"/>
      <c r="H36" s="64">
        <v>0</v>
      </c>
      <c r="I36" s="106"/>
      <c r="J36" s="64">
        <v>0</v>
      </c>
      <c r="K36" s="106"/>
      <c r="L36" s="119">
        <v>0</v>
      </c>
      <c r="M36" s="106"/>
      <c r="N36" s="64">
        <v>0</v>
      </c>
      <c r="O36" s="106"/>
      <c r="P36" s="64">
        <v>0</v>
      </c>
      <c r="Q36" s="106"/>
      <c r="R36" s="64">
        <v>95110952</v>
      </c>
      <c r="S36" s="106"/>
      <c r="T36" s="64">
        <v>95110952</v>
      </c>
      <c r="U36" s="106"/>
      <c r="V36" s="158">
        <v>-0.56000000000000005</v>
      </c>
    </row>
    <row r="37" spans="2:22" x14ac:dyDescent="0.55000000000000004">
      <c r="B37" s="4" t="s">
        <v>183</v>
      </c>
      <c r="D37" s="64">
        <v>0</v>
      </c>
      <c r="E37" s="106"/>
      <c r="F37" s="64">
        <v>0</v>
      </c>
      <c r="G37" s="106"/>
      <c r="H37" s="64">
        <v>0</v>
      </c>
      <c r="I37" s="106"/>
      <c r="J37" s="64">
        <v>0</v>
      </c>
      <c r="K37" s="106"/>
      <c r="L37" s="119">
        <v>0</v>
      </c>
      <c r="M37" s="106"/>
      <c r="N37" s="64">
        <v>0</v>
      </c>
      <c r="O37" s="106"/>
      <c r="P37" s="64">
        <v>0</v>
      </c>
      <c r="Q37" s="106"/>
      <c r="R37" s="64">
        <v>53149338</v>
      </c>
      <c r="S37" s="106"/>
      <c r="T37" s="64">
        <v>53149338</v>
      </c>
      <c r="U37" s="106"/>
      <c r="V37" s="158">
        <v>-0.31</v>
      </c>
    </row>
    <row r="38" spans="2:22" x14ac:dyDescent="0.55000000000000004">
      <c r="B38" s="4" t="s">
        <v>209</v>
      </c>
      <c r="D38" s="64">
        <v>0</v>
      </c>
      <c r="E38" s="106"/>
      <c r="F38" s="64">
        <v>0</v>
      </c>
      <c r="G38" s="106"/>
      <c r="H38" s="64">
        <v>0</v>
      </c>
      <c r="I38" s="106"/>
      <c r="J38" s="64">
        <v>0</v>
      </c>
      <c r="K38" s="106"/>
      <c r="L38" s="119">
        <v>0</v>
      </c>
      <c r="M38" s="106"/>
      <c r="N38" s="64">
        <v>0</v>
      </c>
      <c r="O38" s="106"/>
      <c r="P38" s="64">
        <v>0</v>
      </c>
      <c r="Q38" s="106"/>
      <c r="R38" s="64">
        <v>49612735</v>
      </c>
      <c r="S38" s="106"/>
      <c r="T38" s="64">
        <v>49612735</v>
      </c>
      <c r="U38" s="106"/>
      <c r="V38" s="158">
        <v>-0.28999999999999998</v>
      </c>
    </row>
    <row r="39" spans="2:22" x14ac:dyDescent="0.55000000000000004">
      <c r="B39" s="4" t="s">
        <v>222</v>
      </c>
      <c r="D39" s="64">
        <v>0</v>
      </c>
      <c r="E39" s="106"/>
      <c r="F39" s="64">
        <v>0</v>
      </c>
      <c r="G39" s="106"/>
      <c r="H39" s="64">
        <v>0</v>
      </c>
      <c r="I39" s="106"/>
      <c r="J39" s="64">
        <v>0</v>
      </c>
      <c r="K39" s="106"/>
      <c r="L39" s="119">
        <v>0</v>
      </c>
      <c r="M39" s="106"/>
      <c r="N39" s="64">
        <v>0</v>
      </c>
      <c r="O39" s="106"/>
      <c r="P39" s="64">
        <v>0</v>
      </c>
      <c r="Q39" s="106"/>
      <c r="R39" s="64">
        <v>39077677</v>
      </c>
      <c r="S39" s="106"/>
      <c r="T39" s="64">
        <v>39077677</v>
      </c>
      <c r="U39" s="106"/>
      <c r="V39" s="158">
        <v>-0.23</v>
      </c>
    </row>
    <row r="40" spans="2:22" x14ac:dyDescent="0.55000000000000004">
      <c r="B40" s="4" t="s">
        <v>208</v>
      </c>
      <c r="D40" s="64">
        <v>0</v>
      </c>
      <c r="E40" s="106"/>
      <c r="F40" s="64">
        <v>0</v>
      </c>
      <c r="G40" s="106"/>
      <c r="H40" s="64">
        <v>0</v>
      </c>
      <c r="I40" s="106"/>
      <c r="J40" s="64">
        <v>0</v>
      </c>
      <c r="K40" s="106"/>
      <c r="L40" s="119">
        <v>0</v>
      </c>
      <c r="M40" s="106"/>
      <c r="N40" s="64">
        <v>0</v>
      </c>
      <c r="O40" s="106"/>
      <c r="P40" s="64">
        <v>0</v>
      </c>
      <c r="Q40" s="106"/>
      <c r="R40" s="64">
        <v>33797713</v>
      </c>
      <c r="S40" s="106"/>
      <c r="T40" s="64">
        <v>33797713</v>
      </c>
      <c r="U40" s="106"/>
      <c r="V40" s="158">
        <v>-0.2</v>
      </c>
    </row>
    <row r="41" spans="2:22" x14ac:dyDescent="0.55000000000000004">
      <c r="B41" s="4" t="s">
        <v>255</v>
      </c>
      <c r="D41" s="64">
        <v>0</v>
      </c>
      <c r="E41" s="106"/>
      <c r="F41" s="64">
        <v>16714423</v>
      </c>
      <c r="G41" s="106"/>
      <c r="H41" s="64">
        <v>0</v>
      </c>
      <c r="I41" s="106"/>
      <c r="J41" s="64">
        <v>16714423</v>
      </c>
      <c r="K41" s="106"/>
      <c r="L41" s="119">
        <v>0.24</v>
      </c>
      <c r="M41" s="106"/>
      <c r="N41" s="64">
        <v>0</v>
      </c>
      <c r="O41" s="106"/>
      <c r="P41" s="64">
        <v>16714423</v>
      </c>
      <c r="Q41" s="106"/>
      <c r="R41" s="64">
        <v>0</v>
      </c>
      <c r="S41" s="106"/>
      <c r="T41" s="64">
        <v>16714423</v>
      </c>
      <c r="U41" s="106"/>
      <c r="V41" s="158">
        <v>-0.1</v>
      </c>
    </row>
    <row r="42" spans="2:22" x14ac:dyDescent="0.55000000000000004">
      <c r="B42" s="4" t="s">
        <v>175</v>
      </c>
      <c r="D42" s="64">
        <v>0</v>
      </c>
      <c r="E42" s="106"/>
      <c r="F42" s="64">
        <v>0</v>
      </c>
      <c r="G42" s="106"/>
      <c r="H42" s="64">
        <v>0</v>
      </c>
      <c r="I42" s="106"/>
      <c r="J42" s="64">
        <v>0</v>
      </c>
      <c r="K42" s="106"/>
      <c r="L42" s="119">
        <v>0</v>
      </c>
      <c r="M42" s="106"/>
      <c r="N42" s="64">
        <v>0</v>
      </c>
      <c r="O42" s="106"/>
      <c r="P42" s="64">
        <v>0</v>
      </c>
      <c r="Q42" s="106"/>
      <c r="R42" s="64">
        <v>3161991</v>
      </c>
      <c r="S42" s="106"/>
      <c r="T42" s="64">
        <v>3161991</v>
      </c>
      <c r="U42" s="106"/>
      <c r="V42" s="158">
        <v>-0.02</v>
      </c>
    </row>
    <row r="43" spans="2:22" x14ac:dyDescent="0.55000000000000004">
      <c r="B43" s="4" t="s">
        <v>173</v>
      </c>
      <c r="D43" s="64">
        <v>0</v>
      </c>
      <c r="E43" s="106"/>
      <c r="F43" s="64">
        <v>0</v>
      </c>
      <c r="G43" s="106"/>
      <c r="H43" s="64">
        <v>0</v>
      </c>
      <c r="I43" s="106"/>
      <c r="J43" s="64">
        <v>0</v>
      </c>
      <c r="K43" s="106"/>
      <c r="L43" s="119">
        <v>0</v>
      </c>
      <c r="M43" s="106"/>
      <c r="N43" s="64">
        <v>0</v>
      </c>
      <c r="O43" s="106"/>
      <c r="P43" s="64">
        <v>0</v>
      </c>
      <c r="Q43" s="106"/>
      <c r="R43" s="64">
        <v>-34904227</v>
      </c>
      <c r="S43" s="106"/>
      <c r="T43" s="64">
        <v>-34904227</v>
      </c>
      <c r="U43" s="106"/>
      <c r="V43" s="158">
        <v>0.21</v>
      </c>
    </row>
    <row r="44" spans="2:22" x14ac:dyDescent="0.55000000000000004">
      <c r="B44" s="4" t="s">
        <v>219</v>
      </c>
      <c r="D44" s="64">
        <v>0</v>
      </c>
      <c r="E44" s="106"/>
      <c r="F44" s="64">
        <v>-172964700</v>
      </c>
      <c r="G44" s="106"/>
      <c r="H44" s="64">
        <v>0</v>
      </c>
      <c r="I44" s="106"/>
      <c r="J44" s="64">
        <v>-172964700</v>
      </c>
      <c r="K44" s="106"/>
      <c r="L44" s="119">
        <v>-2.52</v>
      </c>
      <c r="M44" s="106"/>
      <c r="N44" s="64">
        <v>0</v>
      </c>
      <c r="O44" s="106"/>
      <c r="P44" s="64">
        <v>-767488986</v>
      </c>
      <c r="Q44" s="106"/>
      <c r="R44" s="64">
        <v>590541978</v>
      </c>
      <c r="S44" s="106"/>
      <c r="T44" s="64">
        <v>-176947008</v>
      </c>
      <c r="U44" s="106"/>
      <c r="V44" s="158">
        <v>1.05</v>
      </c>
    </row>
    <row r="45" spans="2:22" x14ac:dyDescent="0.55000000000000004">
      <c r="B45" s="4" t="s">
        <v>224</v>
      </c>
      <c r="D45" s="64">
        <v>0</v>
      </c>
      <c r="E45" s="106"/>
      <c r="F45" s="64">
        <v>0</v>
      </c>
      <c r="G45" s="106"/>
      <c r="H45" s="64">
        <v>0</v>
      </c>
      <c r="I45" s="106"/>
      <c r="J45" s="64">
        <v>0</v>
      </c>
      <c r="K45" s="106"/>
      <c r="L45" s="119">
        <v>0</v>
      </c>
      <c r="M45" s="106"/>
      <c r="N45" s="64">
        <v>339006800</v>
      </c>
      <c r="O45" s="106"/>
      <c r="P45" s="64">
        <v>0</v>
      </c>
      <c r="Q45" s="106"/>
      <c r="R45" s="64">
        <v>-535558273</v>
      </c>
      <c r="S45" s="106"/>
      <c r="T45" s="64">
        <v>-196551473</v>
      </c>
      <c r="U45" s="106"/>
      <c r="V45" s="158">
        <v>1.1599999999999999</v>
      </c>
    </row>
    <row r="46" spans="2:22" x14ac:dyDescent="0.55000000000000004">
      <c r="B46" s="4" t="s">
        <v>210</v>
      </c>
      <c r="D46" s="64">
        <v>0</v>
      </c>
      <c r="E46" s="106"/>
      <c r="F46" s="64">
        <v>0</v>
      </c>
      <c r="G46" s="106"/>
      <c r="H46" s="64">
        <v>0</v>
      </c>
      <c r="I46" s="106"/>
      <c r="J46" s="64">
        <v>0</v>
      </c>
      <c r="K46" s="106"/>
      <c r="L46" s="119">
        <v>0</v>
      </c>
      <c r="M46" s="106"/>
      <c r="N46" s="64">
        <v>0</v>
      </c>
      <c r="O46" s="106"/>
      <c r="P46" s="64">
        <v>0</v>
      </c>
      <c r="Q46" s="106"/>
      <c r="R46" s="64">
        <v>-267961218</v>
      </c>
      <c r="S46" s="106"/>
      <c r="T46" s="64">
        <v>-267961218</v>
      </c>
      <c r="U46" s="106"/>
      <c r="V46" s="158">
        <v>1.59</v>
      </c>
    </row>
    <row r="47" spans="2:22" x14ac:dyDescent="0.55000000000000004">
      <c r="B47" s="4" t="s">
        <v>234</v>
      </c>
      <c r="D47" s="64">
        <v>0</v>
      </c>
      <c r="E47" s="106"/>
      <c r="F47" s="64">
        <v>1185434498</v>
      </c>
      <c r="G47" s="106"/>
      <c r="H47" s="64">
        <v>-810623231</v>
      </c>
      <c r="I47" s="106"/>
      <c r="J47" s="64">
        <v>374811267</v>
      </c>
      <c r="K47" s="106"/>
      <c r="L47" s="119">
        <v>5.47</v>
      </c>
      <c r="M47" s="106"/>
      <c r="N47" s="64">
        <v>2223000000</v>
      </c>
      <c r="O47" s="106"/>
      <c r="P47" s="64">
        <v>-1699066829</v>
      </c>
      <c r="Q47" s="106"/>
      <c r="R47" s="64">
        <v>-810623231</v>
      </c>
      <c r="S47" s="106"/>
      <c r="T47" s="64">
        <v>-286690060</v>
      </c>
      <c r="U47" s="106"/>
      <c r="V47" s="158">
        <v>1.7</v>
      </c>
    </row>
    <row r="48" spans="2:22" x14ac:dyDescent="0.55000000000000004">
      <c r="B48" s="4" t="s">
        <v>246</v>
      </c>
      <c r="D48" s="64">
        <v>0</v>
      </c>
      <c r="E48" s="106"/>
      <c r="F48" s="64">
        <v>670961347</v>
      </c>
      <c r="G48" s="106"/>
      <c r="H48" s="64">
        <v>-289131012</v>
      </c>
      <c r="I48" s="106"/>
      <c r="J48" s="64">
        <v>381830335</v>
      </c>
      <c r="K48" s="106"/>
      <c r="L48" s="119">
        <v>5.57</v>
      </c>
      <c r="M48" s="106"/>
      <c r="N48" s="64">
        <v>908910261</v>
      </c>
      <c r="O48" s="106"/>
      <c r="P48" s="64">
        <v>-956115506</v>
      </c>
      <c r="Q48" s="106"/>
      <c r="R48" s="64">
        <v>-289131012</v>
      </c>
      <c r="S48" s="106"/>
      <c r="T48" s="64">
        <v>-336336257</v>
      </c>
      <c r="U48" s="106"/>
      <c r="V48" s="178">
        <v>1.99</v>
      </c>
    </row>
    <row r="49" spans="2:22" x14ac:dyDescent="0.55000000000000004">
      <c r="B49" s="4" t="s">
        <v>211</v>
      </c>
      <c r="D49" s="64">
        <v>0</v>
      </c>
      <c r="E49" s="106"/>
      <c r="F49" s="64">
        <v>0</v>
      </c>
      <c r="G49" s="106"/>
      <c r="H49" s="64">
        <v>0</v>
      </c>
      <c r="I49" s="106"/>
      <c r="J49" s="64">
        <v>0</v>
      </c>
      <c r="K49" s="106"/>
      <c r="L49" s="119">
        <v>0</v>
      </c>
      <c r="M49" s="106"/>
      <c r="N49" s="64">
        <v>0</v>
      </c>
      <c r="O49" s="106"/>
      <c r="P49" s="64">
        <v>0</v>
      </c>
      <c r="Q49" s="106"/>
      <c r="R49" s="64">
        <v>-362828227</v>
      </c>
      <c r="S49" s="106"/>
      <c r="T49" s="64">
        <v>-362828227</v>
      </c>
      <c r="U49" s="106"/>
      <c r="V49" s="158">
        <v>2.15</v>
      </c>
    </row>
    <row r="50" spans="2:22" x14ac:dyDescent="0.55000000000000004">
      <c r="B50" s="4" t="s">
        <v>171</v>
      </c>
      <c r="D50" s="64">
        <v>0</v>
      </c>
      <c r="E50" s="106"/>
      <c r="F50" s="64">
        <v>1157667569</v>
      </c>
      <c r="G50" s="106"/>
      <c r="H50" s="64">
        <v>-283997009</v>
      </c>
      <c r="I50" s="106"/>
      <c r="J50" s="64">
        <v>873670560</v>
      </c>
      <c r="K50" s="106"/>
      <c r="L50" s="119">
        <v>12.74</v>
      </c>
      <c r="M50" s="106"/>
      <c r="N50" s="64">
        <v>779000000</v>
      </c>
      <c r="O50" s="106"/>
      <c r="P50" s="64">
        <v>-1023140199</v>
      </c>
      <c r="Q50" s="106"/>
      <c r="R50" s="64">
        <v>-180338314</v>
      </c>
      <c r="S50" s="106"/>
      <c r="T50" s="64">
        <v>-424478513</v>
      </c>
      <c r="U50" s="106"/>
      <c r="V50" s="158">
        <v>2.5099999999999998</v>
      </c>
    </row>
    <row r="51" spans="2:22" x14ac:dyDescent="0.55000000000000004">
      <c r="B51" s="4" t="s">
        <v>169</v>
      </c>
      <c r="D51" s="64">
        <v>0</v>
      </c>
      <c r="E51" s="106"/>
      <c r="F51" s="64">
        <v>0</v>
      </c>
      <c r="G51" s="106"/>
      <c r="H51" s="64">
        <v>0</v>
      </c>
      <c r="I51" s="106"/>
      <c r="J51" s="64">
        <v>0</v>
      </c>
      <c r="K51" s="106"/>
      <c r="L51" s="119">
        <v>0</v>
      </c>
      <c r="M51" s="106"/>
      <c r="N51" s="64">
        <v>0</v>
      </c>
      <c r="O51" s="106"/>
      <c r="P51" s="64">
        <v>0</v>
      </c>
      <c r="Q51" s="106"/>
      <c r="R51" s="64">
        <v>-556155485</v>
      </c>
      <c r="S51" s="106"/>
      <c r="T51" s="64">
        <v>-556155485</v>
      </c>
      <c r="U51" s="106"/>
      <c r="V51" s="158">
        <v>3.29</v>
      </c>
    </row>
    <row r="52" spans="2:22" x14ac:dyDescent="0.55000000000000004">
      <c r="B52" s="4" t="s">
        <v>194</v>
      </c>
      <c r="D52" s="64">
        <v>0</v>
      </c>
      <c r="E52" s="106"/>
      <c r="F52" s="64">
        <v>0</v>
      </c>
      <c r="G52" s="106"/>
      <c r="H52" s="64">
        <v>0</v>
      </c>
      <c r="I52" s="106"/>
      <c r="J52" s="64">
        <v>0</v>
      </c>
      <c r="K52" s="106"/>
      <c r="L52" s="119">
        <v>0</v>
      </c>
      <c r="M52" s="106"/>
      <c r="N52" s="64">
        <v>0</v>
      </c>
      <c r="O52" s="106"/>
      <c r="P52" s="64">
        <v>0</v>
      </c>
      <c r="Q52" s="106"/>
      <c r="R52" s="64">
        <v>-793664290</v>
      </c>
      <c r="S52" s="106"/>
      <c r="T52" s="64">
        <v>-793664290</v>
      </c>
      <c r="U52" s="106"/>
      <c r="V52" s="158">
        <v>4.6900000000000004</v>
      </c>
    </row>
    <row r="53" spans="2:22" x14ac:dyDescent="0.55000000000000004">
      <c r="B53" s="4" t="s">
        <v>245</v>
      </c>
      <c r="D53" s="64">
        <v>0</v>
      </c>
      <c r="E53" s="106"/>
      <c r="F53" s="64">
        <v>469295212</v>
      </c>
      <c r="G53" s="106"/>
      <c r="H53" s="64">
        <v>-110984505</v>
      </c>
      <c r="I53" s="106"/>
      <c r="J53" s="64">
        <v>358310707</v>
      </c>
      <c r="K53" s="106"/>
      <c r="L53" s="119">
        <v>5.23</v>
      </c>
      <c r="M53" s="106"/>
      <c r="N53" s="64">
        <v>0</v>
      </c>
      <c r="O53" s="106"/>
      <c r="P53" s="64">
        <v>-770273686</v>
      </c>
      <c r="Q53" s="106"/>
      <c r="R53" s="64">
        <v>-110984505</v>
      </c>
      <c r="S53" s="106"/>
      <c r="T53" s="64">
        <v>-881258191</v>
      </c>
      <c r="U53" s="106"/>
      <c r="V53" s="158">
        <v>5.21</v>
      </c>
    </row>
    <row r="54" spans="2:22" x14ac:dyDescent="0.55000000000000004">
      <c r="B54" s="4" t="s">
        <v>232</v>
      </c>
      <c r="D54" s="64">
        <v>0</v>
      </c>
      <c r="E54" s="106"/>
      <c r="F54" s="64">
        <v>712449850</v>
      </c>
      <c r="G54" s="106"/>
      <c r="H54" s="64">
        <v>-251564685</v>
      </c>
      <c r="I54" s="106"/>
      <c r="J54" s="64">
        <v>460885165</v>
      </c>
      <c r="K54" s="106"/>
      <c r="L54" s="119">
        <v>6.72</v>
      </c>
      <c r="M54" s="106"/>
      <c r="N54" s="64">
        <v>0</v>
      </c>
      <c r="O54" s="106"/>
      <c r="P54" s="64">
        <v>-651086997</v>
      </c>
      <c r="Q54" s="106"/>
      <c r="R54" s="64">
        <v>-383713990</v>
      </c>
      <c r="S54" s="106"/>
      <c r="T54" s="64">
        <v>-1034800987</v>
      </c>
      <c r="U54" s="106"/>
      <c r="V54" s="158">
        <v>6.12</v>
      </c>
    </row>
    <row r="55" spans="2:22" x14ac:dyDescent="0.55000000000000004">
      <c r="B55" s="4" t="s">
        <v>176</v>
      </c>
      <c r="D55" s="64">
        <v>0</v>
      </c>
      <c r="E55" s="106"/>
      <c r="F55" s="64">
        <v>838869660</v>
      </c>
      <c r="G55" s="106"/>
      <c r="H55" s="64">
        <v>-215480970</v>
      </c>
      <c r="I55" s="106"/>
      <c r="J55" s="64">
        <v>623388690</v>
      </c>
      <c r="K55" s="106"/>
      <c r="L55" s="119">
        <v>9.09</v>
      </c>
      <c r="M55" s="106"/>
      <c r="N55" s="64">
        <v>0</v>
      </c>
      <c r="O55" s="106"/>
      <c r="P55" s="64">
        <v>-846604978</v>
      </c>
      <c r="Q55" s="106"/>
      <c r="R55" s="64">
        <v>-219437162</v>
      </c>
      <c r="S55" s="106"/>
      <c r="T55" s="64">
        <v>-1066042140</v>
      </c>
      <c r="U55" s="106"/>
      <c r="V55" s="158">
        <v>6.31</v>
      </c>
    </row>
    <row r="56" spans="2:22" x14ac:dyDescent="0.55000000000000004">
      <c r="B56" s="4" t="s">
        <v>186</v>
      </c>
      <c r="D56" s="64">
        <v>0</v>
      </c>
      <c r="E56" s="106"/>
      <c r="F56" s="64">
        <v>616948651</v>
      </c>
      <c r="G56" s="106"/>
      <c r="H56" s="64">
        <v>-280462726</v>
      </c>
      <c r="I56" s="106"/>
      <c r="J56" s="64">
        <v>336485925</v>
      </c>
      <c r="K56" s="106"/>
      <c r="L56" s="119">
        <v>4.91</v>
      </c>
      <c r="M56" s="106"/>
      <c r="N56" s="64">
        <v>339500000</v>
      </c>
      <c r="O56" s="106"/>
      <c r="P56" s="64">
        <v>-1822937403</v>
      </c>
      <c r="Q56" s="106"/>
      <c r="R56" s="64">
        <v>313807676</v>
      </c>
      <c r="S56" s="106"/>
      <c r="T56" s="64">
        <v>-1169629727</v>
      </c>
      <c r="U56" s="106"/>
      <c r="V56" s="158">
        <v>6.92</v>
      </c>
    </row>
    <row r="57" spans="2:22" x14ac:dyDescent="0.55000000000000004">
      <c r="B57" s="4" t="s">
        <v>190</v>
      </c>
      <c r="D57" s="64">
        <v>0</v>
      </c>
      <c r="E57" s="106"/>
      <c r="F57" s="64">
        <v>0</v>
      </c>
      <c r="G57" s="106"/>
      <c r="H57" s="64">
        <v>0</v>
      </c>
      <c r="I57" s="106"/>
      <c r="J57" s="64">
        <v>0</v>
      </c>
      <c r="K57" s="106"/>
      <c r="L57" s="119">
        <v>0</v>
      </c>
      <c r="M57" s="106"/>
      <c r="N57" s="64">
        <v>728000000</v>
      </c>
      <c r="O57" s="106"/>
      <c r="P57" s="64">
        <v>0</v>
      </c>
      <c r="Q57" s="106"/>
      <c r="R57" s="64">
        <v>-1911137493</v>
      </c>
      <c r="S57" s="106"/>
      <c r="T57" s="64">
        <v>-1183137493</v>
      </c>
      <c r="U57" s="106"/>
      <c r="V57" s="158">
        <v>7</v>
      </c>
    </row>
    <row r="58" spans="2:22" x14ac:dyDescent="0.55000000000000004">
      <c r="B58" s="4" t="s">
        <v>223</v>
      </c>
      <c r="D58" s="64">
        <v>0</v>
      </c>
      <c r="E58" s="106"/>
      <c r="F58" s="64">
        <v>0</v>
      </c>
      <c r="G58" s="106"/>
      <c r="H58" s="64">
        <v>-2404023077</v>
      </c>
      <c r="I58" s="106"/>
      <c r="J58" s="64">
        <v>-2404023077</v>
      </c>
      <c r="K58" s="106"/>
      <c r="L58" s="119">
        <v>-35.06</v>
      </c>
      <c r="M58" s="106"/>
      <c r="N58" s="64">
        <v>1224000000</v>
      </c>
      <c r="O58" s="106"/>
      <c r="P58" s="64">
        <v>0</v>
      </c>
      <c r="Q58" s="106"/>
      <c r="R58" s="64">
        <v>-2536791793</v>
      </c>
      <c r="S58" s="106"/>
      <c r="T58" s="64">
        <v>-1312791793</v>
      </c>
      <c r="U58" s="106"/>
      <c r="V58" s="158">
        <v>7.77</v>
      </c>
    </row>
    <row r="59" spans="2:22" x14ac:dyDescent="0.55000000000000004">
      <c r="B59" s="4" t="s">
        <v>197</v>
      </c>
      <c r="D59" s="64">
        <v>0</v>
      </c>
      <c r="E59" s="106"/>
      <c r="F59" s="64">
        <v>1078102726</v>
      </c>
      <c r="G59" s="106"/>
      <c r="H59" s="64">
        <v>-194392265</v>
      </c>
      <c r="I59" s="106"/>
      <c r="J59" s="64">
        <v>883710461</v>
      </c>
      <c r="K59" s="106"/>
      <c r="L59" s="119">
        <v>12.89</v>
      </c>
      <c r="M59" s="106"/>
      <c r="N59" s="64">
        <v>0</v>
      </c>
      <c r="O59" s="106"/>
      <c r="P59" s="64">
        <v>-1454075620</v>
      </c>
      <c r="Q59" s="106"/>
      <c r="R59" s="64">
        <v>35770284</v>
      </c>
      <c r="S59" s="106"/>
      <c r="T59" s="64">
        <v>-1418305336</v>
      </c>
      <c r="U59" s="106"/>
      <c r="V59" s="158">
        <v>8.39</v>
      </c>
    </row>
    <row r="60" spans="2:22" x14ac:dyDescent="0.55000000000000004">
      <c r="B60" s="4" t="s">
        <v>200</v>
      </c>
      <c r="D60" s="64">
        <v>0</v>
      </c>
      <c r="E60" s="106"/>
      <c r="F60" s="64">
        <v>57034406</v>
      </c>
      <c r="G60" s="106"/>
      <c r="H60" s="64">
        <v>-61784369</v>
      </c>
      <c r="I60" s="106"/>
      <c r="J60" s="64">
        <v>-4749963</v>
      </c>
      <c r="K60" s="106"/>
      <c r="L60" s="119">
        <v>-7.0000000000000007E-2</v>
      </c>
      <c r="M60" s="106"/>
      <c r="N60" s="64">
        <v>1109465891</v>
      </c>
      <c r="O60" s="106"/>
      <c r="P60" s="64">
        <v>-2838548287</v>
      </c>
      <c r="Q60" s="106"/>
      <c r="R60" s="64">
        <v>-19873603</v>
      </c>
      <c r="S60" s="106"/>
      <c r="T60" s="64">
        <v>-1748955999</v>
      </c>
      <c r="U60" s="106"/>
      <c r="V60" s="158">
        <v>10.35</v>
      </c>
    </row>
    <row r="61" spans="2:22" x14ac:dyDescent="0.55000000000000004">
      <c r="B61" s="4" t="s">
        <v>221</v>
      </c>
      <c r="D61" s="64">
        <v>0</v>
      </c>
      <c r="E61" s="106"/>
      <c r="F61" s="64">
        <v>0</v>
      </c>
      <c r="G61" s="106"/>
      <c r="H61" s="64">
        <v>-2172204135</v>
      </c>
      <c r="I61" s="106"/>
      <c r="J61" s="64">
        <v>-2172204135</v>
      </c>
      <c r="K61" s="106"/>
      <c r="L61" s="119">
        <v>-31.68</v>
      </c>
      <c r="M61" s="106"/>
      <c r="N61" s="64">
        <v>650113000</v>
      </c>
      <c r="O61" s="106"/>
      <c r="P61" s="64">
        <v>0</v>
      </c>
      <c r="Q61" s="106"/>
      <c r="R61" s="64">
        <v>-2457342001</v>
      </c>
      <c r="S61" s="106"/>
      <c r="T61" s="64">
        <v>-1807229001</v>
      </c>
      <c r="U61" s="106"/>
      <c r="V61" s="158">
        <v>10.69</v>
      </c>
    </row>
    <row r="62" spans="2:22" x14ac:dyDescent="0.55000000000000004">
      <c r="B62" s="4" t="s">
        <v>174</v>
      </c>
      <c r="D62" s="64">
        <v>0</v>
      </c>
      <c r="E62" s="106"/>
      <c r="F62" s="64">
        <v>0</v>
      </c>
      <c r="G62" s="106"/>
      <c r="H62" s="64">
        <v>0</v>
      </c>
      <c r="I62" s="106"/>
      <c r="J62" s="64">
        <v>0</v>
      </c>
      <c r="K62" s="106"/>
      <c r="L62" s="119">
        <v>0</v>
      </c>
      <c r="M62" s="106"/>
      <c r="N62" s="64">
        <v>1953600</v>
      </c>
      <c r="O62" s="106"/>
      <c r="P62" s="64">
        <v>0</v>
      </c>
      <c r="Q62" s="106"/>
      <c r="R62" s="64">
        <v>-2075862888</v>
      </c>
      <c r="S62" s="106"/>
      <c r="T62" s="64">
        <v>-2073909288</v>
      </c>
      <c r="U62" s="106"/>
      <c r="V62" s="158">
        <v>12.27</v>
      </c>
    </row>
    <row r="63" spans="2:22" x14ac:dyDescent="0.55000000000000004">
      <c r="B63" s="4" t="s">
        <v>180</v>
      </c>
      <c r="D63" s="64">
        <v>0</v>
      </c>
      <c r="E63" s="106"/>
      <c r="F63" s="64">
        <v>455324930</v>
      </c>
      <c r="G63" s="106"/>
      <c r="H63" s="64">
        <v>-279378076</v>
      </c>
      <c r="I63" s="106"/>
      <c r="J63" s="64">
        <v>175946854</v>
      </c>
      <c r="K63" s="106"/>
      <c r="L63" s="119">
        <v>2.57</v>
      </c>
      <c r="M63" s="106"/>
      <c r="N63" s="64">
        <v>0</v>
      </c>
      <c r="O63" s="106"/>
      <c r="P63" s="64">
        <v>-2139595845</v>
      </c>
      <c r="Q63" s="106"/>
      <c r="R63" s="64">
        <v>-293543614</v>
      </c>
      <c r="S63" s="106"/>
      <c r="T63" s="64">
        <v>-2433139459</v>
      </c>
      <c r="U63" s="106"/>
      <c r="V63" s="158">
        <v>14.39</v>
      </c>
    </row>
    <row r="64" spans="2:22" x14ac:dyDescent="0.55000000000000004">
      <c r="B64" s="4" t="s">
        <v>214</v>
      </c>
      <c r="D64" s="64">
        <v>0</v>
      </c>
      <c r="E64" s="106"/>
      <c r="F64" s="64">
        <v>-279594199</v>
      </c>
      <c r="G64" s="106"/>
      <c r="H64" s="64">
        <v>-102259495</v>
      </c>
      <c r="I64" s="106"/>
      <c r="J64" s="64">
        <v>-381853694</v>
      </c>
      <c r="K64" s="106"/>
      <c r="L64" s="119">
        <v>-5.57</v>
      </c>
      <c r="M64" s="106"/>
      <c r="N64" s="64">
        <v>585417126</v>
      </c>
      <c r="O64" s="106"/>
      <c r="P64" s="64">
        <v>-3094459398</v>
      </c>
      <c r="Q64" s="106"/>
      <c r="R64" s="64">
        <v>-192275814</v>
      </c>
      <c r="S64" s="106"/>
      <c r="T64" s="64">
        <v>-2701318086</v>
      </c>
      <c r="U64" s="106"/>
      <c r="V64" s="158">
        <v>15.98</v>
      </c>
    </row>
    <row r="65" spans="2:22" x14ac:dyDescent="0.55000000000000004">
      <c r="B65" s="4" t="s">
        <v>202</v>
      </c>
      <c r="D65" s="64">
        <v>0</v>
      </c>
      <c r="E65" s="106"/>
      <c r="F65" s="64">
        <v>217763199</v>
      </c>
      <c r="G65" s="106"/>
      <c r="H65" s="64">
        <v>0</v>
      </c>
      <c r="I65" s="106"/>
      <c r="J65" s="64">
        <v>217763199</v>
      </c>
      <c r="K65" s="106"/>
      <c r="L65" s="119">
        <v>3.18</v>
      </c>
      <c r="M65" s="106"/>
      <c r="N65" s="64">
        <v>535066047</v>
      </c>
      <c r="O65" s="106"/>
      <c r="P65" s="64">
        <v>-1543624497</v>
      </c>
      <c r="Q65" s="106"/>
      <c r="R65" s="64">
        <v>-1753718710</v>
      </c>
      <c r="S65" s="106"/>
      <c r="T65" s="64">
        <v>-2762277160</v>
      </c>
      <c r="U65" s="106"/>
      <c r="V65" s="158">
        <v>16.34</v>
      </c>
    </row>
    <row r="66" spans="2:22" x14ac:dyDescent="0.55000000000000004">
      <c r="B66" s="4" t="s">
        <v>228</v>
      </c>
      <c r="D66" s="64">
        <v>0</v>
      </c>
      <c r="E66" s="106"/>
      <c r="F66" s="64">
        <v>-124256250</v>
      </c>
      <c r="G66" s="106"/>
      <c r="H66" s="64">
        <v>0</v>
      </c>
      <c r="I66" s="106"/>
      <c r="J66" s="64">
        <v>-124256250</v>
      </c>
      <c r="K66" s="106"/>
      <c r="L66" s="119">
        <v>-1.81</v>
      </c>
      <c r="M66" s="106"/>
      <c r="N66" s="64">
        <v>705740181</v>
      </c>
      <c r="O66" s="106"/>
      <c r="P66" s="64">
        <v>-3515880334</v>
      </c>
      <c r="Q66" s="106"/>
      <c r="R66" s="64">
        <v>0</v>
      </c>
      <c r="S66" s="106"/>
      <c r="T66" s="64">
        <v>-2810140153</v>
      </c>
      <c r="U66" s="106"/>
      <c r="V66" s="158">
        <v>16.62</v>
      </c>
    </row>
    <row r="67" spans="2:22" x14ac:dyDescent="0.55000000000000004">
      <c r="B67" s="4" t="s">
        <v>231</v>
      </c>
      <c r="D67" s="64">
        <v>0</v>
      </c>
      <c r="E67" s="106"/>
      <c r="F67" s="64">
        <v>-796424517</v>
      </c>
      <c r="G67" s="106"/>
      <c r="H67" s="64">
        <v>0</v>
      </c>
      <c r="I67" s="106"/>
      <c r="J67" s="64">
        <v>-796424517</v>
      </c>
      <c r="K67" s="106"/>
      <c r="L67" s="119">
        <v>-11.62</v>
      </c>
      <c r="M67" s="106"/>
      <c r="N67" s="64">
        <v>0</v>
      </c>
      <c r="O67" s="106"/>
      <c r="P67" s="64">
        <v>-2841703938</v>
      </c>
      <c r="Q67" s="106"/>
      <c r="R67" s="64">
        <v>0</v>
      </c>
      <c r="S67" s="106"/>
      <c r="T67" s="64">
        <v>-2841703938</v>
      </c>
      <c r="U67" s="106"/>
      <c r="V67" s="158">
        <v>16.809999999999999</v>
      </c>
    </row>
    <row r="68" spans="2:22" x14ac:dyDescent="0.55000000000000004">
      <c r="B68" s="4" t="s">
        <v>191</v>
      </c>
      <c r="D68" s="64">
        <v>0</v>
      </c>
      <c r="E68" s="106"/>
      <c r="F68" s="64">
        <v>242263646</v>
      </c>
      <c r="G68" s="106"/>
      <c r="H68" s="64">
        <v>-252524214</v>
      </c>
      <c r="I68" s="106"/>
      <c r="J68" s="64">
        <v>-10260568</v>
      </c>
      <c r="K68" s="106"/>
      <c r="L68" s="119">
        <v>-0.15</v>
      </c>
      <c r="M68" s="106"/>
      <c r="N68" s="64">
        <v>0</v>
      </c>
      <c r="O68" s="106"/>
      <c r="P68" s="64">
        <v>-2664554680</v>
      </c>
      <c r="Q68" s="106"/>
      <c r="R68" s="64">
        <v>-462604833</v>
      </c>
      <c r="S68" s="106"/>
      <c r="T68" s="64">
        <v>-3127159513</v>
      </c>
      <c r="U68" s="106"/>
      <c r="V68" s="158">
        <v>18.5</v>
      </c>
    </row>
    <row r="69" spans="2:22" x14ac:dyDescent="0.55000000000000004">
      <c r="B69" s="4" t="s">
        <v>233</v>
      </c>
      <c r="D69" s="64">
        <v>0</v>
      </c>
      <c r="E69" s="106"/>
      <c r="F69" s="64">
        <v>1215707855</v>
      </c>
      <c r="G69" s="106"/>
      <c r="H69" s="64">
        <v>-538387022</v>
      </c>
      <c r="I69" s="106"/>
      <c r="J69" s="64">
        <v>677320833</v>
      </c>
      <c r="K69" s="106"/>
      <c r="L69" s="119">
        <v>9.8800000000000008</v>
      </c>
      <c r="M69" s="106"/>
      <c r="N69" s="64">
        <v>1035973277</v>
      </c>
      <c r="O69" s="106"/>
      <c r="P69" s="64">
        <v>-3775382500</v>
      </c>
      <c r="Q69" s="106"/>
      <c r="R69" s="64">
        <v>-538387022</v>
      </c>
      <c r="S69" s="106"/>
      <c r="T69" s="64">
        <v>-3277796245</v>
      </c>
      <c r="U69" s="106"/>
      <c r="V69" s="158">
        <v>19.39</v>
      </c>
    </row>
    <row r="70" spans="2:22" x14ac:dyDescent="0.55000000000000004">
      <c r="B70" s="4" t="s">
        <v>220</v>
      </c>
      <c r="D70" s="64">
        <v>0</v>
      </c>
      <c r="E70" s="106"/>
      <c r="F70" s="64">
        <v>-1131597199</v>
      </c>
      <c r="G70" s="106"/>
      <c r="H70" s="64">
        <v>-172092604</v>
      </c>
      <c r="I70" s="106"/>
      <c r="J70" s="64">
        <v>-1303689803</v>
      </c>
      <c r="K70" s="106"/>
      <c r="L70" s="119">
        <v>-19.010000000000002</v>
      </c>
      <c r="M70" s="106"/>
      <c r="N70" s="64">
        <v>77931078</v>
      </c>
      <c r="O70" s="106"/>
      <c r="P70" s="64">
        <v>-4720327418</v>
      </c>
      <c r="Q70" s="106"/>
      <c r="R70" s="64">
        <v>515666354</v>
      </c>
      <c r="S70" s="106"/>
      <c r="T70" s="64">
        <v>-4126729986</v>
      </c>
      <c r="U70" s="106"/>
      <c r="V70" s="158">
        <v>24.41</v>
      </c>
    </row>
    <row r="71" spans="2:22" x14ac:dyDescent="0.55000000000000004">
      <c r="B71" s="4" t="s">
        <v>230</v>
      </c>
      <c r="D71" s="64">
        <v>0</v>
      </c>
      <c r="E71" s="106"/>
      <c r="F71" s="64">
        <v>2027396133</v>
      </c>
      <c r="G71" s="106"/>
      <c r="H71" s="64">
        <v>-2371803990</v>
      </c>
      <c r="I71" s="106"/>
      <c r="J71" s="64">
        <v>-344407857</v>
      </c>
      <c r="K71" s="106"/>
      <c r="L71" s="119">
        <v>-5.0199999999999996</v>
      </c>
      <c r="M71" s="106"/>
      <c r="N71" s="64">
        <v>454056439</v>
      </c>
      <c r="O71" s="106"/>
      <c r="P71" s="64">
        <v>-2218280372</v>
      </c>
      <c r="Q71" s="106"/>
      <c r="R71" s="64">
        <v>-2371803990</v>
      </c>
      <c r="S71" s="106"/>
      <c r="T71" s="64">
        <v>-4136027923</v>
      </c>
      <c r="U71" s="106"/>
      <c r="V71" s="158">
        <v>24.46</v>
      </c>
    </row>
    <row r="72" spans="2:22" x14ac:dyDescent="0.55000000000000004">
      <c r="B72" s="4" t="s">
        <v>189</v>
      </c>
      <c r="D72" s="64">
        <v>0</v>
      </c>
      <c r="E72" s="106"/>
      <c r="F72" s="64">
        <v>2032302519</v>
      </c>
      <c r="G72" s="106"/>
      <c r="H72" s="64">
        <v>-1701967408</v>
      </c>
      <c r="I72" s="106"/>
      <c r="J72" s="64">
        <v>330335111</v>
      </c>
      <c r="K72" s="106"/>
      <c r="L72" s="119">
        <v>4.82</v>
      </c>
      <c r="M72" s="106"/>
      <c r="N72" s="64">
        <v>741475212</v>
      </c>
      <c r="O72" s="106"/>
      <c r="P72" s="64">
        <v>-743180369</v>
      </c>
      <c r="Q72" s="106"/>
      <c r="R72" s="64">
        <v>-4414243733</v>
      </c>
      <c r="S72" s="106"/>
      <c r="T72" s="64">
        <v>-4415948890</v>
      </c>
      <c r="U72" s="106"/>
      <c r="V72" s="158">
        <v>26.12</v>
      </c>
    </row>
    <row r="73" spans="2:22" ht="42.75" thickBot="1" x14ac:dyDescent="0.6">
      <c r="B73" s="35" t="s">
        <v>65</v>
      </c>
      <c r="D73" s="68">
        <f>SUM(D10:D72)</f>
        <v>0</v>
      </c>
      <c r="E73" s="6"/>
      <c r="F73" s="68">
        <f>SUM(F10:F72)</f>
        <v>11792108931</v>
      </c>
      <c r="G73" s="6"/>
      <c r="H73" s="68">
        <f>SUM(H10:H72)</f>
        <v>-11459896597</v>
      </c>
      <c r="I73" s="6"/>
      <c r="J73" s="68">
        <f>SUM(J10:J72)</f>
        <v>332212334</v>
      </c>
      <c r="K73" s="6"/>
      <c r="L73" s="118">
        <f>SUM(L10:L72)</f>
        <v>4.8600000000000065</v>
      </c>
      <c r="M73" s="6"/>
      <c r="N73" s="68">
        <f>SUM(N10:N72)</f>
        <v>15955821808</v>
      </c>
      <c r="O73" s="6"/>
      <c r="P73" s="68"/>
      <c r="Q73" s="6"/>
      <c r="R73" s="68">
        <f>SUM(R10:R72)</f>
        <v>3773216776</v>
      </c>
      <c r="S73" s="6"/>
      <c r="T73" s="68">
        <f>SUM(T10:T72)</f>
        <v>-20420864136</v>
      </c>
      <c r="U73" s="6"/>
      <c r="V73" s="156">
        <f>SUM(V10:V72)</f>
        <v>120.86000000000001</v>
      </c>
    </row>
    <row r="74" spans="2:22" ht="21.75" thickTop="1" x14ac:dyDescent="0.55000000000000004"/>
    <row r="75" spans="2:22" ht="30" x14ac:dyDescent="0.75">
      <c r="L75" s="45">
        <v>11</v>
      </c>
      <c r="T75" s="147"/>
    </row>
    <row r="76" spans="2:22" x14ac:dyDescent="0.55000000000000004">
      <c r="T76" s="21"/>
    </row>
  </sheetData>
  <sortState xmlns:xlrd2="http://schemas.microsoft.com/office/spreadsheetml/2017/richdata2" ref="B10:V72">
    <sortCondition descending="1" ref="T10:T72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6"/>
  <sheetViews>
    <sheetView rightToLeft="1" view="pageBreakPreview" zoomScale="85" zoomScaleNormal="70" zoomScaleSheetLayoutView="85" workbookViewId="0">
      <selection activeCell="H16" sqref="H16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85" t="s">
        <v>167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4"/>
      <c r="R2" s="14"/>
      <c r="S2" s="14"/>
      <c r="T2" s="14"/>
      <c r="U2" s="14"/>
    </row>
    <row r="3" spans="2:28" ht="30" x14ac:dyDescent="0.6">
      <c r="B3" s="185" t="s">
        <v>37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4"/>
      <c r="R3" s="14"/>
    </row>
    <row r="4" spans="2:28" ht="30" x14ac:dyDescent="0.6">
      <c r="B4" s="185" t="s">
        <v>252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86" t="s">
        <v>41</v>
      </c>
      <c r="D7" s="187" t="s">
        <v>39</v>
      </c>
      <c r="E7" s="187" t="s">
        <v>39</v>
      </c>
      <c r="F7" s="187" t="s">
        <v>39</v>
      </c>
      <c r="G7" s="187" t="s">
        <v>39</v>
      </c>
      <c r="H7" s="187" t="s">
        <v>39</v>
      </c>
      <c r="I7" s="187" t="s">
        <v>39</v>
      </c>
      <c r="J7" s="187" t="s">
        <v>39</v>
      </c>
      <c r="L7" s="187" t="s">
        <v>40</v>
      </c>
      <c r="M7" s="187" t="s">
        <v>40</v>
      </c>
      <c r="N7" s="187" t="s">
        <v>40</v>
      </c>
      <c r="O7" s="187" t="s">
        <v>40</v>
      </c>
      <c r="P7" s="187" t="s">
        <v>40</v>
      </c>
      <c r="Q7" s="187" t="s">
        <v>40</v>
      </c>
      <c r="R7" s="187" t="s">
        <v>40</v>
      </c>
    </row>
    <row r="8" spans="2:28" s="36" customFormat="1" ht="48" customHeight="1" x14ac:dyDescent="0.75">
      <c r="B8" s="186" t="s">
        <v>41</v>
      </c>
      <c r="D8" s="229" t="s">
        <v>58</v>
      </c>
      <c r="E8" s="37"/>
      <c r="F8" s="229" t="s">
        <v>55</v>
      </c>
      <c r="G8" s="37"/>
      <c r="H8" s="229" t="s">
        <v>56</v>
      </c>
      <c r="I8" s="37"/>
      <c r="J8" s="229" t="s">
        <v>59</v>
      </c>
      <c r="L8" s="229" t="s">
        <v>58</v>
      </c>
      <c r="M8" s="37"/>
      <c r="N8" s="229" t="s">
        <v>55</v>
      </c>
      <c r="O8" s="37"/>
      <c r="P8" s="229" t="s">
        <v>56</v>
      </c>
      <c r="Q8" s="37"/>
      <c r="R8" s="229" t="s">
        <v>59</v>
      </c>
    </row>
    <row r="9" spans="2:28" ht="21.75" x14ac:dyDescent="0.6">
      <c r="B9" s="4"/>
      <c r="C9" s="4"/>
      <c r="D9" s="67"/>
      <c r="E9" s="6"/>
      <c r="F9" s="67"/>
      <c r="G9" s="6"/>
      <c r="H9" s="67"/>
      <c r="I9" s="6"/>
      <c r="J9" s="67"/>
      <c r="K9" s="6"/>
      <c r="L9" s="67"/>
      <c r="M9" s="6"/>
      <c r="N9" s="67"/>
      <c r="O9" s="6"/>
      <c r="P9" s="67"/>
      <c r="Q9" s="4"/>
      <c r="R9" s="67"/>
    </row>
    <row r="10" spans="2:28" ht="24.75" thickBot="1" x14ac:dyDescent="0.65">
      <c r="B10" s="18" t="s">
        <v>65</v>
      </c>
      <c r="D10" s="69">
        <v>0</v>
      </c>
      <c r="E10" s="69" t="e">
        <f>SUM(#REF!)</f>
        <v>#REF!</v>
      </c>
      <c r="F10" s="69">
        <v>0</v>
      </c>
      <c r="G10" s="69" t="e">
        <f>SUM(#REF!)</f>
        <v>#REF!</v>
      </c>
      <c r="H10" s="69">
        <v>0</v>
      </c>
      <c r="I10" s="69" t="e">
        <f>SUM(#REF!)</f>
        <v>#REF!</v>
      </c>
      <c r="J10" s="69">
        <f>SUM(J9:J9)</f>
        <v>0</v>
      </c>
      <c r="K10" s="69" t="e">
        <f>SUM(#REF!)</f>
        <v>#REF!</v>
      </c>
      <c r="L10" s="69">
        <v>0</v>
      </c>
      <c r="M10" s="69" t="e">
        <f>SUM(#REF!)</f>
        <v>#REF!</v>
      </c>
      <c r="N10" s="69">
        <v>0</v>
      </c>
      <c r="O10" s="69" t="e">
        <f>SUM(#REF!)</f>
        <v>#REF!</v>
      </c>
      <c r="P10" s="69">
        <v>0</v>
      </c>
      <c r="Q10" s="69" t="e">
        <f>SUM(#REF!)</f>
        <v>#REF!</v>
      </c>
      <c r="R10" s="69">
        <v>0</v>
      </c>
    </row>
    <row r="11" spans="2:28" ht="21.75" thickTop="1" x14ac:dyDescent="0.6">
      <c r="L11"/>
    </row>
    <row r="12" spans="2:28" ht="30" x14ac:dyDescent="0.75">
      <c r="J12" s="40">
        <v>12</v>
      </c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</sheetData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17"/>
  <sheetViews>
    <sheetView rightToLeft="1" view="pageBreakPreview" topLeftCell="B4" zoomScale="80" zoomScaleNormal="70" zoomScaleSheetLayoutView="80" workbookViewId="0">
      <selection activeCell="H16" sqref="H16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85" t="s">
        <v>167</v>
      </c>
      <c r="C2" s="185"/>
      <c r="D2" s="185"/>
      <c r="E2" s="185"/>
      <c r="F2" s="185"/>
      <c r="G2" s="185"/>
      <c r="H2" s="185"/>
      <c r="I2" s="185"/>
      <c r="J2" s="185"/>
    </row>
    <row r="3" spans="2:26" ht="31.5" customHeight="1" x14ac:dyDescent="0.55000000000000004">
      <c r="B3" s="185" t="s">
        <v>37</v>
      </c>
      <c r="C3" s="185"/>
      <c r="D3" s="185"/>
      <c r="E3" s="185"/>
      <c r="F3" s="185"/>
      <c r="G3" s="185"/>
      <c r="H3" s="185"/>
      <c r="I3" s="185"/>
      <c r="J3" s="185"/>
    </row>
    <row r="4" spans="2:26" ht="31.5" customHeight="1" x14ac:dyDescent="0.55000000000000004">
      <c r="B4" s="185" t="s">
        <v>252</v>
      </c>
      <c r="C4" s="185"/>
      <c r="D4" s="185"/>
      <c r="E4" s="185"/>
      <c r="F4" s="185"/>
      <c r="G4" s="185"/>
      <c r="H4" s="185"/>
      <c r="I4" s="185"/>
      <c r="J4" s="185"/>
    </row>
    <row r="5" spans="2:26" ht="73.5" customHeight="1" x14ac:dyDescent="0.55000000000000004"/>
    <row r="6" spans="2:26" ht="30" x14ac:dyDescent="0.55000000000000004">
      <c r="B6" s="12" t="s">
        <v>155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 x14ac:dyDescent="0.55000000000000004">
      <c r="B8" s="189" t="s">
        <v>60</v>
      </c>
      <c r="C8" s="189" t="s">
        <v>60</v>
      </c>
      <c r="D8" s="189" t="s">
        <v>39</v>
      </c>
      <c r="E8" s="189" t="s">
        <v>39</v>
      </c>
      <c r="F8" s="189" t="s">
        <v>39</v>
      </c>
      <c r="H8" s="189" t="s">
        <v>40</v>
      </c>
      <c r="I8" s="189" t="s">
        <v>40</v>
      </c>
      <c r="J8" s="189" t="s">
        <v>40</v>
      </c>
    </row>
    <row r="9" spans="2:26" s="29" customFormat="1" ht="50.25" customHeight="1" x14ac:dyDescent="0.6">
      <c r="B9" s="231" t="s">
        <v>61</v>
      </c>
      <c r="D9" s="231" t="s">
        <v>62</v>
      </c>
      <c r="F9" s="231" t="s">
        <v>63</v>
      </c>
      <c r="H9" s="231" t="s">
        <v>62</v>
      </c>
      <c r="J9" s="231" t="s">
        <v>63</v>
      </c>
    </row>
    <row r="10" spans="2:26" s="4" customFormat="1" ht="22.5" customHeight="1" x14ac:dyDescent="0.55000000000000004">
      <c r="B10" s="34" t="s">
        <v>260</v>
      </c>
      <c r="D10" s="66">
        <v>172947</v>
      </c>
      <c r="E10" s="6"/>
      <c r="F10" s="10"/>
      <c r="G10" s="6"/>
      <c r="H10" s="66">
        <v>7177347</v>
      </c>
      <c r="I10" s="6"/>
      <c r="J10" s="89"/>
    </row>
    <row r="11" spans="2:26" s="4" customFormat="1" ht="22.5" customHeight="1" x14ac:dyDescent="0.55000000000000004">
      <c r="B11" s="4" t="s">
        <v>261</v>
      </c>
      <c r="D11" s="67">
        <v>420103</v>
      </c>
      <c r="E11" s="6"/>
      <c r="F11" s="6"/>
      <c r="G11" s="6"/>
      <c r="H11" s="67">
        <v>1675979</v>
      </c>
      <c r="I11" s="6"/>
      <c r="J11" s="31"/>
    </row>
    <row r="12" spans="2:26" s="4" customFormat="1" ht="22.5" customHeight="1" x14ac:dyDescent="0.55000000000000004">
      <c r="B12" s="179" t="s">
        <v>247</v>
      </c>
      <c r="D12" s="180">
        <v>3214</v>
      </c>
      <c r="E12" s="6"/>
      <c r="F12" s="181"/>
      <c r="G12" s="6"/>
      <c r="H12" s="180">
        <v>18985</v>
      </c>
      <c r="I12" s="6"/>
      <c r="J12" s="182"/>
    </row>
    <row r="13" spans="2:26" s="4" customFormat="1" ht="21.75" customHeight="1" x14ac:dyDescent="0.55000000000000004">
      <c r="B13" s="4" t="s">
        <v>262</v>
      </c>
      <c r="D13" s="67">
        <v>1205</v>
      </c>
      <c r="E13" s="6"/>
      <c r="F13" s="6"/>
      <c r="G13" s="6"/>
      <c r="H13" s="67">
        <v>7282</v>
      </c>
      <c r="I13" s="6"/>
      <c r="J13" s="31"/>
    </row>
    <row r="14" spans="2:26" ht="21.75" customHeight="1" thickBot="1" x14ac:dyDescent="0.6">
      <c r="B14" s="230" t="s">
        <v>65</v>
      </c>
      <c r="C14" s="230"/>
      <c r="D14" s="69">
        <f>SUM(D10:D13)</f>
        <v>597469</v>
      </c>
      <c r="E14" s="70"/>
      <c r="F14" s="71"/>
      <c r="G14" s="70"/>
      <c r="H14" s="69">
        <f>SUM(H10:H13)</f>
        <v>8879593</v>
      </c>
      <c r="I14" s="70"/>
      <c r="J14" s="91"/>
    </row>
    <row r="15" spans="2:26" ht="21.75" customHeight="1" thickTop="1" x14ac:dyDescent="0.55000000000000004">
      <c r="D15" s="2" t="s">
        <v>146</v>
      </c>
      <c r="J15" s="88"/>
    </row>
    <row r="16" spans="2:26" ht="30" x14ac:dyDescent="0.75">
      <c r="D16" s="43">
        <v>13</v>
      </c>
    </row>
    <row r="17" spans="10:10" ht="21.75" customHeight="1" x14ac:dyDescent="0.55000000000000004">
      <c r="J17" s="88"/>
    </row>
  </sheetData>
  <sortState xmlns:xlrd2="http://schemas.microsoft.com/office/spreadsheetml/2017/richdata2" ref="B10:J13">
    <sortCondition descending="1" ref="H10:H13"/>
  </sortState>
  <mergeCells count="12">
    <mergeCell ref="B2:J2"/>
    <mergeCell ref="B3:J3"/>
    <mergeCell ref="B4:J4"/>
    <mergeCell ref="B14:C14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topLeftCell="A4" zoomScale="90" zoomScaleNormal="70" zoomScaleSheetLayoutView="90" workbookViewId="0">
      <selection activeCell="D13" sqref="D13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2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85" t="s">
        <v>167</v>
      </c>
      <c r="C2" s="185"/>
      <c r="D2" s="185"/>
      <c r="E2" s="185"/>
      <c r="F2" s="185"/>
    </row>
    <row r="3" spans="2:16" ht="30" x14ac:dyDescent="0.55000000000000004">
      <c r="B3" s="185" t="s">
        <v>37</v>
      </c>
      <c r="C3" s="185"/>
      <c r="D3" s="185"/>
      <c r="E3" s="185"/>
      <c r="F3" s="185"/>
    </row>
    <row r="4" spans="2:16" ht="30" x14ac:dyDescent="0.55000000000000004">
      <c r="B4" s="185" t="s">
        <v>252</v>
      </c>
      <c r="C4" s="185"/>
      <c r="D4" s="185"/>
      <c r="E4" s="185"/>
      <c r="F4" s="185"/>
    </row>
    <row r="5" spans="2:16" ht="125.25" customHeight="1" x14ac:dyDescent="0.55000000000000004"/>
    <row r="6" spans="2:16" s="18" customFormat="1" ht="24" x14ac:dyDescent="0.6">
      <c r="B6" s="48" t="s">
        <v>185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23" t="s">
        <v>64</v>
      </c>
      <c r="D8" s="185" t="s">
        <v>39</v>
      </c>
      <c r="F8" s="185" t="s">
        <v>253</v>
      </c>
    </row>
    <row r="9" spans="2:16" ht="30" x14ac:dyDescent="0.55000000000000004">
      <c r="B9" s="232" t="s">
        <v>64</v>
      </c>
      <c r="D9" s="233" t="s">
        <v>34</v>
      </c>
      <c r="F9" s="233" t="s">
        <v>34</v>
      </c>
    </row>
    <row r="10" spans="2:16" x14ac:dyDescent="0.55000000000000004">
      <c r="B10" s="2" t="s">
        <v>64</v>
      </c>
      <c r="D10" s="72">
        <v>0</v>
      </c>
      <c r="E10" s="70"/>
      <c r="F10" s="72">
        <v>227481677</v>
      </c>
    </row>
    <row r="11" spans="2:16" x14ac:dyDescent="0.55000000000000004">
      <c r="B11" s="2" t="s">
        <v>79</v>
      </c>
      <c r="D11" s="72">
        <v>1625469</v>
      </c>
      <c r="E11" s="70"/>
      <c r="F11" s="72">
        <v>40298110</v>
      </c>
    </row>
    <row r="12" spans="2:16" x14ac:dyDescent="0.55000000000000004">
      <c r="B12" s="2" t="s">
        <v>149</v>
      </c>
      <c r="D12" s="72">
        <v>0</v>
      </c>
      <c r="E12" s="70"/>
      <c r="F12" s="72">
        <v>0</v>
      </c>
    </row>
    <row r="13" spans="2:16" ht="21.75" thickBot="1" x14ac:dyDescent="0.6">
      <c r="B13" s="23" t="s">
        <v>65</v>
      </c>
      <c r="D13" s="69">
        <f>SUM(D10:D12)</f>
        <v>1625469</v>
      </c>
      <c r="E13" s="70"/>
      <c r="F13" s="69">
        <f>SUM(F10:F12)</f>
        <v>267779787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24">
        <v>14</v>
      </c>
      <c r="B17" s="224"/>
      <c r="C17" s="224"/>
      <c r="D17" s="224"/>
      <c r="E17" s="224"/>
      <c r="F17" s="224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sqref="A1:K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206" t="s">
        <v>167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1" ht="25.5" x14ac:dyDescent="0.25">
      <c r="A2" s="206" t="s">
        <v>37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</row>
    <row r="3" spans="1:11" ht="25.5" x14ac:dyDescent="0.25">
      <c r="A3" s="206" t="s">
        <v>252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</row>
    <row r="4" spans="1:11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24" x14ac:dyDescent="0.25">
      <c r="A5" s="226" t="s">
        <v>156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</row>
    <row r="6" spans="1:11" ht="21" x14ac:dyDescent="0.25">
      <c r="A6" s="113"/>
      <c r="B6" s="113"/>
      <c r="C6" s="113"/>
      <c r="D6" s="113"/>
      <c r="E6" s="113"/>
      <c r="F6" s="113"/>
      <c r="G6" s="113"/>
      <c r="H6" s="113"/>
      <c r="I6" s="115" t="s">
        <v>39</v>
      </c>
      <c r="J6" s="113"/>
      <c r="K6" s="115" t="s">
        <v>101</v>
      </c>
    </row>
    <row r="7" spans="1:11" ht="114" customHeight="1" x14ac:dyDescent="0.25">
      <c r="A7" s="115" t="s">
        <v>127</v>
      </c>
      <c r="B7" s="113"/>
      <c r="C7" s="123" t="s">
        <v>128</v>
      </c>
      <c r="D7" s="113"/>
      <c r="E7" s="123" t="s">
        <v>129</v>
      </c>
      <c r="F7" s="113"/>
      <c r="G7" s="123" t="s">
        <v>130</v>
      </c>
      <c r="H7" s="113"/>
      <c r="I7" s="122" t="s">
        <v>131</v>
      </c>
      <c r="J7" s="113"/>
      <c r="K7" s="122" t="s">
        <v>131</v>
      </c>
    </row>
    <row r="8" spans="1:11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</row>
    <row r="9" spans="1:11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</row>
    <row r="10" spans="1:11" x14ac:dyDescent="0.2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</row>
    <row r="11" spans="1:11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</row>
    <row r="12" spans="1:11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</row>
    <row r="13" spans="1:11" x14ac:dyDescent="0.25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</row>
    <row r="14" spans="1:11" x14ac:dyDescent="0.25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</row>
    <row r="15" spans="1:11" x14ac:dyDescent="0.25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</row>
    <row r="16" spans="1:11" x14ac:dyDescent="0.25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</row>
    <row r="17" spans="1:12" ht="30" x14ac:dyDescent="0.75">
      <c r="A17" s="224">
        <v>15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</row>
    <row r="18" spans="1:12" x14ac:dyDescent="0.25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</row>
    <row r="19" spans="1:12" x14ac:dyDescent="0.25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</row>
    <row r="20" spans="1:12" x14ac:dyDescent="0.25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</row>
    <row r="21" spans="1:12" x14ac:dyDescent="0.25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49"/>
  <sheetViews>
    <sheetView rightToLeft="1" view="pageBreakPreview" topLeftCell="A8" zoomScale="85" zoomScaleNormal="110" zoomScaleSheetLayoutView="85" workbookViewId="0">
      <selection activeCell="B9" sqref="B9:T30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6.710937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85" t="s">
        <v>167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</row>
    <row r="3" spans="2:28" ht="30" x14ac:dyDescent="0.55000000000000004">
      <c r="B3" s="185" t="s">
        <v>37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</row>
    <row r="4" spans="2:28" ht="30" x14ac:dyDescent="0.55000000000000004">
      <c r="B4" s="185" t="s">
        <v>252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</row>
    <row r="5" spans="2:28" ht="67.5" customHeight="1" x14ac:dyDescent="0.55000000000000004"/>
    <row r="6" spans="2:28" ht="30" x14ac:dyDescent="0.55000000000000004">
      <c r="B6" s="210" t="s">
        <v>157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34" t="s">
        <v>1</v>
      </c>
      <c r="D7" s="231" t="s">
        <v>45</v>
      </c>
      <c r="E7" s="231" t="s">
        <v>45</v>
      </c>
      <c r="F7" s="231" t="s">
        <v>45</v>
      </c>
      <c r="G7" s="231" t="s">
        <v>45</v>
      </c>
      <c r="H7" s="231" t="s">
        <v>45</v>
      </c>
      <c r="J7" s="231" t="s">
        <v>39</v>
      </c>
      <c r="K7" s="231" t="s">
        <v>39</v>
      </c>
      <c r="L7" s="231" t="s">
        <v>39</v>
      </c>
      <c r="M7" s="231" t="s">
        <v>39</v>
      </c>
      <c r="N7" s="231" t="s">
        <v>39</v>
      </c>
      <c r="P7" s="231" t="s">
        <v>40</v>
      </c>
      <c r="Q7" s="231" t="s">
        <v>40</v>
      </c>
      <c r="R7" s="231" t="s">
        <v>40</v>
      </c>
      <c r="S7" s="231" t="s">
        <v>40</v>
      </c>
      <c r="T7" s="231" t="s">
        <v>40</v>
      </c>
    </row>
    <row r="8" spans="2:28" s="29" customFormat="1" ht="63.75" customHeight="1" x14ac:dyDescent="0.6">
      <c r="B8" s="234" t="s">
        <v>1</v>
      </c>
      <c r="D8" s="112" t="s">
        <v>126</v>
      </c>
      <c r="E8" s="46"/>
      <c r="F8" s="235" t="s">
        <v>46</v>
      </c>
      <c r="G8" s="46"/>
      <c r="H8" s="235" t="s">
        <v>47</v>
      </c>
      <c r="J8" s="235" t="s">
        <v>48</v>
      </c>
      <c r="K8" s="46"/>
      <c r="L8" s="235" t="s">
        <v>43</v>
      </c>
      <c r="M8" s="46"/>
      <c r="N8" s="235" t="s">
        <v>49</v>
      </c>
      <c r="P8" s="235" t="s">
        <v>48</v>
      </c>
      <c r="Q8" s="46"/>
      <c r="R8" s="235" t="s">
        <v>43</v>
      </c>
      <c r="S8" s="46"/>
      <c r="T8" s="235" t="s">
        <v>49</v>
      </c>
    </row>
    <row r="9" spans="2:28" s="29" customFormat="1" ht="24" x14ac:dyDescent="0.6">
      <c r="B9" s="92" t="s">
        <v>234</v>
      </c>
      <c r="D9" s="76" t="s">
        <v>250</v>
      </c>
      <c r="F9" s="67">
        <v>1000000</v>
      </c>
      <c r="H9" s="67">
        <v>2223</v>
      </c>
      <c r="J9" s="67">
        <v>0</v>
      </c>
      <c r="K9" s="67"/>
      <c r="L9" s="67">
        <v>0</v>
      </c>
      <c r="M9" s="67"/>
      <c r="N9" s="67">
        <v>0</v>
      </c>
      <c r="P9" s="67">
        <v>2223000000</v>
      </c>
      <c r="R9" s="67">
        <v>0</v>
      </c>
      <c r="T9" s="67">
        <v>2223000000</v>
      </c>
    </row>
    <row r="10" spans="2:28" s="29" customFormat="1" ht="24" x14ac:dyDescent="0.6">
      <c r="B10" s="92" t="s">
        <v>223</v>
      </c>
      <c r="D10" s="76" t="s">
        <v>229</v>
      </c>
      <c r="F10" s="67">
        <v>60000</v>
      </c>
      <c r="H10" s="67">
        <v>20400</v>
      </c>
      <c r="J10" s="67">
        <v>0</v>
      </c>
      <c r="K10" s="67"/>
      <c r="L10" s="67">
        <v>0</v>
      </c>
      <c r="M10" s="67"/>
      <c r="N10" s="67">
        <v>0</v>
      </c>
      <c r="P10" s="67">
        <v>1224000000</v>
      </c>
      <c r="R10" s="67">
        <v>0</v>
      </c>
      <c r="T10" s="67">
        <v>1224000000</v>
      </c>
    </row>
    <row r="11" spans="2:28" s="29" customFormat="1" ht="24" x14ac:dyDescent="0.6">
      <c r="B11" s="92" t="s">
        <v>200</v>
      </c>
      <c r="D11" s="76" t="s">
        <v>240</v>
      </c>
      <c r="F11" s="67">
        <v>4003000</v>
      </c>
      <c r="H11" s="67">
        <v>310</v>
      </c>
      <c r="J11" s="67">
        <v>0</v>
      </c>
      <c r="K11" s="67"/>
      <c r="L11" s="67">
        <v>0</v>
      </c>
      <c r="M11" s="67"/>
      <c r="N11" s="67">
        <v>0</v>
      </c>
      <c r="P11" s="67">
        <v>1240930000</v>
      </c>
      <c r="R11" s="67">
        <v>131464109</v>
      </c>
      <c r="T11" s="67">
        <v>1109465891</v>
      </c>
    </row>
    <row r="12" spans="2:28" s="29" customFormat="1" ht="24" x14ac:dyDescent="0.6">
      <c r="B12" s="92" t="s">
        <v>233</v>
      </c>
      <c r="D12" s="76" t="s">
        <v>249</v>
      </c>
      <c r="F12" s="67">
        <v>8265000</v>
      </c>
      <c r="H12" s="67">
        <v>142</v>
      </c>
      <c r="J12" s="67">
        <v>0</v>
      </c>
      <c r="K12" s="67"/>
      <c r="L12" s="67">
        <v>0</v>
      </c>
      <c r="M12" s="67"/>
      <c r="N12" s="67">
        <v>0</v>
      </c>
      <c r="P12" s="67">
        <v>1173630000</v>
      </c>
      <c r="R12" s="67">
        <v>137656723</v>
      </c>
      <c r="T12" s="67">
        <v>1035973277</v>
      </c>
    </row>
    <row r="13" spans="2:28" s="29" customFormat="1" ht="24" x14ac:dyDescent="0.6">
      <c r="B13" s="92" t="s">
        <v>213</v>
      </c>
      <c r="D13" s="76" t="s">
        <v>242</v>
      </c>
      <c r="F13" s="67">
        <v>2900001</v>
      </c>
      <c r="H13" s="67">
        <v>350</v>
      </c>
      <c r="J13" s="67">
        <v>0</v>
      </c>
      <c r="K13" s="67"/>
      <c r="L13" s="67">
        <v>0</v>
      </c>
      <c r="M13" s="67"/>
      <c r="N13" s="67">
        <v>0</v>
      </c>
      <c r="P13" s="67">
        <v>1015000350</v>
      </c>
      <c r="R13" s="67">
        <v>0</v>
      </c>
      <c r="T13" s="67">
        <v>1015000350</v>
      </c>
    </row>
    <row r="14" spans="2:28" s="29" customFormat="1" ht="24" x14ac:dyDescent="0.6">
      <c r="B14" s="92" t="s">
        <v>246</v>
      </c>
      <c r="D14" s="76" t="s">
        <v>248</v>
      </c>
      <c r="F14" s="67">
        <v>2512941</v>
      </c>
      <c r="H14" s="67">
        <v>410</v>
      </c>
      <c r="J14" s="67">
        <v>0</v>
      </c>
      <c r="K14" s="67"/>
      <c r="L14" s="67">
        <v>0</v>
      </c>
      <c r="M14" s="67"/>
      <c r="N14" s="67">
        <v>0</v>
      </c>
      <c r="P14" s="67">
        <v>1030305810</v>
      </c>
      <c r="R14" s="67">
        <v>121395549</v>
      </c>
      <c r="T14" s="67">
        <v>908910261</v>
      </c>
    </row>
    <row r="15" spans="2:28" s="29" customFormat="1" ht="24" x14ac:dyDescent="0.6">
      <c r="B15" s="92" t="s">
        <v>217</v>
      </c>
      <c r="D15" s="76" t="s">
        <v>263</v>
      </c>
      <c r="F15" s="67">
        <v>700000</v>
      </c>
      <c r="H15" s="67">
        <v>1440</v>
      </c>
      <c r="J15" s="67">
        <v>0</v>
      </c>
      <c r="K15" s="67"/>
      <c r="L15" s="67">
        <v>0</v>
      </c>
      <c r="M15" s="67"/>
      <c r="N15" s="67">
        <v>0</v>
      </c>
      <c r="P15" s="67">
        <v>1008000000</v>
      </c>
      <c r="R15" s="67">
        <v>111180987</v>
      </c>
      <c r="T15" s="67">
        <v>896819013</v>
      </c>
    </row>
    <row r="16" spans="2:28" s="29" customFormat="1" ht="24" x14ac:dyDescent="0.6">
      <c r="B16" s="92" t="s">
        <v>192</v>
      </c>
      <c r="D16" s="76" t="s">
        <v>212</v>
      </c>
      <c r="F16" s="67">
        <v>4000000</v>
      </c>
      <c r="H16" s="67">
        <v>200</v>
      </c>
      <c r="J16" s="67">
        <v>0</v>
      </c>
      <c r="K16" s="67"/>
      <c r="L16" s="67">
        <v>0</v>
      </c>
      <c r="M16" s="67"/>
      <c r="N16" s="67">
        <v>0</v>
      </c>
      <c r="P16" s="67">
        <v>800000000</v>
      </c>
      <c r="R16" s="67">
        <v>0</v>
      </c>
      <c r="T16" s="67">
        <v>800000000</v>
      </c>
    </row>
    <row r="17" spans="2:20" s="29" customFormat="1" ht="24" x14ac:dyDescent="0.6">
      <c r="B17" s="92" t="s">
        <v>171</v>
      </c>
      <c r="D17" s="76" t="s">
        <v>251</v>
      </c>
      <c r="F17" s="67">
        <v>4100000</v>
      </c>
      <c r="H17" s="67">
        <v>190</v>
      </c>
      <c r="J17" s="67">
        <v>0</v>
      </c>
      <c r="K17" s="67"/>
      <c r="L17" s="67">
        <v>0</v>
      </c>
      <c r="M17" s="67"/>
      <c r="N17" s="67">
        <v>0</v>
      </c>
      <c r="P17" s="67">
        <v>779000000</v>
      </c>
      <c r="R17" s="67">
        <v>0</v>
      </c>
      <c r="T17" s="67">
        <v>779000000</v>
      </c>
    </row>
    <row r="18" spans="2:20" s="29" customFormat="1" ht="24" x14ac:dyDescent="0.6">
      <c r="B18" s="92" t="s">
        <v>189</v>
      </c>
      <c r="D18" s="76" t="s">
        <v>249</v>
      </c>
      <c r="F18" s="67">
        <v>3000000</v>
      </c>
      <c r="H18" s="67">
        <v>280</v>
      </c>
      <c r="J18" s="67">
        <v>0</v>
      </c>
      <c r="K18" s="67"/>
      <c r="L18" s="67">
        <v>0</v>
      </c>
      <c r="M18" s="67"/>
      <c r="N18" s="67">
        <v>0</v>
      </c>
      <c r="P18" s="67">
        <v>840000000</v>
      </c>
      <c r="R18" s="67">
        <v>98524788</v>
      </c>
      <c r="T18" s="67">
        <v>741475212</v>
      </c>
    </row>
    <row r="19" spans="2:20" s="29" customFormat="1" ht="24" x14ac:dyDescent="0.6">
      <c r="B19" s="92" t="s">
        <v>190</v>
      </c>
      <c r="D19" s="76" t="s">
        <v>212</v>
      </c>
      <c r="F19" s="67">
        <v>1300000</v>
      </c>
      <c r="H19" s="67">
        <v>560</v>
      </c>
      <c r="J19" s="67">
        <v>0</v>
      </c>
      <c r="K19" s="67"/>
      <c r="L19" s="67">
        <v>0</v>
      </c>
      <c r="M19" s="67"/>
      <c r="N19" s="67">
        <v>0</v>
      </c>
      <c r="P19" s="67">
        <v>728000000</v>
      </c>
      <c r="R19" s="67">
        <v>0</v>
      </c>
      <c r="T19" s="67">
        <v>728000000</v>
      </c>
    </row>
    <row r="20" spans="2:20" s="29" customFormat="1" ht="24" x14ac:dyDescent="0.6">
      <c r="B20" s="92" t="s">
        <v>228</v>
      </c>
      <c r="D20" s="76" t="s">
        <v>248</v>
      </c>
      <c r="F20" s="67">
        <v>5000000</v>
      </c>
      <c r="H20" s="67">
        <v>160</v>
      </c>
      <c r="J20" s="67">
        <v>0</v>
      </c>
      <c r="K20" s="67"/>
      <c r="L20" s="67">
        <v>0</v>
      </c>
      <c r="M20" s="67"/>
      <c r="N20" s="67">
        <v>0</v>
      </c>
      <c r="P20" s="67">
        <v>800000000</v>
      </c>
      <c r="R20" s="67">
        <v>94259819</v>
      </c>
      <c r="T20" s="67">
        <v>705740181</v>
      </c>
    </row>
    <row r="21" spans="2:20" s="29" customFormat="1" ht="24" x14ac:dyDescent="0.6">
      <c r="B21" s="92" t="s">
        <v>221</v>
      </c>
      <c r="D21" s="76" t="s">
        <v>225</v>
      </c>
      <c r="F21" s="67">
        <v>63500</v>
      </c>
      <c r="H21" s="67">
        <v>10238</v>
      </c>
      <c r="J21" s="67">
        <v>0</v>
      </c>
      <c r="K21" s="67"/>
      <c r="L21" s="67">
        <v>0</v>
      </c>
      <c r="M21" s="67"/>
      <c r="N21" s="67">
        <v>0</v>
      </c>
      <c r="P21" s="67">
        <v>650113000</v>
      </c>
      <c r="R21" s="67">
        <v>0</v>
      </c>
      <c r="T21" s="67">
        <v>650113000</v>
      </c>
    </row>
    <row r="22" spans="2:20" s="29" customFormat="1" ht="24" x14ac:dyDescent="0.6">
      <c r="B22" s="92" t="s">
        <v>214</v>
      </c>
      <c r="D22" s="76" t="s">
        <v>248</v>
      </c>
      <c r="F22" s="67">
        <v>2073770</v>
      </c>
      <c r="H22" s="67">
        <v>320</v>
      </c>
      <c r="J22" s="67">
        <v>0</v>
      </c>
      <c r="K22" s="67"/>
      <c r="L22" s="67">
        <v>0</v>
      </c>
      <c r="M22" s="67"/>
      <c r="N22" s="67">
        <v>0</v>
      </c>
      <c r="P22" s="67">
        <v>663606400</v>
      </c>
      <c r="R22" s="67">
        <v>78189274</v>
      </c>
      <c r="T22" s="67">
        <v>585417126</v>
      </c>
    </row>
    <row r="23" spans="2:20" s="29" customFormat="1" ht="24" x14ac:dyDescent="0.6">
      <c r="B23" s="92" t="s">
        <v>202</v>
      </c>
      <c r="D23" s="76" t="s">
        <v>239</v>
      </c>
      <c r="F23" s="67">
        <v>3533333</v>
      </c>
      <c r="H23" s="67">
        <v>170</v>
      </c>
      <c r="J23" s="67">
        <v>0</v>
      </c>
      <c r="K23" s="67"/>
      <c r="L23" s="67">
        <v>0</v>
      </c>
      <c r="M23" s="67"/>
      <c r="N23" s="67">
        <v>0</v>
      </c>
      <c r="P23" s="67">
        <v>600666610</v>
      </c>
      <c r="R23" s="67">
        <v>65600563</v>
      </c>
      <c r="T23" s="67">
        <v>535066047</v>
      </c>
    </row>
    <row r="24" spans="2:20" s="29" customFormat="1" ht="24" x14ac:dyDescent="0.6">
      <c r="B24" s="92" t="s">
        <v>230</v>
      </c>
      <c r="D24" s="76" t="s">
        <v>237</v>
      </c>
      <c r="F24" s="67">
        <v>4474000</v>
      </c>
      <c r="H24" s="67">
        <v>114</v>
      </c>
      <c r="J24" s="67">
        <v>0</v>
      </c>
      <c r="K24" s="67"/>
      <c r="L24" s="67">
        <v>0</v>
      </c>
      <c r="M24" s="67"/>
      <c r="N24" s="67">
        <v>0</v>
      </c>
      <c r="P24" s="67">
        <v>510036000</v>
      </c>
      <c r="R24" s="176">
        <v>55979561</v>
      </c>
      <c r="T24" s="67">
        <v>454056439</v>
      </c>
    </row>
    <row r="25" spans="2:20" s="29" customFormat="1" ht="24" x14ac:dyDescent="0.6">
      <c r="B25" s="92" t="s">
        <v>179</v>
      </c>
      <c r="D25" s="76" t="s">
        <v>239</v>
      </c>
      <c r="F25" s="67">
        <v>2500000</v>
      </c>
      <c r="H25" s="67">
        <v>200</v>
      </c>
      <c r="J25" s="67">
        <v>0</v>
      </c>
      <c r="K25" s="67"/>
      <c r="L25" s="67">
        <v>0</v>
      </c>
      <c r="M25" s="67"/>
      <c r="N25" s="67">
        <v>0</v>
      </c>
      <c r="P25" s="67">
        <v>500000000</v>
      </c>
      <c r="R25" s="67">
        <v>54606467</v>
      </c>
      <c r="T25" s="67">
        <v>445393533</v>
      </c>
    </row>
    <row r="26" spans="2:20" s="29" customFormat="1" ht="24" x14ac:dyDescent="0.6">
      <c r="B26" s="92" t="s">
        <v>177</v>
      </c>
      <c r="D26" s="76" t="s">
        <v>238</v>
      </c>
      <c r="F26" s="67">
        <v>1500000</v>
      </c>
      <c r="H26" s="67">
        <v>240</v>
      </c>
      <c r="J26" s="67">
        <v>0</v>
      </c>
      <c r="K26" s="67"/>
      <c r="L26" s="67">
        <v>0</v>
      </c>
      <c r="M26" s="67"/>
      <c r="N26" s="67">
        <v>0</v>
      </c>
      <c r="P26" s="67">
        <v>360000000</v>
      </c>
      <c r="R26" s="176">
        <v>0</v>
      </c>
      <c r="T26" s="67">
        <v>360000000</v>
      </c>
    </row>
    <row r="27" spans="2:20" s="29" customFormat="1" ht="24" x14ac:dyDescent="0.6">
      <c r="B27" s="92" t="s">
        <v>186</v>
      </c>
      <c r="D27" s="76" t="s">
        <v>241</v>
      </c>
      <c r="F27" s="67">
        <v>350000</v>
      </c>
      <c r="H27" s="67">
        <v>970</v>
      </c>
      <c r="J27" s="67">
        <v>0</v>
      </c>
      <c r="K27" s="67"/>
      <c r="L27" s="67">
        <v>0</v>
      </c>
      <c r="M27" s="67"/>
      <c r="N27" s="67">
        <v>0</v>
      </c>
      <c r="P27" s="67">
        <v>339500000</v>
      </c>
      <c r="R27" s="67">
        <v>0</v>
      </c>
      <c r="T27" s="67">
        <v>339500000</v>
      </c>
    </row>
    <row r="28" spans="2:20" s="29" customFormat="1" ht="24" x14ac:dyDescent="0.6">
      <c r="B28" s="92" t="s">
        <v>224</v>
      </c>
      <c r="D28" s="76" t="s">
        <v>226</v>
      </c>
      <c r="F28" s="67">
        <v>847517</v>
      </c>
      <c r="H28" s="67">
        <v>400</v>
      </c>
      <c r="J28" s="67">
        <v>0</v>
      </c>
      <c r="K28" s="67"/>
      <c r="L28" s="67">
        <v>0</v>
      </c>
      <c r="M28" s="67"/>
      <c r="N28" s="67">
        <v>0</v>
      </c>
      <c r="P28" s="67">
        <v>339006800</v>
      </c>
      <c r="R28" s="67">
        <v>0</v>
      </c>
      <c r="T28" s="67">
        <v>339006800</v>
      </c>
    </row>
    <row r="29" spans="2:20" s="29" customFormat="1" ht="24" x14ac:dyDescent="0.6">
      <c r="B29" s="92" t="s">
        <v>220</v>
      </c>
      <c r="D29" s="76" t="s">
        <v>238</v>
      </c>
      <c r="F29" s="67">
        <v>2177800</v>
      </c>
      <c r="H29" s="67">
        <v>40</v>
      </c>
      <c r="J29" s="67">
        <v>0</v>
      </c>
      <c r="K29" s="67"/>
      <c r="L29" s="67">
        <v>0</v>
      </c>
      <c r="M29" s="67"/>
      <c r="N29" s="67">
        <v>0</v>
      </c>
      <c r="P29" s="67">
        <v>87112000</v>
      </c>
      <c r="R29" s="67">
        <v>9180922</v>
      </c>
      <c r="T29" s="67">
        <v>77931078</v>
      </c>
    </row>
    <row r="30" spans="2:20" s="29" customFormat="1" ht="24" x14ac:dyDescent="0.6">
      <c r="B30" s="92" t="s">
        <v>174</v>
      </c>
      <c r="D30" s="76" t="s">
        <v>263</v>
      </c>
      <c r="F30" s="67">
        <v>5280</v>
      </c>
      <c r="H30" s="67">
        <v>370</v>
      </c>
      <c r="J30" s="67">
        <v>0</v>
      </c>
      <c r="K30" s="67"/>
      <c r="L30" s="67">
        <v>0</v>
      </c>
      <c r="M30" s="67"/>
      <c r="N30" s="67">
        <v>0</v>
      </c>
      <c r="P30" s="67">
        <v>1953600</v>
      </c>
      <c r="R30" s="67">
        <v>0</v>
      </c>
      <c r="T30" s="67">
        <v>1953600</v>
      </c>
    </row>
    <row r="31" spans="2:20" s="29" customFormat="1" ht="24" x14ac:dyDescent="0.6">
      <c r="B31" s="92"/>
      <c r="D31" s="76"/>
      <c r="F31" s="67"/>
      <c r="H31" s="67"/>
      <c r="J31" s="76"/>
      <c r="L31" s="76"/>
      <c r="N31" s="76"/>
      <c r="P31" s="67"/>
      <c r="R31" s="76"/>
      <c r="T31" s="67"/>
    </row>
    <row r="32" spans="2:20" ht="21.75" thickBot="1" x14ac:dyDescent="0.6">
      <c r="B32" s="71" t="s">
        <v>65</v>
      </c>
      <c r="C32" s="96"/>
      <c r="D32" s="96"/>
      <c r="E32" s="96"/>
      <c r="F32" s="69"/>
      <c r="G32" s="71"/>
      <c r="H32" s="69"/>
      <c r="I32" s="70"/>
      <c r="J32" s="69">
        <f>SUM(J9:J31)</f>
        <v>0</v>
      </c>
      <c r="K32" s="69"/>
      <c r="L32" s="69">
        <f>SUM(L9:L31)</f>
        <v>0</v>
      </c>
      <c r="M32" s="69"/>
      <c r="N32" s="69">
        <f>SUM(N9:N31)</f>
        <v>0</v>
      </c>
      <c r="O32" s="69"/>
      <c r="P32" s="69">
        <f>SUM(P9:P31)</f>
        <v>16913860570</v>
      </c>
      <c r="Q32" s="69"/>
      <c r="R32" s="69">
        <f>SUM(R9:R31)</f>
        <v>958038762</v>
      </c>
      <c r="S32" s="69"/>
      <c r="T32" s="69">
        <f>SUM(T9:T31)</f>
        <v>15955821808</v>
      </c>
    </row>
    <row r="33" spans="10:12" ht="21.75" thickTop="1" x14ac:dyDescent="0.55000000000000004">
      <c r="L33"/>
    </row>
    <row r="34" spans="10:12" ht="30" x14ac:dyDescent="0.75">
      <c r="J34" s="44">
        <v>16</v>
      </c>
      <c r="L34"/>
    </row>
    <row r="35" spans="10:12" x14ac:dyDescent="0.55000000000000004">
      <c r="L35"/>
    </row>
    <row r="36" spans="10:12" x14ac:dyDescent="0.55000000000000004">
      <c r="L36"/>
    </row>
    <row r="37" spans="10:12" x14ac:dyDescent="0.55000000000000004">
      <c r="L37"/>
    </row>
    <row r="38" spans="10:12" x14ac:dyDescent="0.55000000000000004">
      <c r="L38"/>
    </row>
    <row r="39" spans="10:12" x14ac:dyDescent="0.55000000000000004">
      <c r="L39"/>
    </row>
    <row r="40" spans="10:12" x14ac:dyDescent="0.55000000000000004">
      <c r="L40"/>
    </row>
    <row r="41" spans="10:12" x14ac:dyDescent="0.55000000000000004">
      <c r="L41"/>
    </row>
    <row r="42" spans="10:12" x14ac:dyDescent="0.55000000000000004">
      <c r="L42"/>
    </row>
    <row r="43" spans="10:12" x14ac:dyDescent="0.55000000000000004">
      <c r="L43"/>
    </row>
    <row r="44" spans="10:12" x14ac:dyDescent="0.55000000000000004">
      <c r="L44"/>
    </row>
    <row r="45" spans="10:12" x14ac:dyDescent="0.55000000000000004">
      <c r="L45"/>
    </row>
    <row r="46" spans="10:12" x14ac:dyDescent="0.55000000000000004">
      <c r="L46"/>
    </row>
    <row r="47" spans="10:12" x14ac:dyDescent="0.55000000000000004">
      <c r="L47"/>
    </row>
    <row r="48" spans="10:12" x14ac:dyDescent="0.55000000000000004">
      <c r="L48"/>
    </row>
    <row r="49" spans="12:12" x14ac:dyDescent="0.55000000000000004">
      <c r="L49" s="86"/>
    </row>
  </sheetData>
  <sortState xmlns:xlrd2="http://schemas.microsoft.com/office/spreadsheetml/2017/richdata2" ref="B9:T30">
    <sortCondition descending="1" ref="T9:T30"/>
  </sortState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4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7"/>
  <sheetViews>
    <sheetView rightToLeft="1" topLeftCell="A2" zoomScaleNormal="100" workbookViewId="0">
      <selection activeCell="N31" sqref="N30:N31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206" t="s">
        <v>168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</row>
    <row r="2" spans="1:20" ht="25.5" x14ac:dyDescent="0.25">
      <c r="A2" s="206" t="s">
        <v>37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</row>
    <row r="3" spans="1:20" ht="25.5" x14ac:dyDescent="0.25">
      <c r="A3" s="206" t="s">
        <v>252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</row>
    <row r="4" spans="1:20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ht="24" x14ac:dyDescent="0.25">
      <c r="A5" s="226" t="s">
        <v>158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</row>
    <row r="6" spans="1:20" ht="21" x14ac:dyDescent="0.25">
      <c r="A6" s="204" t="s">
        <v>132</v>
      </c>
      <c r="B6" s="113"/>
      <c r="C6" s="113"/>
      <c r="D6" s="113"/>
      <c r="E6" s="113"/>
      <c r="F6" s="113"/>
      <c r="G6" s="113"/>
      <c r="H6" s="113"/>
      <c r="I6" s="113"/>
      <c r="J6" s="204" t="s">
        <v>39</v>
      </c>
      <c r="K6" s="204"/>
      <c r="L6" s="204"/>
      <c r="M6" s="204"/>
      <c r="N6" s="204"/>
      <c r="O6" s="113"/>
      <c r="P6" s="204" t="s">
        <v>101</v>
      </c>
      <c r="Q6" s="204"/>
      <c r="R6" s="204"/>
      <c r="S6" s="204"/>
      <c r="T6" s="204"/>
    </row>
    <row r="7" spans="1:20" ht="63" x14ac:dyDescent="0.25">
      <c r="A7" s="204"/>
      <c r="B7" s="113"/>
      <c r="C7" s="123" t="s">
        <v>133</v>
      </c>
      <c r="D7" s="113"/>
      <c r="E7" s="237" t="s">
        <v>70</v>
      </c>
      <c r="F7" s="237"/>
      <c r="G7" s="113"/>
      <c r="H7" s="123" t="s">
        <v>134</v>
      </c>
      <c r="I7" s="113"/>
      <c r="J7" s="122" t="s">
        <v>42</v>
      </c>
      <c r="K7" s="114"/>
      <c r="L7" s="122" t="s">
        <v>43</v>
      </c>
      <c r="M7" s="114"/>
      <c r="N7" s="122" t="s">
        <v>44</v>
      </c>
      <c r="O7" s="113"/>
      <c r="P7" s="122" t="s">
        <v>42</v>
      </c>
      <c r="Q7" s="114"/>
      <c r="R7" s="122" t="s">
        <v>43</v>
      </c>
      <c r="S7" s="114"/>
      <c r="T7" s="122" t="s">
        <v>44</v>
      </c>
    </row>
    <row r="8" spans="1:20" ht="18.75" x14ac:dyDescent="0.25">
      <c r="A8" s="133"/>
      <c r="B8" s="113"/>
      <c r="C8" s="114"/>
      <c r="D8" s="113"/>
      <c r="E8" s="133"/>
      <c r="F8" s="114"/>
      <c r="G8" s="113"/>
      <c r="H8" s="135"/>
      <c r="I8" s="113"/>
      <c r="J8" s="134"/>
      <c r="K8" s="113"/>
      <c r="L8" s="134"/>
      <c r="M8" s="113"/>
      <c r="N8" s="134"/>
      <c r="O8" s="113"/>
      <c r="P8" s="134"/>
      <c r="Q8" s="113"/>
      <c r="R8" s="134"/>
      <c r="S8" s="113"/>
      <c r="T8" s="134"/>
    </row>
    <row r="9" spans="1:20" ht="21.75" thickBot="1" x14ac:dyDescent="0.3">
      <c r="A9" s="121" t="s">
        <v>59</v>
      </c>
      <c r="B9" s="113"/>
      <c r="C9" s="120"/>
      <c r="D9" s="113"/>
      <c r="E9" s="236"/>
      <c r="F9" s="236"/>
      <c r="G9" s="113"/>
      <c r="H9" s="120"/>
      <c r="I9" s="113"/>
      <c r="J9" s="120"/>
      <c r="K9" s="113"/>
      <c r="L9" s="120"/>
      <c r="M9" s="113"/>
      <c r="N9" s="120"/>
      <c r="O9" s="113"/>
      <c r="P9" s="120"/>
      <c r="Q9" s="113"/>
      <c r="R9" s="120"/>
      <c r="S9" s="113"/>
      <c r="T9" s="120"/>
    </row>
    <row r="10" spans="1:20" ht="15.75" thickTop="1" x14ac:dyDescent="0.2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</row>
    <row r="11" spans="1:20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</row>
    <row r="12" spans="1:20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</row>
    <row r="13" spans="1:20" x14ac:dyDescent="0.25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</row>
    <row r="14" spans="1:20" x14ac:dyDescent="0.25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</row>
    <row r="15" spans="1:20" ht="30" x14ac:dyDescent="0.75">
      <c r="A15" s="224">
        <v>17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</row>
    <row r="16" spans="1:20" x14ac:dyDescent="0.25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</row>
    <row r="17" spans="1:20" x14ac:dyDescent="0.25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</row>
  </sheetData>
  <mergeCells count="10">
    <mergeCell ref="A15:T15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17"/>
  <sheetViews>
    <sheetView rightToLeft="1" view="pageBreakPreview" topLeftCell="A24" zoomScale="70" zoomScaleNormal="70" zoomScaleSheetLayoutView="70" workbookViewId="0">
      <selection activeCell="B17" sqref="B17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42" t="s">
        <v>167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</row>
    <row r="3" spans="2:22" ht="27" customHeight="1" x14ac:dyDescent="0.25">
      <c r="B3" s="242" t="s">
        <v>37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</row>
    <row r="4" spans="2:22" ht="27" customHeight="1" x14ac:dyDescent="0.25">
      <c r="B4" s="242" t="s">
        <v>252</v>
      </c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</row>
    <row r="5" spans="2:22" s="25" customFormat="1" ht="21.75" customHeight="1" x14ac:dyDescent="0.25"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22" s="2" customFormat="1" ht="30.75" customHeight="1" x14ac:dyDescent="0.55000000000000004">
      <c r="B6" s="241" t="s">
        <v>159</v>
      </c>
      <c r="C6" s="241"/>
      <c r="D6" s="241"/>
      <c r="E6" s="241"/>
      <c r="F6" s="241"/>
      <c r="G6" s="241"/>
      <c r="H6" s="241"/>
      <c r="I6" s="241"/>
      <c r="J6" s="241"/>
      <c r="K6" s="49"/>
      <c r="L6" s="49"/>
      <c r="M6" s="49"/>
      <c r="N6" s="49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8"/>
      <c r="C7" s="1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40" t="s">
        <v>38</v>
      </c>
      <c r="C8" s="240" t="s">
        <v>38</v>
      </c>
      <c r="D8" s="240" t="s">
        <v>39</v>
      </c>
      <c r="E8" s="240" t="s">
        <v>39</v>
      </c>
      <c r="F8" s="240" t="s">
        <v>39</v>
      </c>
      <c r="G8" s="240" t="s">
        <v>39</v>
      </c>
      <c r="H8" s="240" t="s">
        <v>39</v>
      </c>
      <c r="I8" s="81"/>
      <c r="J8" s="240" t="s">
        <v>40</v>
      </c>
      <c r="K8" s="240" t="s">
        <v>40</v>
      </c>
      <c r="L8" s="240" t="s">
        <v>40</v>
      </c>
      <c r="M8" s="240" t="s">
        <v>40</v>
      </c>
      <c r="N8" s="240" t="s">
        <v>40</v>
      </c>
    </row>
    <row r="9" spans="2:22" s="26" customFormat="1" ht="58.5" customHeight="1" x14ac:dyDescent="0.25">
      <c r="B9" s="239" t="s">
        <v>41</v>
      </c>
      <c r="C9" s="82"/>
      <c r="D9" s="239" t="s">
        <v>42</v>
      </c>
      <c r="E9" s="82"/>
      <c r="F9" s="239" t="s">
        <v>43</v>
      </c>
      <c r="G9" s="82"/>
      <c r="H9" s="239" t="s">
        <v>44</v>
      </c>
      <c r="I9" s="81"/>
      <c r="J9" s="239" t="s">
        <v>42</v>
      </c>
      <c r="K9" s="82"/>
      <c r="L9" s="239" t="s">
        <v>43</v>
      </c>
      <c r="M9" s="82"/>
      <c r="N9" s="239" t="s">
        <v>44</v>
      </c>
    </row>
    <row r="10" spans="2:22" s="25" customFormat="1" ht="23.25" customHeight="1" x14ac:dyDescent="0.25">
      <c r="B10" s="81" t="s">
        <v>260</v>
      </c>
      <c r="C10" s="81"/>
      <c r="D10" s="67">
        <v>172947</v>
      </c>
      <c r="E10" s="169"/>
      <c r="F10" s="67">
        <v>0</v>
      </c>
      <c r="G10" s="169"/>
      <c r="H10" s="67">
        <v>172947</v>
      </c>
      <c r="I10" s="169"/>
      <c r="J10" s="67">
        <v>7177347</v>
      </c>
      <c r="K10" s="169"/>
      <c r="L10" s="67">
        <v>0</v>
      </c>
      <c r="M10" s="169"/>
      <c r="N10" s="67">
        <v>7177347</v>
      </c>
    </row>
    <row r="11" spans="2:22" s="25" customFormat="1" ht="23.25" customHeight="1" x14ac:dyDescent="0.25">
      <c r="B11" s="81" t="s">
        <v>264</v>
      </c>
      <c r="C11" s="81"/>
      <c r="D11" s="67">
        <v>420103</v>
      </c>
      <c r="E11" s="169"/>
      <c r="F11" s="67">
        <v>0</v>
      </c>
      <c r="G11" s="169"/>
      <c r="H11" s="67">
        <v>420103</v>
      </c>
      <c r="I11" s="169"/>
      <c r="J11" s="67">
        <v>1675979</v>
      </c>
      <c r="K11" s="169"/>
      <c r="L11" s="67">
        <v>0</v>
      </c>
      <c r="M11" s="169"/>
      <c r="N11" s="67">
        <v>1675979</v>
      </c>
    </row>
    <row r="12" spans="2:22" s="25" customFormat="1" ht="23.25" customHeight="1" x14ac:dyDescent="0.25">
      <c r="B12" s="81" t="s">
        <v>247</v>
      </c>
      <c r="C12" s="81"/>
      <c r="D12" s="67">
        <v>3214</v>
      </c>
      <c r="E12" s="169"/>
      <c r="F12" s="67">
        <v>0</v>
      </c>
      <c r="G12" s="169"/>
      <c r="H12" s="67">
        <v>3214</v>
      </c>
      <c r="I12" s="169"/>
      <c r="J12" s="67">
        <v>18985</v>
      </c>
      <c r="K12" s="169"/>
      <c r="L12" s="67">
        <v>0</v>
      </c>
      <c r="M12" s="169"/>
      <c r="N12" s="67">
        <v>18985</v>
      </c>
    </row>
    <row r="13" spans="2:22" s="25" customFormat="1" ht="23.25" customHeight="1" x14ac:dyDescent="0.25">
      <c r="B13" s="81" t="s">
        <v>265</v>
      </c>
      <c r="C13" s="81"/>
      <c r="D13" s="124">
        <v>1205</v>
      </c>
      <c r="E13" s="169"/>
      <c r="F13" s="124">
        <v>0</v>
      </c>
      <c r="G13" s="169"/>
      <c r="H13" s="124">
        <v>1205</v>
      </c>
      <c r="I13" s="169"/>
      <c r="J13" s="124">
        <v>7282</v>
      </c>
      <c r="K13" s="169"/>
      <c r="L13" s="124">
        <v>0</v>
      </c>
      <c r="M13" s="169"/>
      <c r="N13" s="124">
        <v>7282</v>
      </c>
    </row>
    <row r="14" spans="2:22" s="25" customFormat="1" ht="21.75" customHeight="1" thickBot="1" x14ac:dyDescent="0.3">
      <c r="B14" s="238" t="s">
        <v>65</v>
      </c>
      <c r="C14" s="238"/>
      <c r="D14" s="83">
        <f>SUM(D10:D13)</f>
        <v>597469</v>
      </c>
      <c r="E14" s="83"/>
      <c r="F14" s="83">
        <f>SUM(F10:F13)</f>
        <v>0</v>
      </c>
      <c r="G14" s="83"/>
      <c r="H14" s="83">
        <f>SUM(H10:H13)</f>
        <v>597469</v>
      </c>
      <c r="I14" s="83"/>
      <c r="J14" s="83">
        <f>SUM(J10:J13)</f>
        <v>8879593</v>
      </c>
      <c r="K14" s="83"/>
      <c r="L14" s="83">
        <f>SUM(L10:L13)</f>
        <v>0</v>
      </c>
      <c r="M14" s="83"/>
      <c r="N14" s="83">
        <f>SUM(N10:N13)</f>
        <v>8879593</v>
      </c>
    </row>
    <row r="15" spans="2:22" ht="21.75" customHeight="1" thickTop="1" x14ac:dyDescent="0.25"/>
    <row r="16" spans="2:22" ht="21.75" customHeight="1" x14ac:dyDescent="0.25">
      <c r="F16" s="87"/>
    </row>
    <row r="17" spans="4:4" ht="21.75" customHeight="1" x14ac:dyDescent="0.25">
      <c r="D17" s="47">
        <v>18</v>
      </c>
    </row>
  </sheetData>
  <sortState xmlns:xlrd2="http://schemas.microsoft.com/office/spreadsheetml/2017/richdata2" ref="B10:N13">
    <sortCondition descending="1" ref="N10:N13"/>
  </sortState>
  <mergeCells count="15">
    <mergeCell ref="B6:J6"/>
    <mergeCell ref="B8:C8"/>
    <mergeCell ref="B2:N2"/>
    <mergeCell ref="B3:N3"/>
    <mergeCell ref="B4:N4"/>
    <mergeCell ref="B14:C14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zoomScale="90" zoomScaleNormal="110" zoomScaleSheetLayoutView="90" workbookViewId="0">
      <selection activeCell="Q19" sqref="Q19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85" t="s">
        <v>167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</row>
    <row r="3" spans="3:17" ht="30" x14ac:dyDescent="0.55000000000000004">
      <c r="C3" s="185" t="s">
        <v>0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</row>
    <row r="4" spans="3:17" ht="30" x14ac:dyDescent="0.55000000000000004">
      <c r="C4" s="185" t="s">
        <v>252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39" t="s">
        <v>66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86" t="s">
        <v>71</v>
      </c>
      <c r="D9" s="187" t="s">
        <v>243</v>
      </c>
      <c r="E9" s="187" t="s">
        <v>2</v>
      </c>
      <c r="F9" s="187" t="s">
        <v>2</v>
      </c>
      <c r="G9" s="187" t="s">
        <v>2</v>
      </c>
      <c r="I9" s="187" t="s">
        <v>3</v>
      </c>
      <c r="J9" s="187" t="s">
        <v>3</v>
      </c>
      <c r="K9" s="187" t="s">
        <v>3</v>
      </c>
      <c r="M9" s="187" t="s">
        <v>253</v>
      </c>
      <c r="N9" s="187" t="s">
        <v>4</v>
      </c>
      <c r="O9" s="187" t="s">
        <v>4</v>
      </c>
      <c r="P9" s="187" t="s">
        <v>4</v>
      </c>
      <c r="Q9" s="187" t="s">
        <v>4</v>
      </c>
    </row>
    <row r="10" spans="3:17" s="6" customFormat="1" ht="44.25" customHeight="1" x14ac:dyDescent="0.25">
      <c r="C10" s="186"/>
      <c r="D10" s="10"/>
      <c r="E10" s="188" t="s">
        <v>6</v>
      </c>
      <c r="F10" s="10"/>
      <c r="G10" s="188" t="s">
        <v>7</v>
      </c>
      <c r="I10" s="188" t="s">
        <v>72</v>
      </c>
      <c r="J10" s="10"/>
      <c r="K10" s="188" t="s">
        <v>73</v>
      </c>
      <c r="L10" s="31">
        <v>0</v>
      </c>
      <c r="M10" s="188" t="s">
        <v>6</v>
      </c>
      <c r="N10" s="10"/>
      <c r="O10" s="188" t="s">
        <v>7</v>
      </c>
      <c r="Q10" s="190" t="s">
        <v>11</v>
      </c>
    </row>
    <row r="11" spans="3:17" s="6" customFormat="1" ht="39.75" customHeight="1" x14ac:dyDescent="0.25">
      <c r="C11" s="186"/>
      <c r="D11" s="9"/>
      <c r="E11" s="189" t="s">
        <v>6</v>
      </c>
      <c r="F11" s="9"/>
      <c r="G11" s="189" t="s">
        <v>7</v>
      </c>
      <c r="I11" s="189"/>
      <c r="J11" s="9"/>
      <c r="K11" s="189"/>
      <c r="L11" s="31">
        <v>0</v>
      </c>
      <c r="M11" s="189" t="s">
        <v>6</v>
      </c>
      <c r="N11" s="9"/>
      <c r="O11" s="189" t="s">
        <v>7</v>
      </c>
      <c r="Q11" s="191" t="s">
        <v>11</v>
      </c>
    </row>
    <row r="12" spans="3:17" x14ac:dyDescent="0.55000000000000004">
      <c r="C12" s="30" t="s">
        <v>67</v>
      </c>
      <c r="E12" s="97">
        <f>سهام!G42</f>
        <v>295909869055</v>
      </c>
      <c r="F12" s="20"/>
      <c r="G12" s="97">
        <f>سهام!I42</f>
        <v>232482985616.21225</v>
      </c>
      <c r="H12" s="20"/>
      <c r="I12" s="97">
        <f>سهام!M42</f>
        <v>6743904466.1000004</v>
      </c>
      <c r="J12" s="20"/>
      <c r="K12" s="97">
        <f>سهام!Q42</f>
        <v>57947551236</v>
      </c>
      <c r="L12" s="50">
        <v>0</v>
      </c>
      <c r="M12" s="97">
        <f>سهام!W42</f>
        <v>232973202675</v>
      </c>
      <c r="N12" s="20"/>
      <c r="O12" s="97">
        <f>سهام!Y42</f>
        <v>186887698207.03189</v>
      </c>
      <c r="P12" s="20"/>
      <c r="Q12" s="50">
        <f>O12/O17</f>
        <v>0.87147968721643099</v>
      </c>
    </row>
    <row r="13" spans="3:17" x14ac:dyDescent="0.55000000000000004">
      <c r="C13" s="2" t="s">
        <v>76</v>
      </c>
      <c r="E13" s="97">
        <f>سپرده!D14</f>
        <v>1083188162</v>
      </c>
      <c r="F13" s="20"/>
      <c r="G13" s="97">
        <f>سپرده!D14</f>
        <v>1083188162</v>
      </c>
      <c r="H13" s="20"/>
      <c r="I13" s="97">
        <f>سپرده!F14</f>
        <v>62197514237</v>
      </c>
      <c r="J13" s="20"/>
      <c r="K13" s="97">
        <f>سپرده!H14</f>
        <v>48249291210</v>
      </c>
      <c r="L13" s="50">
        <v>0.3836</v>
      </c>
      <c r="M13" s="97">
        <f>سپرده!J14</f>
        <v>15031412394</v>
      </c>
      <c r="N13" s="20"/>
      <c r="O13" s="97">
        <f>سپرده!J14</f>
        <v>15031412394</v>
      </c>
      <c r="P13" s="20"/>
      <c r="Q13" s="50">
        <f>O13/$O$17</f>
        <v>7.0093273646255519E-2</v>
      </c>
    </row>
    <row r="14" spans="3:17" x14ac:dyDescent="0.55000000000000004">
      <c r="C14" s="2" t="s">
        <v>147</v>
      </c>
      <c r="E14" s="97">
        <f>'واحدهای صندوق'!E10</f>
        <v>19716430608</v>
      </c>
      <c r="F14" s="20"/>
      <c r="G14" s="97">
        <f>'واحدهای صندوق'!G10</f>
        <v>18066520500</v>
      </c>
      <c r="H14" s="20"/>
      <c r="I14" s="97">
        <f>'واحدهای صندوق'!K10</f>
        <v>0</v>
      </c>
      <c r="J14" s="20"/>
      <c r="K14" s="97">
        <f>'واحدهای صندوق'!O10</f>
        <v>7385519271</v>
      </c>
      <c r="L14" s="50"/>
      <c r="M14" s="97">
        <f>'واحدهای صندوق'!U10</f>
        <v>12322769130</v>
      </c>
      <c r="N14" s="20"/>
      <c r="O14" s="97">
        <f>'واحدهای صندوق'!W10</f>
        <v>12529603406.25</v>
      </c>
      <c r="P14" s="20"/>
      <c r="Q14" s="50">
        <f t="shared" ref="Q14:Q15" si="0">O14/$O$17</f>
        <v>5.8427039137313459E-2</v>
      </c>
    </row>
    <row r="15" spans="3:17" x14ac:dyDescent="0.55000000000000004">
      <c r="C15" s="2" t="s">
        <v>68</v>
      </c>
      <c r="E15" s="97">
        <f>'اوراق مشارکت'!R14</f>
        <v>0</v>
      </c>
      <c r="F15" s="20"/>
      <c r="G15" s="97">
        <f>'اوراق مشارکت'!T14</f>
        <v>0</v>
      </c>
      <c r="H15" s="20"/>
      <c r="I15" s="97">
        <f>'اوراق مشارکت'!X14</f>
        <v>0</v>
      </c>
      <c r="J15" s="20"/>
      <c r="K15" s="97">
        <f>'اوراق مشارکت'!AB14</f>
        <v>0</v>
      </c>
      <c r="L15" s="50">
        <v>0</v>
      </c>
      <c r="M15" s="97">
        <f>'اوراق مشارکت'!AH14</f>
        <v>0</v>
      </c>
      <c r="N15" s="20"/>
      <c r="O15" s="97">
        <f>'اوراق مشارکت'!AJ14</f>
        <v>0</v>
      </c>
      <c r="P15" s="20"/>
      <c r="Q15" s="50">
        <f t="shared" si="0"/>
        <v>0</v>
      </c>
    </row>
    <row r="16" spans="3:17" x14ac:dyDescent="0.55000000000000004">
      <c r="E16" s="3"/>
      <c r="G16" s="3"/>
      <c r="I16" s="3"/>
      <c r="K16" s="3"/>
      <c r="L16" s="88">
        <v>0.25369999999999998</v>
      </c>
      <c r="M16" s="3"/>
      <c r="O16" s="3"/>
      <c r="Q16" s="8"/>
    </row>
    <row r="17" spans="3:17" ht="21.75" thickBot="1" x14ac:dyDescent="0.6">
      <c r="C17" s="2" t="s">
        <v>65</v>
      </c>
      <c r="D17" s="3">
        <f>SUM(D12:D14)</f>
        <v>0</v>
      </c>
      <c r="E17" s="69">
        <f>SUM(E12:E16)</f>
        <v>316709487825</v>
      </c>
      <c r="F17" s="72">
        <f>SUM(F12:F14)</f>
        <v>0</v>
      </c>
      <c r="G17" s="69">
        <f>SUM(G12:G16)</f>
        <v>251632694278.21225</v>
      </c>
      <c r="H17" s="72">
        <f>SUM(H12:H14)</f>
        <v>0</v>
      </c>
      <c r="I17" s="69">
        <f>SUM(I12:I16)</f>
        <v>68941418703.100006</v>
      </c>
      <c r="J17" s="72">
        <f>SUM(J12:J14)</f>
        <v>0</v>
      </c>
      <c r="K17" s="69">
        <f>SUM(K12:K16)</f>
        <v>113582361717</v>
      </c>
      <c r="L17" s="72">
        <v>0</v>
      </c>
      <c r="M17" s="69">
        <f>SUM(M12:M16)</f>
        <v>260327384199</v>
      </c>
      <c r="N17" s="72">
        <f>SUM(N12:N14)</f>
        <v>0</v>
      </c>
      <c r="O17" s="69">
        <f>SUM(O12:O16)</f>
        <v>214448714007.28189</v>
      </c>
      <c r="P17" s="72">
        <f>SUM(P12:P14)</f>
        <v>0</v>
      </c>
      <c r="Q17" s="99">
        <v>1</v>
      </c>
    </row>
    <row r="18" spans="3:17" ht="21.75" thickTop="1" x14ac:dyDescent="0.55000000000000004">
      <c r="L18" s="88">
        <v>0.2044</v>
      </c>
      <c r="Q18" s="8"/>
    </row>
    <row r="19" spans="3:17" x14ac:dyDescent="0.55000000000000004">
      <c r="L19" s="88">
        <v>0.11650000000000001</v>
      </c>
    </row>
    <row r="20" spans="3:17" x14ac:dyDescent="0.55000000000000004">
      <c r="L20" s="88">
        <v>0</v>
      </c>
    </row>
    <row r="21" spans="3:17" ht="30" x14ac:dyDescent="0.75">
      <c r="I21" s="40">
        <v>1</v>
      </c>
      <c r="L21" s="88">
        <v>6.3700000000000007E-2</v>
      </c>
    </row>
    <row r="22" spans="3:17" x14ac:dyDescent="0.55000000000000004">
      <c r="L22" s="88">
        <v>0</v>
      </c>
    </row>
    <row r="23" spans="3:17" x14ac:dyDescent="0.55000000000000004">
      <c r="L23" s="88">
        <v>0.13189999999999999</v>
      </c>
    </row>
    <row r="24" spans="3:17" x14ac:dyDescent="0.55000000000000004">
      <c r="L24" s="88">
        <v>3.9899999999999998E-2</v>
      </c>
    </row>
    <row r="25" spans="3:17" x14ac:dyDescent="0.55000000000000004">
      <c r="L25" s="88">
        <v>0.18509999999999999</v>
      </c>
    </row>
    <row r="26" spans="3:17" x14ac:dyDescent="0.55000000000000004">
      <c r="L26" s="88">
        <v>1.89E-2</v>
      </c>
    </row>
    <row r="27" spans="3:17" x14ac:dyDescent="0.55000000000000004">
      <c r="L27" s="88">
        <v>5.16E-2</v>
      </c>
    </row>
    <row r="28" spans="3:17" x14ac:dyDescent="0.55000000000000004">
      <c r="L28" s="88">
        <v>3.6200000000000003E-2</v>
      </c>
    </row>
    <row r="29" spans="3:17" x14ac:dyDescent="0.55000000000000004">
      <c r="L29" s="88">
        <v>0</v>
      </c>
    </row>
    <row r="30" spans="3:17" x14ac:dyDescent="0.55000000000000004">
      <c r="L30" s="88">
        <v>1.8200000000000001E-2</v>
      </c>
    </row>
    <row r="31" spans="3:17" x14ac:dyDescent="0.55000000000000004">
      <c r="L31" s="88">
        <v>3.3000000000000002E-2</v>
      </c>
    </row>
    <row r="32" spans="3:17" x14ac:dyDescent="0.55000000000000004">
      <c r="L32" s="88">
        <v>5.7999999999999996E-3</v>
      </c>
    </row>
    <row r="33" spans="12:12" x14ac:dyDescent="0.55000000000000004">
      <c r="L33" s="88">
        <v>2.0000000000000001E-4</v>
      </c>
    </row>
    <row r="34" spans="12:12" x14ac:dyDescent="0.55000000000000004">
      <c r="L34" s="88">
        <v>0</v>
      </c>
    </row>
    <row r="35" spans="12:12" x14ac:dyDescent="0.55000000000000004">
      <c r="L35" s="88">
        <v>0</v>
      </c>
    </row>
    <row r="36" spans="12:12" x14ac:dyDescent="0.55000000000000004">
      <c r="L36" s="88">
        <v>0</v>
      </c>
    </row>
    <row r="37" spans="12:12" x14ac:dyDescent="0.55000000000000004">
      <c r="L37" s="88">
        <v>1E-4</v>
      </c>
    </row>
    <row r="38" spans="12:12" x14ac:dyDescent="0.55000000000000004">
      <c r="L38" s="88">
        <v>-9.1000000000000004E-3</v>
      </c>
    </row>
    <row r="39" spans="12:12" x14ac:dyDescent="0.55000000000000004">
      <c r="L39" s="88">
        <v>0</v>
      </c>
    </row>
    <row r="40" spans="12:12" x14ac:dyDescent="0.55000000000000004">
      <c r="L40" s="88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C12:Q15">
    <sortCondition descending="1" ref="O12:O15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54"/>
  <sheetViews>
    <sheetView rightToLeft="1" view="pageBreakPreview" topLeftCell="A21" zoomScaleNormal="55" zoomScaleSheetLayoutView="100" workbookViewId="0">
      <selection activeCell="L39" sqref="L39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2.425781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2.425781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87" t="s">
        <v>167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</row>
    <row r="3" spans="2:28" ht="30" x14ac:dyDescent="0.55000000000000004">
      <c r="B3" s="187" t="s">
        <v>37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</row>
    <row r="4" spans="2:28" ht="30" x14ac:dyDescent="0.55000000000000004">
      <c r="B4" s="187" t="s">
        <v>252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</row>
    <row r="5" spans="2:28" ht="61.5" customHeight="1" x14ac:dyDescent="0.55000000000000004"/>
    <row r="6" spans="2:28" s="2" customFormat="1" ht="30" x14ac:dyDescent="0.55000000000000004">
      <c r="B6" s="12" t="s">
        <v>160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86" t="s">
        <v>1</v>
      </c>
      <c r="D8" s="187" t="s">
        <v>39</v>
      </c>
      <c r="E8" s="187" t="s">
        <v>39</v>
      </c>
      <c r="F8" s="187" t="s">
        <v>39</v>
      </c>
      <c r="G8" s="187" t="s">
        <v>39</v>
      </c>
      <c r="H8" s="187" t="s">
        <v>39</v>
      </c>
      <c r="I8" s="187" t="s">
        <v>39</v>
      </c>
      <c r="J8" s="187" t="s">
        <v>39</v>
      </c>
      <c r="L8" s="187" t="s">
        <v>40</v>
      </c>
      <c r="M8" s="187" t="s">
        <v>40</v>
      </c>
      <c r="N8" s="187" t="s">
        <v>40</v>
      </c>
      <c r="O8" s="187" t="s">
        <v>40</v>
      </c>
      <c r="P8" s="187" t="s">
        <v>40</v>
      </c>
      <c r="Q8" s="187" t="s">
        <v>40</v>
      </c>
      <c r="R8" s="187" t="s">
        <v>40</v>
      </c>
    </row>
    <row r="9" spans="2:28" ht="69" customHeight="1" x14ac:dyDescent="0.65">
      <c r="B9" s="186" t="s">
        <v>1</v>
      </c>
      <c r="D9" s="243" t="s">
        <v>5</v>
      </c>
      <c r="E9" s="38"/>
      <c r="F9" s="243" t="s">
        <v>135</v>
      </c>
      <c r="G9" s="38"/>
      <c r="H9" s="243" t="s">
        <v>51</v>
      </c>
      <c r="I9" s="38"/>
      <c r="J9" s="243" t="s">
        <v>52</v>
      </c>
      <c r="K9" s="28"/>
      <c r="L9" s="243" t="s">
        <v>5</v>
      </c>
      <c r="M9" s="38"/>
      <c r="N9" s="243" t="s">
        <v>135</v>
      </c>
      <c r="O9" s="38"/>
      <c r="P9" s="243" t="s">
        <v>51</v>
      </c>
      <c r="Q9" s="38"/>
      <c r="R9" s="228" t="s">
        <v>145</v>
      </c>
    </row>
    <row r="10" spans="2:28" ht="21.75" customHeight="1" x14ac:dyDescent="0.6">
      <c r="B10" s="170" t="s">
        <v>244</v>
      </c>
      <c r="C10" s="13"/>
      <c r="D10" s="171">
        <v>3600000</v>
      </c>
      <c r="E10" s="172"/>
      <c r="F10" s="171">
        <v>8549227620</v>
      </c>
      <c r="G10" s="172"/>
      <c r="H10" s="171">
        <v>7522525970</v>
      </c>
      <c r="I10" s="172"/>
      <c r="J10" s="171">
        <v>1026701649</v>
      </c>
      <c r="K10" s="172"/>
      <c r="L10" s="171">
        <v>3600000</v>
      </c>
      <c r="M10" s="172"/>
      <c r="N10" s="171">
        <v>8549227620</v>
      </c>
      <c r="O10" s="172"/>
      <c r="P10" s="171">
        <v>7942829911</v>
      </c>
      <c r="Q10" s="172"/>
      <c r="R10" s="171">
        <v>606397708</v>
      </c>
    </row>
    <row r="11" spans="2:28" ht="21.75" customHeight="1" x14ac:dyDescent="0.6">
      <c r="B11" s="170" t="s">
        <v>236</v>
      </c>
      <c r="C11" s="13"/>
      <c r="D11" s="171">
        <v>3000000</v>
      </c>
      <c r="E11" s="172"/>
      <c r="F11" s="171">
        <v>9304308000</v>
      </c>
      <c r="G11" s="172"/>
      <c r="H11" s="171">
        <v>8364049429</v>
      </c>
      <c r="I11" s="172"/>
      <c r="J11" s="171">
        <v>940258570</v>
      </c>
      <c r="K11" s="172"/>
      <c r="L11" s="171">
        <v>3000000</v>
      </c>
      <c r="M11" s="172"/>
      <c r="N11" s="171">
        <v>9304308000</v>
      </c>
      <c r="O11" s="172"/>
      <c r="P11" s="171">
        <v>8763760001</v>
      </c>
      <c r="Q11" s="172"/>
      <c r="R11" s="171">
        <v>540547998</v>
      </c>
    </row>
    <row r="12" spans="2:28" ht="21.75" customHeight="1" x14ac:dyDescent="0.6">
      <c r="B12" s="170" t="s">
        <v>192</v>
      </c>
      <c r="C12" s="13"/>
      <c r="D12" s="171">
        <v>5800000</v>
      </c>
      <c r="E12" s="172"/>
      <c r="F12" s="171">
        <v>8999929890</v>
      </c>
      <c r="G12" s="172"/>
      <c r="H12" s="171">
        <v>9190881184</v>
      </c>
      <c r="I12" s="172"/>
      <c r="J12" s="171">
        <v>-190951294</v>
      </c>
      <c r="K12" s="172"/>
      <c r="L12" s="171">
        <v>5800000</v>
      </c>
      <c r="M12" s="172"/>
      <c r="N12" s="171">
        <v>8999929890</v>
      </c>
      <c r="O12" s="172"/>
      <c r="P12" s="171">
        <v>8475705800</v>
      </c>
      <c r="Q12" s="172"/>
      <c r="R12" s="171">
        <v>524224089</v>
      </c>
    </row>
    <row r="13" spans="2:28" ht="21.75" customHeight="1" x14ac:dyDescent="0.6">
      <c r="B13" s="170" t="s">
        <v>205</v>
      </c>
      <c r="C13" s="13"/>
      <c r="D13" s="171">
        <v>50000</v>
      </c>
      <c r="E13" s="172"/>
      <c r="F13" s="171">
        <v>12529603406</v>
      </c>
      <c r="G13" s="172"/>
      <c r="H13" s="171">
        <v>10672859022</v>
      </c>
      <c r="I13" s="172"/>
      <c r="J13" s="171">
        <v>1856744384</v>
      </c>
      <c r="K13" s="172"/>
      <c r="L13" s="171">
        <v>50000</v>
      </c>
      <c r="M13" s="172"/>
      <c r="N13" s="171">
        <v>12529603406</v>
      </c>
      <c r="O13" s="172"/>
      <c r="P13" s="171">
        <v>12322769130</v>
      </c>
      <c r="Q13" s="172"/>
      <c r="R13" s="171">
        <v>206834276</v>
      </c>
    </row>
    <row r="14" spans="2:28" ht="21.75" customHeight="1" x14ac:dyDescent="0.6">
      <c r="B14" s="170" t="s">
        <v>254</v>
      </c>
      <c r="C14" s="13"/>
      <c r="D14" s="171">
        <v>480000</v>
      </c>
      <c r="E14" s="172"/>
      <c r="F14" s="171">
        <v>6608444400</v>
      </c>
      <c r="G14" s="172"/>
      <c r="H14" s="171">
        <v>6485883840</v>
      </c>
      <c r="I14" s="172"/>
      <c r="J14" s="171">
        <v>122560559</v>
      </c>
      <c r="K14" s="172"/>
      <c r="L14" s="171">
        <v>480000</v>
      </c>
      <c r="M14" s="172"/>
      <c r="N14" s="171">
        <v>6608444400</v>
      </c>
      <c r="O14" s="172"/>
      <c r="P14" s="171">
        <v>6485883840</v>
      </c>
      <c r="Q14" s="172"/>
      <c r="R14" s="171">
        <v>122560559</v>
      </c>
    </row>
    <row r="15" spans="2:28" ht="21.75" customHeight="1" x14ac:dyDescent="0.6">
      <c r="B15" s="170" t="s">
        <v>255</v>
      </c>
      <c r="C15" s="13"/>
      <c r="D15" s="171">
        <v>22</v>
      </c>
      <c r="E15" s="172"/>
      <c r="F15" s="171">
        <v>274735049</v>
      </c>
      <c r="G15" s="172"/>
      <c r="H15" s="171">
        <v>258020626</v>
      </c>
      <c r="I15" s="172"/>
      <c r="J15" s="171">
        <v>16714423</v>
      </c>
      <c r="K15" s="172"/>
      <c r="L15" s="171">
        <v>22</v>
      </c>
      <c r="M15" s="172"/>
      <c r="N15" s="171">
        <v>274735049</v>
      </c>
      <c r="O15" s="172"/>
      <c r="P15" s="171">
        <v>258020626</v>
      </c>
      <c r="Q15" s="172"/>
      <c r="R15" s="171">
        <v>16714423</v>
      </c>
    </row>
    <row r="16" spans="2:28" ht="21.75" customHeight="1" x14ac:dyDescent="0.6">
      <c r="B16" s="170" t="s">
        <v>232</v>
      </c>
      <c r="C16" s="13"/>
      <c r="D16" s="171">
        <v>300000</v>
      </c>
      <c r="E16" s="172"/>
      <c r="F16" s="171">
        <v>5120351550</v>
      </c>
      <c r="G16" s="172"/>
      <c r="H16" s="171">
        <v>4407901700</v>
      </c>
      <c r="I16" s="172"/>
      <c r="J16" s="171">
        <v>712449850</v>
      </c>
      <c r="K16" s="172"/>
      <c r="L16" s="171">
        <v>300000</v>
      </c>
      <c r="M16" s="172"/>
      <c r="N16" s="171">
        <v>5120351550</v>
      </c>
      <c r="O16" s="172"/>
      <c r="P16" s="171">
        <v>5771438547</v>
      </c>
      <c r="Q16" s="172"/>
      <c r="R16" s="171">
        <v>-651086997</v>
      </c>
    </row>
    <row r="17" spans="2:18" ht="21.75" customHeight="1" x14ac:dyDescent="0.6">
      <c r="B17" s="170" t="s">
        <v>184</v>
      </c>
      <c r="C17" s="13"/>
      <c r="D17" s="171">
        <v>700000</v>
      </c>
      <c r="E17" s="172"/>
      <c r="F17" s="171">
        <v>8148227850</v>
      </c>
      <c r="G17" s="172"/>
      <c r="H17" s="171">
        <v>8301311550</v>
      </c>
      <c r="I17" s="172"/>
      <c r="J17" s="171">
        <v>-153083700</v>
      </c>
      <c r="K17" s="172"/>
      <c r="L17" s="171">
        <v>700000</v>
      </c>
      <c r="M17" s="172"/>
      <c r="N17" s="171">
        <v>8148227850</v>
      </c>
      <c r="O17" s="172"/>
      <c r="P17" s="171">
        <v>8805829280</v>
      </c>
      <c r="Q17" s="172"/>
      <c r="R17" s="171">
        <v>-657601430</v>
      </c>
    </row>
    <row r="18" spans="2:18" ht="21.75" customHeight="1" x14ac:dyDescent="0.6">
      <c r="B18" s="170" t="s">
        <v>189</v>
      </c>
      <c r="C18" s="13"/>
      <c r="D18" s="171">
        <v>900000</v>
      </c>
      <c r="E18" s="172"/>
      <c r="F18" s="171">
        <v>1995058350</v>
      </c>
      <c r="G18" s="172"/>
      <c r="H18" s="171">
        <v>-37244169</v>
      </c>
      <c r="I18" s="172"/>
      <c r="J18" s="171">
        <v>2032302519</v>
      </c>
      <c r="K18" s="172"/>
      <c r="L18" s="171">
        <v>900000</v>
      </c>
      <c r="M18" s="172"/>
      <c r="N18" s="171">
        <v>1995058350</v>
      </c>
      <c r="O18" s="172"/>
      <c r="P18" s="171">
        <v>2738238719</v>
      </c>
      <c r="Q18" s="172"/>
      <c r="R18" s="171">
        <v>-743180369</v>
      </c>
    </row>
    <row r="19" spans="2:18" ht="21.75" customHeight="1" x14ac:dyDescent="0.6">
      <c r="B19" s="170" t="s">
        <v>219</v>
      </c>
      <c r="C19" s="13"/>
      <c r="D19" s="171">
        <v>2000000</v>
      </c>
      <c r="E19" s="172"/>
      <c r="F19" s="171">
        <v>8069697900</v>
      </c>
      <c r="G19" s="172"/>
      <c r="H19" s="171">
        <v>8242662600</v>
      </c>
      <c r="I19" s="172"/>
      <c r="J19" s="171">
        <v>-172964700</v>
      </c>
      <c r="K19" s="172"/>
      <c r="L19" s="171">
        <v>2000000</v>
      </c>
      <c r="M19" s="172"/>
      <c r="N19" s="171">
        <v>8069697900</v>
      </c>
      <c r="O19" s="172"/>
      <c r="P19" s="171">
        <v>8837186886</v>
      </c>
      <c r="Q19" s="172"/>
      <c r="R19" s="171">
        <v>-767488986</v>
      </c>
    </row>
    <row r="20" spans="2:18" ht="21.75" customHeight="1" x14ac:dyDescent="0.6">
      <c r="B20" s="170" t="s">
        <v>245</v>
      </c>
      <c r="C20" s="13"/>
      <c r="D20" s="171">
        <v>2258404</v>
      </c>
      <c r="E20" s="172"/>
      <c r="F20" s="171">
        <v>6474483375</v>
      </c>
      <c r="G20" s="172"/>
      <c r="H20" s="171">
        <v>6005188163</v>
      </c>
      <c r="I20" s="172"/>
      <c r="J20" s="171">
        <v>469295212</v>
      </c>
      <c r="K20" s="172"/>
      <c r="L20" s="171">
        <v>2258404</v>
      </c>
      <c r="M20" s="172"/>
      <c r="N20" s="171">
        <v>6474483375</v>
      </c>
      <c r="O20" s="172"/>
      <c r="P20" s="171">
        <v>7244757062</v>
      </c>
      <c r="Q20" s="172"/>
      <c r="R20" s="171">
        <v>-770273686</v>
      </c>
    </row>
    <row r="21" spans="2:18" ht="21.75" customHeight="1" x14ac:dyDescent="0.6">
      <c r="B21" s="170" t="s">
        <v>176</v>
      </c>
      <c r="C21" s="13"/>
      <c r="D21" s="171">
        <v>6000000</v>
      </c>
      <c r="E21" s="172"/>
      <c r="F21" s="171">
        <v>6972266700</v>
      </c>
      <c r="G21" s="172"/>
      <c r="H21" s="171">
        <v>6133397039</v>
      </c>
      <c r="I21" s="172"/>
      <c r="J21" s="171">
        <v>838869660</v>
      </c>
      <c r="K21" s="172"/>
      <c r="L21" s="171">
        <v>6000000</v>
      </c>
      <c r="M21" s="172"/>
      <c r="N21" s="171">
        <v>6972266700</v>
      </c>
      <c r="O21" s="172"/>
      <c r="P21" s="171">
        <v>7818871678</v>
      </c>
      <c r="Q21" s="172"/>
      <c r="R21" s="171">
        <v>-846604978</v>
      </c>
    </row>
    <row r="22" spans="2:18" ht="21.75" customHeight="1" x14ac:dyDescent="0.6">
      <c r="B22" s="170" t="s">
        <v>246</v>
      </c>
      <c r="C22" s="13"/>
      <c r="D22" s="171">
        <v>1800000</v>
      </c>
      <c r="E22" s="172"/>
      <c r="F22" s="171">
        <v>6187364820</v>
      </c>
      <c r="G22" s="172"/>
      <c r="H22" s="171">
        <v>5516403472</v>
      </c>
      <c r="I22" s="172"/>
      <c r="J22" s="171">
        <v>670961347</v>
      </c>
      <c r="K22" s="172"/>
      <c r="L22" s="171">
        <v>1800000</v>
      </c>
      <c r="M22" s="172"/>
      <c r="N22" s="171">
        <v>6187364820</v>
      </c>
      <c r="O22" s="172"/>
      <c r="P22" s="171">
        <v>7143480326</v>
      </c>
      <c r="Q22" s="172"/>
      <c r="R22" s="171">
        <v>-956115506</v>
      </c>
    </row>
    <row r="23" spans="2:18" ht="21.75" customHeight="1" x14ac:dyDescent="0.6">
      <c r="B23" s="170" t="s">
        <v>171</v>
      </c>
      <c r="C23" s="13"/>
      <c r="D23" s="171">
        <v>3000000</v>
      </c>
      <c r="E23" s="172"/>
      <c r="F23" s="171">
        <v>6462319050</v>
      </c>
      <c r="G23" s="172"/>
      <c r="H23" s="171">
        <v>5304651481</v>
      </c>
      <c r="I23" s="172"/>
      <c r="J23" s="171">
        <v>1157667569</v>
      </c>
      <c r="K23" s="172"/>
      <c r="L23" s="171">
        <v>3000000</v>
      </c>
      <c r="M23" s="172"/>
      <c r="N23" s="171">
        <v>6462319050</v>
      </c>
      <c r="O23" s="172"/>
      <c r="P23" s="171">
        <v>7485459249</v>
      </c>
      <c r="Q23" s="172"/>
      <c r="R23" s="171">
        <v>-1023140199</v>
      </c>
    </row>
    <row r="24" spans="2:18" ht="21.75" customHeight="1" x14ac:dyDescent="0.6">
      <c r="B24" s="170" t="s">
        <v>213</v>
      </c>
      <c r="C24" s="13"/>
      <c r="D24" s="171">
        <v>3941831</v>
      </c>
      <c r="E24" s="172"/>
      <c r="F24" s="171">
        <v>6363444419</v>
      </c>
      <c r="G24" s="172"/>
      <c r="H24" s="171">
        <v>6806221032</v>
      </c>
      <c r="I24" s="172"/>
      <c r="J24" s="171">
        <v>-442776612</v>
      </c>
      <c r="K24" s="172"/>
      <c r="L24" s="171">
        <v>3941831</v>
      </c>
      <c r="M24" s="172"/>
      <c r="N24" s="171">
        <v>6363444419</v>
      </c>
      <c r="O24" s="172"/>
      <c r="P24" s="171">
        <v>7579862645</v>
      </c>
      <c r="Q24" s="172"/>
      <c r="R24" s="171">
        <v>-1216418225</v>
      </c>
    </row>
    <row r="25" spans="2:18" ht="21.75" customHeight="1" x14ac:dyDescent="0.6">
      <c r="B25" s="170" t="s">
        <v>197</v>
      </c>
      <c r="C25" s="13"/>
      <c r="D25" s="171">
        <v>1000000</v>
      </c>
      <c r="E25" s="172"/>
      <c r="F25" s="171">
        <v>8439484500</v>
      </c>
      <c r="G25" s="172"/>
      <c r="H25" s="171">
        <v>7361381774</v>
      </c>
      <c r="I25" s="172"/>
      <c r="J25" s="171">
        <v>1078102726</v>
      </c>
      <c r="K25" s="172"/>
      <c r="L25" s="171">
        <v>1000000</v>
      </c>
      <c r="M25" s="172"/>
      <c r="N25" s="171">
        <v>8439484500</v>
      </c>
      <c r="O25" s="172"/>
      <c r="P25" s="171">
        <v>9893560120</v>
      </c>
      <c r="Q25" s="172"/>
      <c r="R25" s="171">
        <v>-1454075620</v>
      </c>
    </row>
    <row r="26" spans="2:18" ht="21.75" customHeight="1" x14ac:dyDescent="0.6">
      <c r="B26" s="170" t="s">
        <v>202</v>
      </c>
      <c r="C26" s="13"/>
      <c r="D26" s="171">
        <v>3533333</v>
      </c>
      <c r="E26" s="172"/>
      <c r="F26" s="171">
        <v>5696966282</v>
      </c>
      <c r="G26" s="172"/>
      <c r="H26" s="171">
        <v>5479203083</v>
      </c>
      <c r="I26" s="172"/>
      <c r="J26" s="171">
        <v>217763199</v>
      </c>
      <c r="K26" s="172"/>
      <c r="L26" s="171">
        <v>3533333</v>
      </c>
      <c r="M26" s="172"/>
      <c r="N26" s="171">
        <v>5696966282</v>
      </c>
      <c r="O26" s="172"/>
      <c r="P26" s="171">
        <v>7240590780</v>
      </c>
      <c r="Q26" s="172"/>
      <c r="R26" s="171">
        <v>-1543624497</v>
      </c>
    </row>
    <row r="27" spans="2:18" ht="21.75" customHeight="1" x14ac:dyDescent="0.6">
      <c r="B27" s="170" t="s">
        <v>234</v>
      </c>
      <c r="C27" s="13"/>
      <c r="D27" s="171">
        <v>700000</v>
      </c>
      <c r="E27" s="172"/>
      <c r="F27" s="171">
        <v>6568682400</v>
      </c>
      <c r="G27" s="172"/>
      <c r="H27" s="171">
        <v>5383247902</v>
      </c>
      <c r="I27" s="172"/>
      <c r="J27" s="171">
        <v>1185434498</v>
      </c>
      <c r="K27" s="172"/>
      <c r="L27" s="171">
        <v>700000</v>
      </c>
      <c r="M27" s="172"/>
      <c r="N27" s="171">
        <v>6568682400</v>
      </c>
      <c r="O27" s="172"/>
      <c r="P27" s="171">
        <v>8267749229</v>
      </c>
      <c r="Q27" s="172"/>
      <c r="R27" s="171">
        <v>-1699066829</v>
      </c>
    </row>
    <row r="28" spans="2:18" ht="21.75" customHeight="1" x14ac:dyDescent="0.6">
      <c r="B28" s="170" t="s">
        <v>186</v>
      </c>
      <c r="C28" s="13"/>
      <c r="D28" s="171">
        <v>300000</v>
      </c>
      <c r="E28" s="172"/>
      <c r="F28" s="171">
        <v>5367870000</v>
      </c>
      <c r="G28" s="172"/>
      <c r="H28" s="171">
        <v>4750921349</v>
      </c>
      <c r="I28" s="172"/>
      <c r="J28" s="171">
        <v>616948651</v>
      </c>
      <c r="K28" s="172"/>
      <c r="L28" s="171">
        <v>300000</v>
      </c>
      <c r="M28" s="172"/>
      <c r="N28" s="171">
        <v>5367870000</v>
      </c>
      <c r="O28" s="172"/>
      <c r="P28" s="171">
        <v>7190807403</v>
      </c>
      <c r="Q28" s="172"/>
      <c r="R28" s="171">
        <v>-1822937403</v>
      </c>
    </row>
    <row r="29" spans="2:18" ht="21.75" customHeight="1" x14ac:dyDescent="0.6">
      <c r="B29" s="170" t="s">
        <v>180</v>
      </c>
      <c r="C29" s="13"/>
      <c r="D29" s="171">
        <v>1600000</v>
      </c>
      <c r="E29" s="172"/>
      <c r="F29" s="171">
        <v>4353143760</v>
      </c>
      <c r="G29" s="172"/>
      <c r="H29" s="171">
        <v>3897818829</v>
      </c>
      <c r="I29" s="172"/>
      <c r="J29" s="171">
        <v>455324930</v>
      </c>
      <c r="K29" s="172"/>
      <c r="L29" s="171">
        <v>1600000</v>
      </c>
      <c r="M29" s="172"/>
      <c r="N29" s="171">
        <v>4353143760</v>
      </c>
      <c r="O29" s="172"/>
      <c r="P29" s="171">
        <v>6492739605</v>
      </c>
      <c r="Q29" s="172"/>
      <c r="R29" s="171">
        <v>-2139595845</v>
      </c>
    </row>
    <row r="30" spans="2:18" ht="21.75" customHeight="1" x14ac:dyDescent="0.6">
      <c r="B30" s="170" t="s">
        <v>230</v>
      </c>
      <c r="C30" s="13"/>
      <c r="D30" s="171">
        <v>2100000</v>
      </c>
      <c r="E30" s="172"/>
      <c r="F30" s="171">
        <v>2891194425</v>
      </c>
      <c r="G30" s="172"/>
      <c r="H30" s="171">
        <v>863798292</v>
      </c>
      <c r="I30" s="172"/>
      <c r="J30" s="171">
        <v>2027396133</v>
      </c>
      <c r="K30" s="172"/>
      <c r="L30" s="171">
        <v>2100000</v>
      </c>
      <c r="M30" s="172"/>
      <c r="N30" s="171">
        <v>2891194425</v>
      </c>
      <c r="O30" s="172"/>
      <c r="P30" s="171">
        <v>5109474797</v>
      </c>
      <c r="Q30" s="172"/>
      <c r="R30" s="171">
        <v>-2218280372</v>
      </c>
    </row>
    <row r="31" spans="2:18" ht="21.75" customHeight="1" x14ac:dyDescent="0.6">
      <c r="B31" s="170" t="s">
        <v>191</v>
      </c>
      <c r="C31" s="13"/>
      <c r="D31" s="171">
        <v>8118000</v>
      </c>
      <c r="E31" s="172"/>
      <c r="F31" s="171">
        <v>7666213005</v>
      </c>
      <c r="G31" s="172"/>
      <c r="H31" s="171">
        <v>7423949358</v>
      </c>
      <c r="I31" s="172"/>
      <c r="J31" s="171">
        <v>242263646</v>
      </c>
      <c r="K31" s="172"/>
      <c r="L31" s="171">
        <v>8118000</v>
      </c>
      <c r="M31" s="172"/>
      <c r="N31" s="171">
        <v>7666213005</v>
      </c>
      <c r="O31" s="172"/>
      <c r="P31" s="171">
        <v>10330767685</v>
      </c>
      <c r="Q31" s="172"/>
      <c r="R31" s="171">
        <v>-2664554680</v>
      </c>
    </row>
    <row r="32" spans="2:18" ht="21.75" customHeight="1" x14ac:dyDescent="0.6">
      <c r="B32" s="170" t="s">
        <v>200</v>
      </c>
      <c r="C32" s="13"/>
      <c r="D32" s="171">
        <v>3902700</v>
      </c>
      <c r="E32" s="172"/>
      <c r="F32" s="171">
        <v>6424417116</v>
      </c>
      <c r="G32" s="172"/>
      <c r="H32" s="171">
        <v>6367382710</v>
      </c>
      <c r="I32" s="172"/>
      <c r="J32" s="171">
        <v>57034406</v>
      </c>
      <c r="K32" s="172"/>
      <c r="L32" s="171">
        <v>3902700</v>
      </c>
      <c r="M32" s="172"/>
      <c r="N32" s="171">
        <v>6424417116</v>
      </c>
      <c r="O32" s="172"/>
      <c r="P32" s="171">
        <v>9262965404</v>
      </c>
      <c r="Q32" s="172"/>
      <c r="R32" s="171">
        <v>-2838548287</v>
      </c>
    </row>
    <row r="33" spans="2:52" ht="21.75" customHeight="1" x14ac:dyDescent="0.6">
      <c r="B33" s="170" t="s">
        <v>231</v>
      </c>
      <c r="C33" s="13"/>
      <c r="D33" s="171">
        <v>44263688</v>
      </c>
      <c r="E33" s="172"/>
      <c r="F33" s="171">
        <v>17996130494</v>
      </c>
      <c r="G33" s="172"/>
      <c r="H33" s="171">
        <v>18792555012</v>
      </c>
      <c r="I33" s="172"/>
      <c r="J33" s="171">
        <v>-796424517</v>
      </c>
      <c r="K33" s="172"/>
      <c r="L33" s="171">
        <v>44263688</v>
      </c>
      <c r="M33" s="172"/>
      <c r="N33" s="171">
        <v>17996130494</v>
      </c>
      <c r="O33" s="172"/>
      <c r="P33" s="171">
        <v>20837834433</v>
      </c>
      <c r="Q33" s="172"/>
      <c r="R33" s="171">
        <v>-2841703938</v>
      </c>
    </row>
    <row r="34" spans="2:52" ht="21.75" customHeight="1" x14ac:dyDescent="0.6">
      <c r="B34" s="170" t="s">
        <v>214</v>
      </c>
      <c r="C34" s="13"/>
      <c r="D34" s="171">
        <v>2000000</v>
      </c>
      <c r="E34" s="172"/>
      <c r="F34" s="171">
        <v>8196936300</v>
      </c>
      <c r="G34" s="172"/>
      <c r="H34" s="171">
        <v>8476530499</v>
      </c>
      <c r="I34" s="172"/>
      <c r="J34" s="171">
        <v>-279594199</v>
      </c>
      <c r="K34" s="172"/>
      <c r="L34" s="171">
        <v>2000000</v>
      </c>
      <c r="M34" s="172"/>
      <c r="N34" s="171">
        <v>8196936300</v>
      </c>
      <c r="O34" s="172"/>
      <c r="P34" s="171">
        <v>11291395698</v>
      </c>
      <c r="Q34" s="172"/>
      <c r="R34" s="171">
        <v>-3094459398</v>
      </c>
    </row>
    <row r="35" spans="2:52" ht="21.75" customHeight="1" x14ac:dyDescent="0.6">
      <c r="B35" s="170" t="s">
        <v>228</v>
      </c>
      <c r="C35" s="13"/>
      <c r="D35" s="171">
        <v>5000000</v>
      </c>
      <c r="E35" s="172"/>
      <c r="F35" s="171">
        <v>5616382500</v>
      </c>
      <c r="G35" s="172"/>
      <c r="H35" s="171">
        <v>5740638750</v>
      </c>
      <c r="I35" s="172"/>
      <c r="J35" s="171">
        <v>-124256250</v>
      </c>
      <c r="K35" s="172"/>
      <c r="L35" s="171">
        <v>5000000</v>
      </c>
      <c r="M35" s="172"/>
      <c r="N35" s="171">
        <v>5616382500</v>
      </c>
      <c r="O35" s="172"/>
      <c r="P35" s="171">
        <v>9132262834</v>
      </c>
      <c r="Q35" s="172"/>
      <c r="R35" s="171">
        <v>-3515880334</v>
      </c>
    </row>
    <row r="36" spans="2:52" ht="21.75" customHeight="1" x14ac:dyDescent="0.6">
      <c r="B36" s="170" t="s">
        <v>233</v>
      </c>
      <c r="C36" s="13"/>
      <c r="D36" s="171">
        <v>7200000</v>
      </c>
      <c r="E36" s="172"/>
      <c r="F36" s="171">
        <v>8803306800</v>
      </c>
      <c r="G36" s="172"/>
      <c r="H36" s="171">
        <v>7587598945</v>
      </c>
      <c r="I36" s="172"/>
      <c r="J36" s="171">
        <v>1215707855</v>
      </c>
      <c r="K36" s="172"/>
      <c r="L36" s="171">
        <v>7200000</v>
      </c>
      <c r="M36" s="172"/>
      <c r="N36" s="171">
        <v>8803306800</v>
      </c>
      <c r="O36" s="172"/>
      <c r="P36" s="171">
        <v>12578689300</v>
      </c>
      <c r="Q36" s="172"/>
      <c r="R36" s="171">
        <v>-3775382500</v>
      </c>
    </row>
    <row r="37" spans="2:52" ht="21.75" customHeight="1" x14ac:dyDescent="0.6">
      <c r="B37" s="170" t="s">
        <v>220</v>
      </c>
      <c r="C37" s="13"/>
      <c r="D37" s="171">
        <v>6200000</v>
      </c>
      <c r="E37" s="172"/>
      <c r="F37" s="171">
        <v>9337111650</v>
      </c>
      <c r="G37" s="172"/>
      <c r="H37" s="171">
        <v>10468708849</v>
      </c>
      <c r="I37" s="172"/>
      <c r="J37" s="171">
        <v>-1131597199</v>
      </c>
      <c r="K37" s="172"/>
      <c r="L37" s="171">
        <v>6200000</v>
      </c>
      <c r="M37" s="172"/>
      <c r="N37" s="171">
        <v>9337111650</v>
      </c>
      <c r="O37" s="172"/>
      <c r="P37" s="171">
        <v>14057439068</v>
      </c>
      <c r="Q37" s="172"/>
      <c r="R37" s="171">
        <v>-4720327418</v>
      </c>
    </row>
    <row r="38" spans="2:52" ht="21.75" customHeight="1" x14ac:dyDescent="0.6">
      <c r="B38" s="13"/>
      <c r="C38" s="13"/>
      <c r="D38" s="171"/>
      <c r="E38" s="172"/>
      <c r="F38" s="171"/>
      <c r="G38" s="172"/>
      <c r="H38" s="171"/>
      <c r="I38" s="172"/>
      <c r="J38" s="171"/>
      <c r="K38" s="172"/>
      <c r="L38" s="171"/>
      <c r="M38" s="172"/>
      <c r="N38" s="171"/>
      <c r="O38" s="172"/>
      <c r="P38" s="171"/>
      <c r="Q38" s="172"/>
      <c r="R38" s="171"/>
      <c r="AI38" s="22"/>
      <c r="AK38" s="67"/>
      <c r="AL38" s="6"/>
      <c r="AM38" s="67"/>
      <c r="AN38" s="6"/>
      <c r="AO38" s="67"/>
      <c r="AP38" s="6"/>
      <c r="AQ38" s="67"/>
      <c r="AR38" s="6"/>
      <c r="AS38" s="67"/>
      <c r="AT38" s="6"/>
      <c r="AU38" s="67"/>
      <c r="AV38" s="6"/>
      <c r="AW38" s="67"/>
      <c r="AX38" s="6"/>
      <c r="AY38" s="67"/>
    </row>
    <row r="39" spans="2:52" ht="22.5" thickBot="1" x14ac:dyDescent="0.65">
      <c r="B39" s="173" t="s">
        <v>65</v>
      </c>
      <c r="C39" s="13"/>
      <c r="D39" s="174">
        <f>SUM(D10:D38)</f>
        <v>119747978</v>
      </c>
      <c r="E39" s="172"/>
      <c r="F39" s="174">
        <f>SUM(F10:F38)</f>
        <v>199417301611</v>
      </c>
      <c r="G39" s="172"/>
      <c r="H39" s="174">
        <f>SUM(H10:H38)</f>
        <v>185768448291</v>
      </c>
      <c r="I39" s="172"/>
      <c r="J39" s="174">
        <f>SUM(J10:J38)</f>
        <v>13648853315</v>
      </c>
      <c r="K39" s="172"/>
      <c r="L39" s="174">
        <f>SUM(L10:L38)</f>
        <v>119747978</v>
      </c>
      <c r="M39" s="172"/>
      <c r="N39" s="174">
        <f>SUM(N10:N38)</f>
        <v>199417301611</v>
      </c>
      <c r="O39" s="172"/>
      <c r="P39" s="174">
        <f>SUM(P10:P38)</f>
        <v>239360370056</v>
      </c>
      <c r="Q39" s="172"/>
      <c r="R39" s="174">
        <f>SUM(R10:R38)</f>
        <v>-39943068444</v>
      </c>
      <c r="AI39" s="22"/>
      <c r="AK39" s="67"/>
      <c r="AL39" s="6"/>
      <c r="AM39" s="67"/>
      <c r="AN39" s="6"/>
      <c r="AO39" s="67"/>
      <c r="AP39" s="6"/>
      <c r="AQ39" s="67"/>
      <c r="AR39" s="6"/>
      <c r="AS39" s="67"/>
      <c r="AT39" s="6"/>
      <c r="AU39" s="67"/>
      <c r="AV39" s="6"/>
      <c r="AW39" s="67"/>
      <c r="AX39" s="6"/>
      <c r="AY39" s="67"/>
    </row>
    <row r="40" spans="2:52" ht="22.5" thickTop="1" x14ac:dyDescent="0.6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AI40" s="22"/>
      <c r="AK40" s="67"/>
      <c r="AL40" s="6"/>
      <c r="AM40" s="67"/>
      <c r="AN40" s="6"/>
      <c r="AO40" s="67"/>
      <c r="AP40" s="6"/>
      <c r="AQ40" s="67"/>
      <c r="AR40" s="6"/>
      <c r="AS40" s="67"/>
      <c r="AT40" s="6"/>
      <c r="AU40" s="67"/>
      <c r="AV40" s="6"/>
      <c r="AW40" s="67"/>
      <c r="AX40" s="6"/>
      <c r="AY40" s="67"/>
    </row>
    <row r="41" spans="2:52" ht="30" x14ac:dyDescent="0.75">
      <c r="J41" s="45">
        <v>19</v>
      </c>
      <c r="L41" s="21"/>
      <c r="AI41" s="22"/>
      <c r="AK41" s="67"/>
      <c r="AL41" s="6"/>
      <c r="AM41" s="67"/>
      <c r="AN41" s="6"/>
      <c r="AO41" s="67"/>
      <c r="AP41" s="6"/>
      <c r="AQ41" s="67"/>
      <c r="AR41" s="6"/>
      <c r="AS41" s="67"/>
      <c r="AT41" s="6"/>
      <c r="AU41" s="67"/>
      <c r="AV41" s="6"/>
      <c r="AW41" s="67"/>
      <c r="AX41" s="6"/>
      <c r="AY41" s="67"/>
    </row>
    <row r="42" spans="2:52" x14ac:dyDescent="0.55000000000000004">
      <c r="AI42" s="22"/>
      <c r="AK42" s="67"/>
      <c r="AL42" s="6"/>
      <c r="AM42" s="67"/>
      <c r="AN42" s="6"/>
      <c r="AO42" s="67"/>
      <c r="AP42" s="6"/>
      <c r="AQ42" s="67"/>
      <c r="AR42" s="6"/>
      <c r="AS42" s="67"/>
      <c r="AT42" s="6"/>
      <c r="AU42" s="67"/>
      <c r="AV42" s="6"/>
      <c r="AW42" s="67"/>
      <c r="AX42" s="6"/>
      <c r="AY42" s="67"/>
    </row>
    <row r="43" spans="2:52" x14ac:dyDescent="0.55000000000000004">
      <c r="AI43" s="22"/>
      <c r="AK43" s="67"/>
      <c r="AL43" s="6"/>
      <c r="AM43" s="67"/>
      <c r="AN43" s="6"/>
      <c r="AO43" s="67"/>
      <c r="AP43" s="6"/>
      <c r="AQ43" s="67"/>
      <c r="AR43" s="6"/>
      <c r="AS43" s="67"/>
      <c r="AT43" s="6"/>
      <c r="AU43" s="67"/>
      <c r="AV43" s="6"/>
      <c r="AW43" s="67"/>
      <c r="AX43" s="6"/>
      <c r="AY43" s="67"/>
    </row>
    <row r="44" spans="2:52" x14ac:dyDescent="0.55000000000000004">
      <c r="AJ44" s="22"/>
      <c r="AL44" s="67"/>
      <c r="AM44" s="6"/>
      <c r="AN44" s="67"/>
      <c r="AO44" s="6"/>
      <c r="AP44" s="67"/>
      <c r="AQ44" s="6"/>
      <c r="AR44" s="67"/>
      <c r="AS44" s="6"/>
      <c r="AT44" s="67"/>
      <c r="AU44" s="6"/>
      <c r="AV44" s="67"/>
      <c r="AW44" s="6"/>
      <c r="AX44" s="67"/>
      <c r="AY44" s="6"/>
      <c r="AZ44" s="67"/>
    </row>
    <row r="45" spans="2:52" x14ac:dyDescent="0.55000000000000004">
      <c r="AJ45" s="22"/>
      <c r="AL45" s="67"/>
      <c r="AM45" s="6"/>
      <c r="AN45" s="67"/>
      <c r="AO45" s="6"/>
      <c r="AP45" s="67"/>
      <c r="AQ45" s="6"/>
      <c r="AR45" s="67"/>
      <c r="AS45" s="6"/>
      <c r="AT45" s="67"/>
      <c r="AU45" s="6"/>
      <c r="AV45" s="67"/>
      <c r="AW45" s="6"/>
      <c r="AX45" s="67"/>
      <c r="AY45" s="6"/>
      <c r="AZ45" s="67"/>
    </row>
    <row r="46" spans="2:52" x14ac:dyDescent="0.55000000000000004">
      <c r="AJ46" s="22"/>
      <c r="AL46" s="67"/>
      <c r="AM46" s="6"/>
      <c r="AN46" s="67"/>
      <c r="AO46" s="6"/>
      <c r="AP46" s="67"/>
      <c r="AQ46" s="6"/>
      <c r="AR46" s="67"/>
      <c r="AS46" s="6"/>
      <c r="AT46" s="67"/>
      <c r="AU46" s="6"/>
      <c r="AV46" s="67"/>
      <c r="AW46" s="6"/>
      <c r="AX46" s="67"/>
      <c r="AY46" s="6"/>
      <c r="AZ46" s="67"/>
    </row>
    <row r="47" spans="2:52" x14ac:dyDescent="0.55000000000000004">
      <c r="AJ47" s="22"/>
      <c r="AL47" s="67"/>
      <c r="AM47" s="6"/>
      <c r="AN47" s="67"/>
      <c r="AO47" s="6"/>
      <c r="AP47" s="67"/>
      <c r="AQ47" s="6"/>
      <c r="AR47" s="67"/>
      <c r="AS47" s="6"/>
      <c r="AT47" s="67"/>
      <c r="AU47" s="6"/>
      <c r="AV47" s="67"/>
      <c r="AW47" s="6"/>
      <c r="AX47" s="67"/>
      <c r="AY47" s="6"/>
      <c r="AZ47" s="67"/>
    </row>
    <row r="48" spans="2:52" x14ac:dyDescent="0.55000000000000004">
      <c r="AJ48" s="22"/>
      <c r="AL48" s="67"/>
      <c r="AM48" s="6"/>
      <c r="AN48" s="67"/>
      <c r="AO48" s="6"/>
      <c r="AP48" s="67"/>
      <c r="AQ48" s="6"/>
      <c r="AR48" s="67"/>
      <c r="AS48" s="6"/>
      <c r="AT48" s="67"/>
      <c r="AU48" s="6"/>
      <c r="AV48" s="67"/>
      <c r="AW48" s="6"/>
      <c r="AX48" s="67"/>
      <c r="AY48" s="6"/>
      <c r="AZ48" s="67"/>
    </row>
    <row r="49" spans="36:52" x14ac:dyDescent="0.55000000000000004">
      <c r="AJ49" s="22"/>
      <c r="AL49" s="67"/>
      <c r="AM49" s="6"/>
      <c r="AN49" s="67"/>
      <c r="AO49" s="6"/>
      <c r="AP49" s="67"/>
      <c r="AQ49" s="6"/>
      <c r="AR49" s="67"/>
      <c r="AS49" s="6"/>
      <c r="AT49" s="67"/>
      <c r="AU49" s="6"/>
      <c r="AV49" s="67"/>
      <c r="AW49" s="6"/>
      <c r="AX49" s="67"/>
      <c r="AY49" s="6"/>
      <c r="AZ49" s="67"/>
    </row>
    <row r="50" spans="36:52" x14ac:dyDescent="0.55000000000000004">
      <c r="AJ50" s="22"/>
      <c r="AL50" s="67"/>
      <c r="AM50" s="6"/>
      <c r="AN50" s="67"/>
      <c r="AO50" s="6"/>
      <c r="AP50" s="67"/>
      <c r="AQ50" s="6"/>
      <c r="AR50" s="67"/>
      <c r="AS50" s="6"/>
      <c r="AT50" s="67"/>
      <c r="AU50" s="6"/>
      <c r="AV50" s="67"/>
      <c r="AW50" s="6"/>
      <c r="AX50" s="67"/>
      <c r="AY50" s="6"/>
      <c r="AZ50" s="67"/>
    </row>
    <row r="51" spans="36:52" x14ac:dyDescent="0.55000000000000004">
      <c r="AJ51" s="22"/>
      <c r="AL51" s="67"/>
      <c r="AM51" s="6"/>
      <c r="AN51" s="67"/>
      <c r="AO51" s="6"/>
      <c r="AP51" s="67"/>
      <c r="AQ51" s="6"/>
      <c r="AR51" s="67"/>
      <c r="AS51" s="6"/>
      <c r="AT51" s="67"/>
      <c r="AU51" s="6"/>
      <c r="AV51" s="67"/>
      <c r="AW51" s="6"/>
      <c r="AX51" s="67"/>
      <c r="AY51" s="6"/>
      <c r="AZ51" s="67"/>
    </row>
    <row r="52" spans="36:52" x14ac:dyDescent="0.55000000000000004">
      <c r="AJ52" s="22"/>
      <c r="AL52" s="67"/>
      <c r="AM52" s="6"/>
      <c r="AN52" s="67"/>
      <c r="AO52" s="6"/>
      <c r="AP52" s="67"/>
      <c r="AQ52" s="6"/>
      <c r="AR52" s="67"/>
      <c r="AS52" s="6"/>
      <c r="AT52" s="67"/>
      <c r="AU52" s="6"/>
      <c r="AV52" s="67"/>
      <c r="AW52" s="6"/>
      <c r="AX52" s="67"/>
      <c r="AY52" s="6"/>
      <c r="AZ52" s="67"/>
    </row>
    <row r="53" spans="36:52" x14ac:dyDescent="0.55000000000000004">
      <c r="AJ53" s="22"/>
      <c r="AL53" s="67"/>
      <c r="AM53" s="6"/>
      <c r="AN53" s="67"/>
      <c r="AO53" s="6"/>
      <c r="AP53" s="67"/>
      <c r="AQ53" s="6"/>
      <c r="AR53" s="67"/>
      <c r="AS53" s="6"/>
      <c r="AT53" s="67"/>
      <c r="AU53" s="6"/>
      <c r="AV53" s="67"/>
      <c r="AW53" s="6"/>
      <c r="AX53" s="67"/>
      <c r="AY53" s="6"/>
      <c r="AZ53" s="67"/>
    </row>
    <row r="54" spans="36:52" x14ac:dyDescent="0.55000000000000004">
      <c r="AJ54" s="22"/>
      <c r="AL54" s="67"/>
      <c r="AM54" s="6"/>
      <c r="AN54" s="67"/>
      <c r="AO54" s="6"/>
      <c r="AP54" s="67"/>
      <c r="AQ54" s="6"/>
      <c r="AR54" s="67"/>
      <c r="AS54" s="6"/>
      <c r="AT54" s="67"/>
      <c r="AU54" s="6"/>
      <c r="AV54" s="67"/>
      <c r="AW54" s="6"/>
      <c r="AX54" s="67"/>
      <c r="AY54" s="6"/>
      <c r="AZ54" s="67"/>
    </row>
  </sheetData>
  <sortState xmlns:xlrd2="http://schemas.microsoft.com/office/spreadsheetml/2017/richdata2" ref="B10:S37">
    <sortCondition descending="1" ref="R10:R37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76"/>
  <sheetViews>
    <sheetView rightToLeft="1" view="pageBreakPreview" topLeftCell="B56" zoomScale="70" zoomScaleNormal="85" zoomScaleSheetLayoutView="70" workbookViewId="0">
      <selection activeCell="F75" sqref="F75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85" t="s">
        <v>168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</row>
    <row r="3" spans="2:28" ht="30" x14ac:dyDescent="0.55000000000000004">
      <c r="B3" s="185" t="s">
        <v>37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2:28" ht="30" x14ac:dyDescent="0.55000000000000004">
      <c r="B4" s="185" t="s">
        <v>252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6" spans="2:28" ht="30" x14ac:dyDescent="0.55000000000000004">
      <c r="B6" s="12" t="s">
        <v>161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10" t="s">
        <v>1</v>
      </c>
      <c r="D8" s="11" t="s">
        <v>39</v>
      </c>
      <c r="E8" s="11"/>
      <c r="F8" s="11" t="s">
        <v>39</v>
      </c>
      <c r="G8" s="11"/>
      <c r="H8" s="11" t="s">
        <v>39</v>
      </c>
      <c r="I8" s="11"/>
      <c r="J8" s="11" t="s">
        <v>39</v>
      </c>
      <c r="L8" s="11" t="s">
        <v>40</v>
      </c>
      <c r="M8" s="11"/>
      <c r="N8" s="11" t="s">
        <v>40</v>
      </c>
      <c r="O8" s="11"/>
      <c r="P8" s="11" t="s">
        <v>40</v>
      </c>
      <c r="Q8" s="11"/>
      <c r="R8" s="11" t="s">
        <v>40</v>
      </c>
    </row>
    <row r="9" spans="2:28" s="4" customFormat="1" ht="63" customHeight="1" x14ac:dyDescent="0.75">
      <c r="B9" s="110" t="s">
        <v>1</v>
      </c>
      <c r="D9" s="108" t="s">
        <v>5</v>
      </c>
      <c r="E9" s="34"/>
      <c r="F9" s="108" t="s">
        <v>50</v>
      </c>
      <c r="G9" s="34"/>
      <c r="H9" s="108" t="s">
        <v>51</v>
      </c>
      <c r="I9" s="34"/>
      <c r="J9" s="108" t="s">
        <v>53</v>
      </c>
      <c r="L9" s="108" t="s">
        <v>5</v>
      </c>
      <c r="M9" s="34"/>
      <c r="N9" s="108" t="s">
        <v>50</v>
      </c>
      <c r="O9" s="34"/>
      <c r="P9" s="108" t="s">
        <v>51</v>
      </c>
      <c r="Q9" s="34"/>
      <c r="R9" s="108" t="s">
        <v>53</v>
      </c>
    </row>
    <row r="10" spans="2:28" ht="25.5" customHeight="1" x14ac:dyDescent="0.55000000000000004">
      <c r="B10" s="30" t="s">
        <v>78</v>
      </c>
      <c r="D10" s="107">
        <v>0</v>
      </c>
      <c r="E10" s="70"/>
      <c r="F10" s="107">
        <v>0</v>
      </c>
      <c r="G10" s="70"/>
      <c r="H10" s="107">
        <v>0</v>
      </c>
      <c r="I10" s="70"/>
      <c r="J10" s="107">
        <v>0</v>
      </c>
      <c r="K10" s="70"/>
      <c r="L10" s="107">
        <v>9639437</v>
      </c>
      <c r="M10" s="70"/>
      <c r="N10" s="107">
        <v>24862339878</v>
      </c>
      <c r="O10" s="70"/>
      <c r="P10" s="107">
        <v>21596004639</v>
      </c>
      <c r="Q10" s="70"/>
      <c r="R10" s="107">
        <v>3266335239</v>
      </c>
      <c r="V10" s="88"/>
    </row>
    <row r="11" spans="2:28" ht="25.5" customHeight="1" x14ac:dyDescent="0.55000000000000004">
      <c r="B11" s="2" t="s">
        <v>187</v>
      </c>
      <c r="D11" s="72">
        <v>0</v>
      </c>
      <c r="E11" s="70"/>
      <c r="F11" s="72">
        <v>0</v>
      </c>
      <c r="G11" s="70"/>
      <c r="H11" s="72">
        <v>0</v>
      </c>
      <c r="I11" s="70"/>
      <c r="J11" s="72">
        <v>0</v>
      </c>
      <c r="K11" s="70"/>
      <c r="L11" s="72">
        <v>2360091</v>
      </c>
      <c r="M11" s="70"/>
      <c r="N11" s="72">
        <v>12063979367</v>
      </c>
      <c r="O11" s="70"/>
      <c r="P11" s="72">
        <v>9086245679</v>
      </c>
      <c r="Q11" s="70"/>
      <c r="R11" s="72">
        <v>2977733688</v>
      </c>
      <c r="V11" s="88"/>
    </row>
    <row r="12" spans="2:28" ht="25.5" customHeight="1" x14ac:dyDescent="0.55000000000000004">
      <c r="B12" s="2" t="s">
        <v>177</v>
      </c>
      <c r="D12" s="72">
        <v>0</v>
      </c>
      <c r="E12" s="70"/>
      <c r="F12" s="72">
        <v>0</v>
      </c>
      <c r="G12" s="70"/>
      <c r="H12" s="72">
        <v>0</v>
      </c>
      <c r="I12" s="70"/>
      <c r="J12" s="72">
        <v>0</v>
      </c>
      <c r="K12" s="70"/>
      <c r="L12" s="72">
        <v>3300000</v>
      </c>
      <c r="M12" s="70"/>
      <c r="N12" s="72">
        <v>12130093984</v>
      </c>
      <c r="O12" s="70"/>
      <c r="P12" s="72">
        <v>9403948048</v>
      </c>
      <c r="Q12" s="70"/>
      <c r="R12" s="72">
        <v>2726145936</v>
      </c>
      <c r="V12" s="88"/>
    </row>
    <row r="13" spans="2:28" ht="25.5" customHeight="1" x14ac:dyDescent="0.55000000000000004">
      <c r="B13" s="2" t="s">
        <v>179</v>
      </c>
      <c r="D13" s="72">
        <v>0</v>
      </c>
      <c r="E13" s="70"/>
      <c r="F13" s="72">
        <v>0</v>
      </c>
      <c r="G13" s="70"/>
      <c r="H13" s="72">
        <v>0</v>
      </c>
      <c r="I13" s="70"/>
      <c r="J13" s="72">
        <v>0</v>
      </c>
      <c r="K13" s="70"/>
      <c r="L13" s="72">
        <v>3500000</v>
      </c>
      <c r="M13" s="70"/>
      <c r="N13" s="72">
        <v>9782650066</v>
      </c>
      <c r="O13" s="70"/>
      <c r="P13" s="72">
        <v>7331383656</v>
      </c>
      <c r="Q13" s="70"/>
      <c r="R13" s="72">
        <v>2451266410</v>
      </c>
      <c r="V13" s="88"/>
    </row>
    <row r="14" spans="2:28" ht="25.5" customHeight="1" x14ac:dyDescent="0.55000000000000004">
      <c r="B14" s="2" t="s">
        <v>188</v>
      </c>
      <c r="D14" s="72">
        <v>0</v>
      </c>
      <c r="E14" s="70"/>
      <c r="F14" s="72">
        <v>0</v>
      </c>
      <c r="G14" s="70"/>
      <c r="H14" s="72">
        <v>0</v>
      </c>
      <c r="I14" s="70"/>
      <c r="J14" s="72">
        <v>0</v>
      </c>
      <c r="K14" s="70"/>
      <c r="L14" s="72">
        <v>4750000</v>
      </c>
      <c r="M14" s="70"/>
      <c r="N14" s="72">
        <v>9554311673</v>
      </c>
      <c r="O14" s="70"/>
      <c r="P14" s="72">
        <v>7178203296</v>
      </c>
      <c r="Q14" s="70"/>
      <c r="R14" s="72">
        <v>2376108377</v>
      </c>
      <c r="V14" s="88"/>
    </row>
    <row r="15" spans="2:28" ht="25.5" customHeight="1" x14ac:dyDescent="0.55000000000000004">
      <c r="B15" s="2" t="s">
        <v>198</v>
      </c>
      <c r="D15" s="72">
        <v>0</v>
      </c>
      <c r="E15" s="70"/>
      <c r="F15" s="72">
        <v>0</v>
      </c>
      <c r="G15" s="70"/>
      <c r="H15" s="72">
        <v>0</v>
      </c>
      <c r="I15" s="70"/>
      <c r="J15" s="72">
        <v>0</v>
      </c>
      <c r="K15" s="70"/>
      <c r="L15" s="72">
        <v>3020202</v>
      </c>
      <c r="M15" s="70"/>
      <c r="N15" s="72">
        <v>11593395246</v>
      </c>
      <c r="O15" s="70"/>
      <c r="P15" s="72">
        <v>9586126131</v>
      </c>
      <c r="Q15" s="70"/>
      <c r="R15" s="72">
        <v>2007269115</v>
      </c>
      <c r="V15" s="88"/>
    </row>
    <row r="16" spans="2:28" ht="25.5" customHeight="1" x14ac:dyDescent="0.55000000000000004">
      <c r="B16" s="2" t="s">
        <v>207</v>
      </c>
      <c r="D16" s="72">
        <v>0</v>
      </c>
      <c r="E16" s="70"/>
      <c r="F16" s="72">
        <v>0</v>
      </c>
      <c r="G16" s="70"/>
      <c r="H16" s="72">
        <v>0</v>
      </c>
      <c r="I16" s="70"/>
      <c r="J16" s="72">
        <v>0</v>
      </c>
      <c r="K16" s="70"/>
      <c r="L16" s="72">
        <v>1750000</v>
      </c>
      <c r="M16" s="70"/>
      <c r="N16" s="72">
        <v>6180108282</v>
      </c>
      <c r="O16" s="70"/>
      <c r="P16" s="72">
        <v>4695146662</v>
      </c>
      <c r="Q16" s="70"/>
      <c r="R16" s="72">
        <v>1484961620</v>
      </c>
      <c r="V16" s="88"/>
    </row>
    <row r="17" spans="2:22" ht="25.5" customHeight="1" x14ac:dyDescent="0.55000000000000004">
      <c r="B17" s="2" t="s">
        <v>199</v>
      </c>
      <c r="D17" s="72">
        <v>0</v>
      </c>
      <c r="E17" s="70"/>
      <c r="F17" s="72">
        <v>0</v>
      </c>
      <c r="G17" s="70"/>
      <c r="H17" s="72">
        <v>0</v>
      </c>
      <c r="I17" s="70"/>
      <c r="J17" s="72">
        <v>0</v>
      </c>
      <c r="K17" s="70"/>
      <c r="L17" s="72">
        <v>800000</v>
      </c>
      <c r="M17" s="70"/>
      <c r="N17" s="72">
        <v>11977384790</v>
      </c>
      <c r="O17" s="70"/>
      <c r="P17" s="72">
        <v>10680073200</v>
      </c>
      <c r="Q17" s="70"/>
      <c r="R17" s="72">
        <v>1297311590</v>
      </c>
      <c r="V17" s="88"/>
    </row>
    <row r="18" spans="2:22" ht="25.5" customHeight="1" x14ac:dyDescent="0.55000000000000004">
      <c r="B18" s="2" t="s">
        <v>178</v>
      </c>
      <c r="D18" s="72">
        <v>0</v>
      </c>
      <c r="E18" s="70"/>
      <c r="F18" s="72">
        <v>0</v>
      </c>
      <c r="G18" s="70"/>
      <c r="H18" s="72">
        <v>0</v>
      </c>
      <c r="I18" s="70"/>
      <c r="J18" s="72">
        <v>0</v>
      </c>
      <c r="K18" s="70"/>
      <c r="L18" s="72">
        <v>1800000</v>
      </c>
      <c r="M18" s="70"/>
      <c r="N18" s="72">
        <v>4685036919</v>
      </c>
      <c r="O18" s="70"/>
      <c r="P18" s="72">
        <v>3445594496</v>
      </c>
      <c r="Q18" s="70"/>
      <c r="R18" s="72">
        <v>1239442423</v>
      </c>
      <c r="V18" s="88"/>
    </row>
    <row r="19" spans="2:22" ht="25.5" customHeight="1" x14ac:dyDescent="0.55000000000000004">
      <c r="B19" s="2" t="s">
        <v>184</v>
      </c>
      <c r="D19" s="72">
        <v>0</v>
      </c>
      <c r="E19" s="70"/>
      <c r="F19" s="72">
        <v>0</v>
      </c>
      <c r="G19" s="70"/>
      <c r="H19" s="72">
        <v>0</v>
      </c>
      <c r="I19" s="70"/>
      <c r="J19" s="72">
        <v>0</v>
      </c>
      <c r="K19" s="70"/>
      <c r="L19" s="72">
        <v>421041</v>
      </c>
      <c r="M19" s="70"/>
      <c r="N19" s="72">
        <v>5931493555</v>
      </c>
      <c r="O19" s="70"/>
      <c r="P19" s="72">
        <v>5017883284</v>
      </c>
      <c r="Q19" s="70"/>
      <c r="R19" s="72">
        <v>913610271</v>
      </c>
      <c r="V19" s="88"/>
    </row>
    <row r="20" spans="2:22" ht="25.5" customHeight="1" x14ac:dyDescent="0.55000000000000004">
      <c r="B20" s="2" t="s">
        <v>218</v>
      </c>
      <c r="D20" s="72">
        <v>0</v>
      </c>
      <c r="E20" s="70"/>
      <c r="F20" s="72">
        <v>0</v>
      </c>
      <c r="G20" s="70"/>
      <c r="H20" s="72">
        <v>0</v>
      </c>
      <c r="I20" s="70"/>
      <c r="J20" s="72">
        <v>0</v>
      </c>
      <c r="K20" s="70"/>
      <c r="L20" s="72">
        <v>165000</v>
      </c>
      <c r="M20" s="70"/>
      <c r="N20" s="72">
        <v>7653191006</v>
      </c>
      <c r="O20" s="70"/>
      <c r="P20" s="72">
        <v>6855867597</v>
      </c>
      <c r="Q20" s="70"/>
      <c r="R20" s="72">
        <v>797323409</v>
      </c>
      <c r="V20" s="88"/>
    </row>
    <row r="21" spans="2:22" ht="25.5" customHeight="1" x14ac:dyDescent="0.55000000000000004">
      <c r="B21" s="2" t="s">
        <v>205</v>
      </c>
      <c r="D21" s="72">
        <v>30000</v>
      </c>
      <c r="E21" s="70"/>
      <c r="F21" s="72">
        <v>7385519271</v>
      </c>
      <c r="G21" s="70"/>
      <c r="H21" s="72">
        <v>7393661478</v>
      </c>
      <c r="I21" s="70"/>
      <c r="J21" s="72">
        <v>-8142207</v>
      </c>
      <c r="K21" s="70"/>
      <c r="L21" s="72">
        <v>70152</v>
      </c>
      <c r="M21" s="70"/>
      <c r="N21" s="72">
        <v>18511349043</v>
      </c>
      <c r="O21" s="70"/>
      <c r="P21" s="72">
        <v>17789565817</v>
      </c>
      <c r="Q21" s="70"/>
      <c r="R21" s="72">
        <v>721783226</v>
      </c>
      <c r="V21" s="88"/>
    </row>
    <row r="22" spans="2:22" ht="25.5" customHeight="1" x14ac:dyDescent="0.55000000000000004">
      <c r="B22" s="2" t="s">
        <v>216</v>
      </c>
      <c r="D22" s="72">
        <v>0</v>
      </c>
      <c r="E22" s="70"/>
      <c r="F22" s="72">
        <v>0</v>
      </c>
      <c r="G22" s="70"/>
      <c r="H22" s="72">
        <v>0</v>
      </c>
      <c r="I22" s="70"/>
      <c r="J22" s="72">
        <v>0</v>
      </c>
      <c r="K22" s="70"/>
      <c r="L22" s="72">
        <v>3300000</v>
      </c>
      <c r="M22" s="70"/>
      <c r="N22" s="72">
        <v>7552897075</v>
      </c>
      <c r="O22" s="70"/>
      <c r="P22" s="72">
        <v>6842358144</v>
      </c>
      <c r="Q22" s="70"/>
      <c r="R22" s="72">
        <v>710538931</v>
      </c>
      <c r="V22" s="88"/>
    </row>
    <row r="23" spans="2:22" ht="25.5" customHeight="1" x14ac:dyDescent="0.55000000000000004">
      <c r="B23" s="2" t="s">
        <v>217</v>
      </c>
      <c r="D23" s="72">
        <v>691355</v>
      </c>
      <c r="E23" s="70"/>
      <c r="F23" s="72">
        <v>9007786807</v>
      </c>
      <c r="G23" s="70"/>
      <c r="H23" s="72">
        <v>8592871229</v>
      </c>
      <c r="I23" s="70"/>
      <c r="J23" s="72">
        <v>414915578</v>
      </c>
      <c r="K23" s="70"/>
      <c r="L23" s="72">
        <v>1085023</v>
      </c>
      <c r="M23" s="70"/>
      <c r="N23" s="72">
        <v>13990567711</v>
      </c>
      <c r="O23" s="70"/>
      <c r="P23" s="72">
        <v>13292707471</v>
      </c>
      <c r="Q23" s="70"/>
      <c r="R23" s="72">
        <v>697860240</v>
      </c>
      <c r="V23" s="88"/>
    </row>
    <row r="24" spans="2:22" ht="25.5" customHeight="1" x14ac:dyDescent="0.55000000000000004">
      <c r="B24" s="2" t="s">
        <v>219</v>
      </c>
      <c r="D24" s="72">
        <v>0</v>
      </c>
      <c r="E24" s="70"/>
      <c r="F24" s="72">
        <v>0</v>
      </c>
      <c r="G24" s="70"/>
      <c r="H24" s="72">
        <v>0</v>
      </c>
      <c r="I24" s="70"/>
      <c r="J24" s="72">
        <v>0</v>
      </c>
      <c r="K24" s="70"/>
      <c r="L24" s="72">
        <v>1029574</v>
      </c>
      <c r="M24" s="70"/>
      <c r="N24" s="72">
        <v>5067408930</v>
      </c>
      <c r="O24" s="70"/>
      <c r="P24" s="72">
        <v>4476866952</v>
      </c>
      <c r="Q24" s="70"/>
      <c r="R24" s="72">
        <v>590541978</v>
      </c>
      <c r="V24" s="88"/>
    </row>
    <row r="25" spans="2:22" ht="25.5" customHeight="1" x14ac:dyDescent="0.55000000000000004">
      <c r="B25" s="2" t="s">
        <v>220</v>
      </c>
      <c r="D25" s="72">
        <v>317800</v>
      </c>
      <c r="E25" s="70"/>
      <c r="F25" s="72">
        <v>548464515</v>
      </c>
      <c r="G25" s="70"/>
      <c r="H25" s="72">
        <v>720557119</v>
      </c>
      <c r="I25" s="70"/>
      <c r="J25" s="72">
        <v>-172092604</v>
      </c>
      <c r="K25" s="70"/>
      <c r="L25" s="72">
        <v>1940000</v>
      </c>
      <c r="M25" s="70"/>
      <c r="N25" s="72">
        <v>5432628651</v>
      </c>
      <c r="O25" s="70"/>
      <c r="P25" s="72">
        <v>4916962297</v>
      </c>
      <c r="Q25" s="70"/>
      <c r="R25" s="72">
        <v>515666354</v>
      </c>
      <c r="V25" s="88"/>
    </row>
    <row r="26" spans="2:22" ht="25.5" customHeight="1" x14ac:dyDescent="0.55000000000000004">
      <c r="B26" s="2" t="s">
        <v>172</v>
      </c>
      <c r="D26" s="72">
        <v>0</v>
      </c>
      <c r="E26" s="70"/>
      <c r="F26" s="72">
        <v>0</v>
      </c>
      <c r="G26" s="70"/>
      <c r="H26" s="72">
        <v>0</v>
      </c>
      <c r="I26" s="70"/>
      <c r="J26" s="72">
        <v>0</v>
      </c>
      <c r="K26" s="70"/>
      <c r="L26" s="72">
        <v>100000</v>
      </c>
      <c r="M26" s="70"/>
      <c r="N26" s="72">
        <v>3899906665</v>
      </c>
      <c r="O26" s="70"/>
      <c r="P26" s="72">
        <v>3509990550</v>
      </c>
      <c r="Q26" s="70"/>
      <c r="R26" s="72">
        <v>389916115</v>
      </c>
      <c r="V26" s="88"/>
    </row>
    <row r="27" spans="2:22" ht="25.5" customHeight="1" x14ac:dyDescent="0.55000000000000004">
      <c r="B27" s="2" t="s">
        <v>213</v>
      </c>
      <c r="D27" s="72">
        <v>0</v>
      </c>
      <c r="E27" s="70"/>
      <c r="F27" s="72">
        <v>0</v>
      </c>
      <c r="G27" s="70"/>
      <c r="H27" s="72">
        <v>0</v>
      </c>
      <c r="I27" s="70"/>
      <c r="J27" s="72">
        <v>0</v>
      </c>
      <c r="K27" s="70"/>
      <c r="L27" s="72">
        <v>1275035</v>
      </c>
      <c r="M27" s="70"/>
      <c r="N27" s="72">
        <v>2865067786</v>
      </c>
      <c r="O27" s="70"/>
      <c r="P27" s="72">
        <v>2486280181</v>
      </c>
      <c r="Q27" s="70"/>
      <c r="R27" s="72">
        <v>378787605</v>
      </c>
      <c r="V27" s="88"/>
    </row>
    <row r="28" spans="2:22" ht="25.5" customHeight="1" x14ac:dyDescent="0.55000000000000004">
      <c r="B28" s="2" t="s">
        <v>186</v>
      </c>
      <c r="D28" s="72">
        <v>50000</v>
      </c>
      <c r="E28" s="70"/>
      <c r="F28" s="72">
        <v>918005175</v>
      </c>
      <c r="G28" s="70"/>
      <c r="H28" s="72">
        <v>1198467901</v>
      </c>
      <c r="I28" s="70"/>
      <c r="J28" s="72">
        <v>-280462726</v>
      </c>
      <c r="K28" s="70"/>
      <c r="L28" s="72">
        <v>254000</v>
      </c>
      <c r="M28" s="70"/>
      <c r="N28" s="72">
        <v>6295119860</v>
      </c>
      <c r="O28" s="70"/>
      <c r="P28" s="72">
        <v>5981312184</v>
      </c>
      <c r="Q28" s="70"/>
      <c r="R28" s="72">
        <v>313807676</v>
      </c>
      <c r="V28" s="88"/>
    </row>
    <row r="29" spans="2:22" ht="25.5" customHeight="1" x14ac:dyDescent="0.55000000000000004">
      <c r="B29" s="2" t="s">
        <v>236</v>
      </c>
      <c r="D29" s="72">
        <v>1200000</v>
      </c>
      <c r="E29" s="70"/>
      <c r="F29" s="72">
        <v>3730450365</v>
      </c>
      <c r="G29" s="70"/>
      <c r="H29" s="72">
        <v>3505504001</v>
      </c>
      <c r="I29" s="70"/>
      <c r="J29" s="72">
        <v>224946364</v>
      </c>
      <c r="K29" s="70"/>
      <c r="L29" s="72">
        <v>1995000</v>
      </c>
      <c r="M29" s="70"/>
      <c r="N29" s="72">
        <v>6105489325</v>
      </c>
      <c r="O29" s="70"/>
      <c r="P29" s="72">
        <v>5813760330</v>
      </c>
      <c r="Q29" s="70"/>
      <c r="R29" s="72">
        <v>291728995</v>
      </c>
      <c r="V29" s="88"/>
    </row>
    <row r="30" spans="2:22" ht="25.5" customHeight="1" x14ac:dyDescent="0.55000000000000004">
      <c r="B30" s="2" t="s">
        <v>215</v>
      </c>
      <c r="D30" s="72">
        <v>0</v>
      </c>
      <c r="E30" s="70"/>
      <c r="F30" s="72">
        <v>0</v>
      </c>
      <c r="G30" s="70"/>
      <c r="H30" s="72">
        <v>0</v>
      </c>
      <c r="I30" s="70"/>
      <c r="J30" s="72">
        <v>0</v>
      </c>
      <c r="K30" s="70"/>
      <c r="L30" s="72">
        <v>4377333</v>
      </c>
      <c r="M30" s="70"/>
      <c r="N30" s="72">
        <v>7974649626</v>
      </c>
      <c r="O30" s="70"/>
      <c r="P30" s="72">
        <v>7695947500</v>
      </c>
      <c r="Q30" s="70"/>
      <c r="R30" s="72">
        <v>278702126</v>
      </c>
      <c r="V30" s="88"/>
    </row>
    <row r="31" spans="2:22" ht="25.5" customHeight="1" x14ac:dyDescent="0.55000000000000004">
      <c r="B31" s="2" t="s">
        <v>170</v>
      </c>
      <c r="D31" s="72">
        <v>0</v>
      </c>
      <c r="E31" s="70"/>
      <c r="F31" s="72">
        <v>0</v>
      </c>
      <c r="G31" s="70"/>
      <c r="H31" s="72">
        <v>0</v>
      </c>
      <c r="I31" s="70"/>
      <c r="J31" s="72">
        <v>0</v>
      </c>
      <c r="K31" s="70"/>
      <c r="L31" s="72">
        <v>21217523</v>
      </c>
      <c r="M31" s="70"/>
      <c r="N31" s="72">
        <v>12093760393</v>
      </c>
      <c r="O31" s="70"/>
      <c r="P31" s="72">
        <v>11840969851</v>
      </c>
      <c r="Q31" s="70"/>
      <c r="R31" s="72">
        <v>252790542</v>
      </c>
      <c r="V31" s="88"/>
    </row>
    <row r="32" spans="2:22" ht="25.5" customHeight="1" x14ac:dyDescent="0.55000000000000004">
      <c r="B32" s="2" t="s">
        <v>203</v>
      </c>
      <c r="D32" s="72">
        <v>0</v>
      </c>
      <c r="E32" s="70"/>
      <c r="F32" s="72">
        <v>0</v>
      </c>
      <c r="G32" s="70"/>
      <c r="H32" s="72">
        <v>0</v>
      </c>
      <c r="I32" s="70"/>
      <c r="J32" s="72">
        <v>0</v>
      </c>
      <c r="K32" s="70"/>
      <c r="L32" s="72">
        <v>322250</v>
      </c>
      <c r="M32" s="70"/>
      <c r="N32" s="72">
        <v>9027215155</v>
      </c>
      <c r="O32" s="70"/>
      <c r="P32" s="72">
        <v>8777113582</v>
      </c>
      <c r="Q32" s="70"/>
      <c r="R32" s="72">
        <v>250101573</v>
      </c>
      <c r="V32" s="88"/>
    </row>
    <row r="33" spans="2:22" ht="25.5" customHeight="1" x14ac:dyDescent="0.55000000000000004">
      <c r="B33" s="2" t="s">
        <v>235</v>
      </c>
      <c r="D33" s="72">
        <v>0</v>
      </c>
      <c r="E33" s="70"/>
      <c r="F33" s="72">
        <v>0</v>
      </c>
      <c r="G33" s="70"/>
      <c r="H33" s="72">
        <v>0</v>
      </c>
      <c r="I33" s="70"/>
      <c r="J33" s="72">
        <v>0</v>
      </c>
      <c r="K33" s="70"/>
      <c r="L33" s="72">
        <v>100000</v>
      </c>
      <c r="M33" s="70"/>
      <c r="N33" s="72">
        <v>4834138981</v>
      </c>
      <c r="O33" s="70"/>
      <c r="P33" s="72">
        <v>4609181298</v>
      </c>
      <c r="Q33" s="70"/>
      <c r="R33" s="72">
        <v>224957683</v>
      </c>
      <c r="V33" s="88"/>
    </row>
    <row r="34" spans="2:22" ht="25.5" customHeight="1" x14ac:dyDescent="0.55000000000000004">
      <c r="B34" s="2" t="s">
        <v>195</v>
      </c>
      <c r="D34" s="72">
        <v>0</v>
      </c>
      <c r="E34" s="70"/>
      <c r="F34" s="72">
        <v>0</v>
      </c>
      <c r="G34" s="70"/>
      <c r="H34" s="72">
        <v>0</v>
      </c>
      <c r="I34" s="70"/>
      <c r="J34" s="72">
        <v>0</v>
      </c>
      <c r="K34" s="70"/>
      <c r="L34" s="72">
        <v>22000000</v>
      </c>
      <c r="M34" s="70"/>
      <c r="N34" s="72">
        <v>9897159732</v>
      </c>
      <c r="O34" s="70"/>
      <c r="P34" s="72">
        <v>9688011300</v>
      </c>
      <c r="Q34" s="70"/>
      <c r="R34" s="72">
        <v>209148432</v>
      </c>
      <c r="V34" s="88"/>
    </row>
    <row r="35" spans="2:22" ht="25.5" customHeight="1" x14ac:dyDescent="0.55000000000000004">
      <c r="B35" s="2" t="s">
        <v>244</v>
      </c>
      <c r="D35" s="72">
        <v>919818</v>
      </c>
      <c r="E35" s="70"/>
      <c r="F35" s="72">
        <v>2208310046</v>
      </c>
      <c r="G35" s="70"/>
      <c r="H35" s="72">
        <v>2029432756</v>
      </c>
      <c r="I35" s="70"/>
      <c r="J35" s="72">
        <v>178877290</v>
      </c>
      <c r="K35" s="70"/>
      <c r="L35" s="72">
        <v>919818</v>
      </c>
      <c r="M35" s="70"/>
      <c r="N35" s="72">
        <v>2208310046</v>
      </c>
      <c r="O35" s="70"/>
      <c r="P35" s="72">
        <v>2029432756</v>
      </c>
      <c r="Q35" s="70"/>
      <c r="R35" s="72">
        <v>178877290</v>
      </c>
      <c r="V35" s="88"/>
    </row>
    <row r="36" spans="2:22" ht="25.5" customHeight="1" x14ac:dyDescent="0.55000000000000004">
      <c r="B36" s="2" t="s">
        <v>201</v>
      </c>
      <c r="D36" s="72">
        <v>0</v>
      </c>
      <c r="E36" s="70"/>
      <c r="F36" s="72">
        <v>0</v>
      </c>
      <c r="G36" s="70"/>
      <c r="H36" s="72">
        <v>0</v>
      </c>
      <c r="I36" s="70"/>
      <c r="J36" s="72">
        <v>0</v>
      </c>
      <c r="K36" s="70"/>
      <c r="L36" s="72">
        <v>200000</v>
      </c>
      <c r="M36" s="70"/>
      <c r="N36" s="72">
        <v>4692004853</v>
      </c>
      <c r="O36" s="70"/>
      <c r="P36" s="72">
        <v>4560701400</v>
      </c>
      <c r="Q36" s="70"/>
      <c r="R36" s="72">
        <v>131303453</v>
      </c>
      <c r="V36" s="88"/>
    </row>
    <row r="37" spans="2:22" ht="25.5" customHeight="1" x14ac:dyDescent="0.55000000000000004">
      <c r="B37" s="2" t="s">
        <v>204</v>
      </c>
      <c r="D37" s="72">
        <v>0</v>
      </c>
      <c r="E37" s="70"/>
      <c r="F37" s="72">
        <v>0</v>
      </c>
      <c r="G37" s="70"/>
      <c r="H37" s="72">
        <v>0</v>
      </c>
      <c r="I37" s="70"/>
      <c r="J37" s="72">
        <v>0</v>
      </c>
      <c r="K37" s="70"/>
      <c r="L37" s="72">
        <v>150000</v>
      </c>
      <c r="M37" s="70"/>
      <c r="N37" s="72">
        <v>1142163465</v>
      </c>
      <c r="O37" s="70"/>
      <c r="P37" s="72">
        <v>1037788200</v>
      </c>
      <c r="Q37" s="70"/>
      <c r="R37" s="72">
        <v>104375265</v>
      </c>
      <c r="V37" s="88"/>
    </row>
    <row r="38" spans="2:22" ht="25.5" customHeight="1" x14ac:dyDescent="0.55000000000000004">
      <c r="B38" s="2" t="s">
        <v>196</v>
      </c>
      <c r="D38" s="72">
        <v>0</v>
      </c>
      <c r="E38" s="70"/>
      <c r="F38" s="72">
        <v>0</v>
      </c>
      <c r="G38" s="70"/>
      <c r="H38" s="72">
        <v>0</v>
      </c>
      <c r="I38" s="70"/>
      <c r="J38" s="72">
        <v>0</v>
      </c>
      <c r="K38" s="70"/>
      <c r="L38" s="72">
        <v>1000000</v>
      </c>
      <c r="M38" s="70"/>
      <c r="N38" s="72">
        <v>6486852452</v>
      </c>
      <c r="O38" s="70"/>
      <c r="P38" s="72">
        <v>6391741500</v>
      </c>
      <c r="Q38" s="70"/>
      <c r="R38" s="72">
        <v>95110952</v>
      </c>
      <c r="V38" s="88"/>
    </row>
    <row r="39" spans="2:22" ht="25.5" customHeight="1" x14ac:dyDescent="0.55000000000000004">
      <c r="B39" s="2" t="s">
        <v>183</v>
      </c>
      <c r="D39" s="72">
        <v>0</v>
      </c>
      <c r="E39" s="70"/>
      <c r="F39" s="72">
        <v>0</v>
      </c>
      <c r="G39" s="70"/>
      <c r="H39" s="72">
        <v>0</v>
      </c>
      <c r="I39" s="70"/>
      <c r="J39" s="72">
        <v>0</v>
      </c>
      <c r="K39" s="70"/>
      <c r="L39" s="72">
        <v>370000</v>
      </c>
      <c r="M39" s="70"/>
      <c r="N39" s="72">
        <v>11359275228</v>
      </c>
      <c r="O39" s="70"/>
      <c r="P39" s="72">
        <v>11306125890</v>
      </c>
      <c r="Q39" s="70"/>
      <c r="R39" s="72">
        <v>53149338</v>
      </c>
      <c r="V39" s="88"/>
    </row>
    <row r="40" spans="2:22" ht="25.5" customHeight="1" x14ac:dyDescent="0.55000000000000004">
      <c r="B40" s="2" t="s">
        <v>209</v>
      </c>
      <c r="D40" s="72">
        <v>0</v>
      </c>
      <c r="E40" s="70"/>
      <c r="F40" s="72">
        <v>0</v>
      </c>
      <c r="G40" s="70"/>
      <c r="H40" s="72">
        <v>0</v>
      </c>
      <c r="I40" s="70"/>
      <c r="J40" s="72">
        <v>0</v>
      </c>
      <c r="K40" s="70"/>
      <c r="L40" s="72">
        <v>900000</v>
      </c>
      <c r="M40" s="70"/>
      <c r="N40" s="72">
        <v>3029675230</v>
      </c>
      <c r="O40" s="70"/>
      <c r="P40" s="72">
        <v>2980062495</v>
      </c>
      <c r="Q40" s="70"/>
      <c r="R40" s="72">
        <v>49612735</v>
      </c>
      <c r="V40" s="88"/>
    </row>
    <row r="41" spans="2:22" ht="25.5" customHeight="1" x14ac:dyDescent="0.55000000000000004">
      <c r="B41" s="2" t="s">
        <v>222</v>
      </c>
      <c r="D41" s="72">
        <v>0</v>
      </c>
      <c r="E41" s="70"/>
      <c r="F41" s="72">
        <v>0</v>
      </c>
      <c r="G41" s="70"/>
      <c r="H41" s="72">
        <v>0</v>
      </c>
      <c r="I41" s="70"/>
      <c r="J41" s="72">
        <v>0</v>
      </c>
      <c r="K41" s="70"/>
      <c r="L41" s="72">
        <v>200000</v>
      </c>
      <c r="M41" s="70"/>
      <c r="N41" s="72">
        <v>1264213539</v>
      </c>
      <c r="O41" s="70"/>
      <c r="P41" s="72">
        <v>1225135862</v>
      </c>
      <c r="Q41" s="70"/>
      <c r="R41" s="72">
        <v>39077677</v>
      </c>
      <c r="V41" s="88"/>
    </row>
    <row r="42" spans="2:22" ht="25.5" customHeight="1" x14ac:dyDescent="0.55000000000000004">
      <c r="B42" s="2" t="s">
        <v>197</v>
      </c>
      <c r="D42" s="72">
        <v>200000</v>
      </c>
      <c r="E42" s="70"/>
      <c r="F42" s="72">
        <v>1784319761</v>
      </c>
      <c r="G42" s="70"/>
      <c r="H42" s="72">
        <v>1978712026</v>
      </c>
      <c r="I42" s="70"/>
      <c r="J42" s="72">
        <v>-194392265</v>
      </c>
      <c r="K42" s="70"/>
      <c r="L42" s="72">
        <v>800000</v>
      </c>
      <c r="M42" s="70"/>
      <c r="N42" s="72">
        <v>7860947469</v>
      </c>
      <c r="O42" s="70"/>
      <c r="P42" s="72">
        <v>7825177185</v>
      </c>
      <c r="Q42" s="70"/>
      <c r="R42" s="72">
        <v>35770284</v>
      </c>
      <c r="V42" s="88"/>
    </row>
    <row r="43" spans="2:22" ht="25.5" customHeight="1" x14ac:dyDescent="0.55000000000000004">
      <c r="B43" s="2" t="s">
        <v>208</v>
      </c>
      <c r="D43" s="72">
        <v>0</v>
      </c>
      <c r="E43" s="70"/>
      <c r="F43" s="72">
        <v>0</v>
      </c>
      <c r="G43" s="70"/>
      <c r="H43" s="72">
        <v>0</v>
      </c>
      <c r="I43" s="70"/>
      <c r="J43" s="72">
        <v>0</v>
      </c>
      <c r="K43" s="70"/>
      <c r="L43" s="72">
        <v>1000000</v>
      </c>
      <c r="M43" s="70"/>
      <c r="N43" s="72">
        <v>1241568463</v>
      </c>
      <c r="O43" s="70"/>
      <c r="P43" s="72">
        <v>1207770750</v>
      </c>
      <c r="Q43" s="70"/>
      <c r="R43" s="72">
        <v>33797713</v>
      </c>
      <c r="V43" s="88"/>
    </row>
    <row r="44" spans="2:22" ht="25.5" customHeight="1" x14ac:dyDescent="0.55000000000000004">
      <c r="B44" s="2" t="s">
        <v>175</v>
      </c>
      <c r="D44" s="72">
        <v>0</v>
      </c>
      <c r="E44" s="70"/>
      <c r="F44" s="72">
        <v>0</v>
      </c>
      <c r="G44" s="70"/>
      <c r="H44" s="72">
        <v>0</v>
      </c>
      <c r="I44" s="70"/>
      <c r="J44" s="72">
        <v>0</v>
      </c>
      <c r="K44" s="70"/>
      <c r="L44" s="72">
        <v>400000</v>
      </c>
      <c r="M44" s="70"/>
      <c r="N44" s="72">
        <v>1036576371</v>
      </c>
      <c r="O44" s="70"/>
      <c r="P44" s="72">
        <v>1033414380</v>
      </c>
      <c r="Q44" s="70"/>
      <c r="R44" s="72">
        <v>3161991</v>
      </c>
      <c r="V44" s="88"/>
    </row>
    <row r="45" spans="2:22" ht="25.5" customHeight="1" x14ac:dyDescent="0.55000000000000004">
      <c r="B45" s="2" t="s">
        <v>200</v>
      </c>
      <c r="D45" s="72">
        <v>100300</v>
      </c>
      <c r="E45" s="70"/>
      <c r="F45" s="72">
        <v>176275290</v>
      </c>
      <c r="G45" s="70"/>
      <c r="H45" s="72">
        <v>238059659</v>
      </c>
      <c r="I45" s="70"/>
      <c r="J45" s="72">
        <v>-61784369</v>
      </c>
      <c r="K45" s="70"/>
      <c r="L45" s="72">
        <v>502626</v>
      </c>
      <c r="M45" s="70"/>
      <c r="N45" s="72">
        <v>1156254632</v>
      </c>
      <c r="O45" s="70"/>
      <c r="P45" s="72">
        <v>1176128235</v>
      </c>
      <c r="Q45" s="70"/>
      <c r="R45" s="72">
        <v>-19873603</v>
      </c>
      <c r="V45" s="88"/>
    </row>
    <row r="46" spans="2:22" ht="25.5" customHeight="1" x14ac:dyDescent="0.55000000000000004">
      <c r="B46" s="2" t="s">
        <v>192</v>
      </c>
      <c r="D46" s="72">
        <v>1400000</v>
      </c>
      <c r="E46" s="70"/>
      <c r="F46" s="72">
        <v>2260284980</v>
      </c>
      <c r="G46" s="70"/>
      <c r="H46" s="72">
        <v>2045860016</v>
      </c>
      <c r="I46" s="70"/>
      <c r="J46" s="72">
        <v>214424964</v>
      </c>
      <c r="K46" s="70"/>
      <c r="L46" s="72">
        <v>6437907</v>
      </c>
      <c r="M46" s="70"/>
      <c r="N46" s="72">
        <v>10061065406</v>
      </c>
      <c r="O46" s="70"/>
      <c r="P46" s="72">
        <v>10081256228</v>
      </c>
      <c r="Q46" s="70"/>
      <c r="R46" s="72">
        <v>-20190822</v>
      </c>
      <c r="V46" s="88"/>
    </row>
    <row r="47" spans="2:22" ht="25.5" customHeight="1" x14ac:dyDescent="0.55000000000000004">
      <c r="B47" s="2" t="s">
        <v>173</v>
      </c>
      <c r="D47" s="72">
        <v>0</v>
      </c>
      <c r="E47" s="70"/>
      <c r="F47" s="72">
        <v>0</v>
      </c>
      <c r="G47" s="70"/>
      <c r="H47" s="72">
        <v>0</v>
      </c>
      <c r="I47" s="70"/>
      <c r="J47" s="72">
        <v>0</v>
      </c>
      <c r="K47" s="70"/>
      <c r="L47" s="72">
        <v>225000</v>
      </c>
      <c r="M47" s="70"/>
      <c r="N47" s="72">
        <v>900447120</v>
      </c>
      <c r="O47" s="70"/>
      <c r="P47" s="72">
        <v>935351347</v>
      </c>
      <c r="Q47" s="70"/>
      <c r="R47" s="72">
        <v>-34904227</v>
      </c>
      <c r="V47" s="88"/>
    </row>
    <row r="48" spans="2:22" ht="25.5" customHeight="1" x14ac:dyDescent="0.55000000000000004">
      <c r="B48" s="2" t="s">
        <v>245</v>
      </c>
      <c r="D48" s="72">
        <v>850429</v>
      </c>
      <c r="E48" s="70"/>
      <c r="F48" s="72">
        <v>2617115295</v>
      </c>
      <c r="G48" s="70"/>
      <c r="H48" s="72">
        <v>2728099800</v>
      </c>
      <c r="I48" s="70"/>
      <c r="J48" s="72">
        <v>-110984505</v>
      </c>
      <c r="K48" s="70"/>
      <c r="L48" s="72">
        <v>850429</v>
      </c>
      <c r="M48" s="70"/>
      <c r="N48" s="72">
        <v>2617115295</v>
      </c>
      <c r="O48" s="70"/>
      <c r="P48" s="72">
        <v>2728099800</v>
      </c>
      <c r="Q48" s="70"/>
      <c r="R48" s="72">
        <v>-110984505</v>
      </c>
      <c r="V48" s="88"/>
    </row>
    <row r="49" spans="2:22" ht="25.5" customHeight="1" x14ac:dyDescent="0.55000000000000004">
      <c r="B49" s="2" t="s">
        <v>206</v>
      </c>
      <c r="D49" s="72">
        <v>0</v>
      </c>
      <c r="E49" s="70"/>
      <c r="F49" s="72">
        <v>0</v>
      </c>
      <c r="G49" s="70"/>
      <c r="H49" s="72">
        <v>0</v>
      </c>
      <c r="I49" s="70"/>
      <c r="J49" s="72">
        <v>0</v>
      </c>
      <c r="K49" s="70"/>
      <c r="L49" s="72">
        <v>98000</v>
      </c>
      <c r="M49" s="70"/>
      <c r="N49" s="72">
        <v>16977924778</v>
      </c>
      <c r="O49" s="70"/>
      <c r="P49" s="72">
        <v>17110687250</v>
      </c>
      <c r="Q49" s="70"/>
      <c r="R49" s="72">
        <v>-132762472</v>
      </c>
      <c r="V49" s="88"/>
    </row>
    <row r="50" spans="2:22" ht="25.5" customHeight="1" x14ac:dyDescent="0.55000000000000004">
      <c r="B50" s="2" t="s">
        <v>171</v>
      </c>
      <c r="D50" s="72">
        <v>1100000</v>
      </c>
      <c r="E50" s="70"/>
      <c r="F50" s="72">
        <v>2460671385</v>
      </c>
      <c r="G50" s="70"/>
      <c r="H50" s="72">
        <v>2744668394</v>
      </c>
      <c r="I50" s="70"/>
      <c r="J50" s="72">
        <v>-283997009</v>
      </c>
      <c r="K50" s="70"/>
      <c r="L50" s="72">
        <v>7630000</v>
      </c>
      <c r="M50" s="70"/>
      <c r="N50" s="72">
        <v>18213588907</v>
      </c>
      <c r="O50" s="70"/>
      <c r="P50" s="72">
        <v>18393927221</v>
      </c>
      <c r="Q50" s="70"/>
      <c r="R50" s="72">
        <v>-180338314</v>
      </c>
      <c r="V50" s="88"/>
    </row>
    <row r="51" spans="2:22" ht="25.5" customHeight="1" x14ac:dyDescent="0.55000000000000004">
      <c r="B51" s="2" t="s">
        <v>214</v>
      </c>
      <c r="D51" s="72">
        <v>73770</v>
      </c>
      <c r="E51" s="70"/>
      <c r="F51" s="72">
        <v>314223635</v>
      </c>
      <c r="G51" s="70"/>
      <c r="H51" s="72">
        <v>416483130</v>
      </c>
      <c r="I51" s="70"/>
      <c r="J51" s="72">
        <v>-102259495</v>
      </c>
      <c r="K51" s="70"/>
      <c r="L51" s="72">
        <v>699500</v>
      </c>
      <c r="M51" s="70"/>
      <c r="N51" s="72">
        <v>3837262101</v>
      </c>
      <c r="O51" s="70"/>
      <c r="P51" s="72">
        <v>4029537915</v>
      </c>
      <c r="Q51" s="70"/>
      <c r="R51" s="72">
        <v>-192275814</v>
      </c>
      <c r="V51" s="88"/>
    </row>
    <row r="52" spans="2:22" ht="25.5" customHeight="1" x14ac:dyDescent="0.55000000000000004">
      <c r="B52" s="2" t="s">
        <v>176</v>
      </c>
      <c r="D52" s="72">
        <v>2000000</v>
      </c>
      <c r="E52" s="70"/>
      <c r="F52" s="72">
        <v>2390809591</v>
      </c>
      <c r="G52" s="70"/>
      <c r="H52" s="72">
        <v>2606290561</v>
      </c>
      <c r="I52" s="70"/>
      <c r="J52" s="72">
        <v>-215480970</v>
      </c>
      <c r="K52" s="70"/>
      <c r="L52" s="72">
        <v>2400000</v>
      </c>
      <c r="M52" s="70"/>
      <c r="N52" s="72">
        <v>2962587156</v>
      </c>
      <c r="O52" s="70"/>
      <c r="P52" s="72">
        <v>3182024318</v>
      </c>
      <c r="Q52" s="70"/>
      <c r="R52" s="72">
        <v>-219437162</v>
      </c>
      <c r="V52" s="88"/>
    </row>
    <row r="53" spans="2:22" ht="25.5" customHeight="1" x14ac:dyDescent="0.55000000000000004">
      <c r="B53" s="2" t="s">
        <v>210</v>
      </c>
      <c r="D53" s="72">
        <v>0</v>
      </c>
      <c r="E53" s="70"/>
      <c r="F53" s="72">
        <v>0</v>
      </c>
      <c r="G53" s="70"/>
      <c r="H53" s="72">
        <v>0</v>
      </c>
      <c r="I53" s="70"/>
      <c r="J53" s="72">
        <v>0</v>
      </c>
      <c r="K53" s="70"/>
      <c r="L53" s="72">
        <v>669767</v>
      </c>
      <c r="M53" s="70"/>
      <c r="N53" s="72">
        <v>600218361</v>
      </c>
      <c r="O53" s="70"/>
      <c r="P53" s="72">
        <v>868179579</v>
      </c>
      <c r="Q53" s="70"/>
      <c r="R53" s="72">
        <v>-267961218</v>
      </c>
      <c r="V53" s="88"/>
    </row>
    <row r="54" spans="2:22" ht="25.5" customHeight="1" x14ac:dyDescent="0.55000000000000004">
      <c r="B54" s="183" t="s">
        <v>246</v>
      </c>
      <c r="D54" s="184">
        <v>712941</v>
      </c>
      <c r="E54" s="70"/>
      <c r="F54" s="184">
        <v>2540246768</v>
      </c>
      <c r="G54" s="70"/>
      <c r="H54" s="184">
        <v>2829377780</v>
      </c>
      <c r="I54" s="70"/>
      <c r="J54" s="184">
        <v>-289131012</v>
      </c>
      <c r="K54" s="70"/>
      <c r="L54" s="184">
        <v>712941</v>
      </c>
      <c r="M54" s="70"/>
      <c r="N54" s="184">
        <v>2540246768</v>
      </c>
      <c r="O54" s="70"/>
      <c r="P54" s="184">
        <v>2829377780</v>
      </c>
      <c r="Q54" s="70"/>
      <c r="R54" s="184">
        <v>-289131012</v>
      </c>
      <c r="V54" s="88"/>
    </row>
    <row r="55" spans="2:22" ht="25.5" customHeight="1" x14ac:dyDescent="0.55000000000000004">
      <c r="B55" s="2" t="s">
        <v>180</v>
      </c>
      <c r="D55" s="72">
        <v>200000</v>
      </c>
      <c r="E55" s="70"/>
      <c r="F55" s="72">
        <v>532214375</v>
      </c>
      <c r="G55" s="70"/>
      <c r="H55" s="72">
        <v>811592451</v>
      </c>
      <c r="I55" s="70"/>
      <c r="J55" s="72">
        <v>-279378076</v>
      </c>
      <c r="K55" s="70"/>
      <c r="L55" s="72">
        <v>400000</v>
      </c>
      <c r="M55" s="70"/>
      <c r="N55" s="72">
        <v>1329641287</v>
      </c>
      <c r="O55" s="70"/>
      <c r="P55" s="72">
        <v>1623184901</v>
      </c>
      <c r="Q55" s="70"/>
      <c r="R55" s="72">
        <v>-293543614</v>
      </c>
      <c r="V55" s="88"/>
    </row>
    <row r="56" spans="2:22" ht="25.5" customHeight="1" x14ac:dyDescent="0.55000000000000004">
      <c r="B56" s="2" t="s">
        <v>211</v>
      </c>
      <c r="D56" s="72">
        <v>0</v>
      </c>
      <c r="E56" s="70"/>
      <c r="F56" s="72">
        <v>0</v>
      </c>
      <c r="G56" s="70"/>
      <c r="H56" s="72">
        <v>0</v>
      </c>
      <c r="I56" s="70"/>
      <c r="J56" s="72">
        <v>0</v>
      </c>
      <c r="K56" s="70"/>
      <c r="L56" s="72">
        <v>1000000</v>
      </c>
      <c r="M56" s="70"/>
      <c r="N56" s="72">
        <v>1226657723</v>
      </c>
      <c r="O56" s="70"/>
      <c r="P56" s="72">
        <v>1589485950</v>
      </c>
      <c r="Q56" s="70"/>
      <c r="R56" s="72">
        <v>-362828227</v>
      </c>
      <c r="V56" s="88"/>
    </row>
    <row r="57" spans="2:22" ht="25.5" customHeight="1" x14ac:dyDescent="0.55000000000000004">
      <c r="B57" s="2" t="s">
        <v>232</v>
      </c>
      <c r="D57" s="72">
        <v>101871</v>
      </c>
      <c r="E57" s="70"/>
      <c r="F57" s="72">
        <v>1708242703</v>
      </c>
      <c r="G57" s="70"/>
      <c r="H57" s="72">
        <v>1959807388</v>
      </c>
      <c r="I57" s="70"/>
      <c r="J57" s="72">
        <v>-251564685</v>
      </c>
      <c r="K57" s="70"/>
      <c r="L57" s="72">
        <v>151787</v>
      </c>
      <c r="M57" s="70"/>
      <c r="N57" s="72">
        <v>2536383820</v>
      </c>
      <c r="O57" s="70"/>
      <c r="P57" s="72">
        <v>2920097810</v>
      </c>
      <c r="Q57" s="70"/>
      <c r="R57" s="72">
        <v>-383713990</v>
      </c>
      <c r="V57" s="88"/>
    </row>
    <row r="58" spans="2:22" ht="25.5" customHeight="1" x14ac:dyDescent="0.55000000000000004">
      <c r="B58" s="2" t="s">
        <v>191</v>
      </c>
      <c r="D58" s="72">
        <v>902000</v>
      </c>
      <c r="E58" s="70"/>
      <c r="F58" s="72">
        <v>895338864</v>
      </c>
      <c r="G58" s="70"/>
      <c r="H58" s="72">
        <v>1147863078</v>
      </c>
      <c r="I58" s="70"/>
      <c r="J58" s="72">
        <v>-252524214</v>
      </c>
      <c r="K58" s="70"/>
      <c r="L58" s="72">
        <v>4632000</v>
      </c>
      <c r="M58" s="70"/>
      <c r="N58" s="72">
        <v>5779168700</v>
      </c>
      <c r="O58" s="70"/>
      <c r="P58" s="72">
        <v>6241773533</v>
      </c>
      <c r="Q58" s="70"/>
      <c r="R58" s="72">
        <v>-462604833</v>
      </c>
      <c r="V58" s="88"/>
    </row>
    <row r="59" spans="2:22" ht="25.5" customHeight="1" x14ac:dyDescent="0.55000000000000004">
      <c r="B59" s="2" t="s">
        <v>224</v>
      </c>
      <c r="D59" s="72">
        <v>0</v>
      </c>
      <c r="E59" s="70"/>
      <c r="F59" s="72">
        <v>0</v>
      </c>
      <c r="G59" s="70"/>
      <c r="H59" s="72">
        <v>0</v>
      </c>
      <c r="I59" s="70"/>
      <c r="J59" s="72">
        <v>0</v>
      </c>
      <c r="K59" s="70"/>
      <c r="L59" s="72">
        <v>2447517</v>
      </c>
      <c r="M59" s="70"/>
      <c r="N59" s="72">
        <v>11830883223</v>
      </c>
      <c r="O59" s="70"/>
      <c r="P59" s="72">
        <v>12366441496</v>
      </c>
      <c r="Q59" s="70"/>
      <c r="R59" s="72">
        <v>-535558273</v>
      </c>
      <c r="V59" s="88"/>
    </row>
    <row r="60" spans="2:22" ht="25.5" customHeight="1" x14ac:dyDescent="0.55000000000000004">
      <c r="B60" s="2" t="s">
        <v>233</v>
      </c>
      <c r="D60" s="72">
        <v>1065000</v>
      </c>
      <c r="E60" s="70"/>
      <c r="F60" s="72">
        <v>1322210770</v>
      </c>
      <c r="G60" s="70"/>
      <c r="H60" s="72">
        <v>1860597792</v>
      </c>
      <c r="I60" s="70"/>
      <c r="J60" s="72">
        <v>-538387022</v>
      </c>
      <c r="K60" s="70"/>
      <c r="L60" s="72">
        <v>1065000</v>
      </c>
      <c r="M60" s="70"/>
      <c r="N60" s="72">
        <v>1322210770</v>
      </c>
      <c r="O60" s="70"/>
      <c r="P60" s="72">
        <v>1860597792</v>
      </c>
      <c r="Q60" s="70"/>
      <c r="R60" s="72">
        <v>-538387022</v>
      </c>
      <c r="V60" s="88"/>
    </row>
    <row r="61" spans="2:22" ht="25.5" customHeight="1" x14ac:dyDescent="0.55000000000000004">
      <c r="B61" s="2" t="s">
        <v>169</v>
      </c>
      <c r="D61" s="72">
        <v>0</v>
      </c>
      <c r="E61" s="70"/>
      <c r="F61" s="72">
        <v>0</v>
      </c>
      <c r="G61" s="70"/>
      <c r="H61" s="72">
        <v>0</v>
      </c>
      <c r="I61" s="70"/>
      <c r="J61" s="72">
        <v>0</v>
      </c>
      <c r="K61" s="70"/>
      <c r="L61" s="72">
        <v>9274000</v>
      </c>
      <c r="M61" s="70"/>
      <c r="N61" s="72">
        <v>12562224948</v>
      </c>
      <c r="O61" s="70"/>
      <c r="P61" s="72">
        <v>13118380433</v>
      </c>
      <c r="Q61" s="70"/>
      <c r="R61" s="72">
        <v>-556155485</v>
      </c>
      <c r="V61" s="88"/>
    </row>
    <row r="62" spans="2:22" ht="25.5" customHeight="1" x14ac:dyDescent="0.55000000000000004">
      <c r="B62" s="2" t="s">
        <v>194</v>
      </c>
      <c r="D62" s="72">
        <v>0</v>
      </c>
      <c r="E62" s="70"/>
      <c r="F62" s="72">
        <v>0</v>
      </c>
      <c r="G62" s="70"/>
      <c r="H62" s="72">
        <v>0</v>
      </c>
      <c r="I62" s="70"/>
      <c r="J62" s="72">
        <v>0</v>
      </c>
      <c r="K62" s="70"/>
      <c r="L62" s="72">
        <v>2255877</v>
      </c>
      <c r="M62" s="70"/>
      <c r="N62" s="72">
        <v>8052669913</v>
      </c>
      <c r="O62" s="70"/>
      <c r="P62" s="72">
        <v>8846334203</v>
      </c>
      <c r="Q62" s="70"/>
      <c r="R62" s="72">
        <v>-793664290</v>
      </c>
      <c r="V62" s="88"/>
    </row>
    <row r="63" spans="2:22" ht="25.5" customHeight="1" x14ac:dyDescent="0.55000000000000004">
      <c r="B63" s="2" t="s">
        <v>234</v>
      </c>
      <c r="D63" s="72">
        <v>300000</v>
      </c>
      <c r="E63" s="70"/>
      <c r="F63" s="72">
        <v>2732697867</v>
      </c>
      <c r="G63" s="70"/>
      <c r="H63" s="72">
        <v>3543321098</v>
      </c>
      <c r="I63" s="70"/>
      <c r="J63" s="72">
        <v>-810623231</v>
      </c>
      <c r="K63" s="70"/>
      <c r="L63" s="72">
        <v>300000</v>
      </c>
      <c r="M63" s="70"/>
      <c r="N63" s="72">
        <v>2732697867</v>
      </c>
      <c r="O63" s="70"/>
      <c r="P63" s="72">
        <v>3543321098</v>
      </c>
      <c r="Q63" s="70"/>
      <c r="R63" s="72">
        <v>-810623231</v>
      </c>
      <c r="V63" s="88"/>
    </row>
    <row r="64" spans="2:22" ht="25.5" customHeight="1" x14ac:dyDescent="0.55000000000000004">
      <c r="B64" s="2" t="s">
        <v>202</v>
      </c>
      <c r="D64" s="72">
        <v>0</v>
      </c>
      <c r="E64" s="70"/>
      <c r="F64" s="72">
        <v>0</v>
      </c>
      <c r="G64" s="70"/>
      <c r="H64" s="72">
        <v>0</v>
      </c>
      <c r="I64" s="70"/>
      <c r="J64" s="72">
        <v>0</v>
      </c>
      <c r="K64" s="70"/>
      <c r="L64" s="72">
        <v>4700000</v>
      </c>
      <c r="M64" s="70"/>
      <c r="N64" s="72">
        <v>9415167891</v>
      </c>
      <c r="O64" s="70"/>
      <c r="P64" s="72">
        <v>11168886601</v>
      </c>
      <c r="Q64" s="70"/>
      <c r="R64" s="72">
        <v>-1753718710</v>
      </c>
      <c r="V64" s="88"/>
    </row>
    <row r="65" spans="2:22" ht="25.5" customHeight="1" x14ac:dyDescent="0.55000000000000004">
      <c r="B65" s="2" t="s">
        <v>190</v>
      </c>
      <c r="D65" s="72">
        <v>0</v>
      </c>
      <c r="E65" s="70"/>
      <c r="F65" s="72">
        <v>0</v>
      </c>
      <c r="G65" s="70"/>
      <c r="H65" s="72">
        <v>0</v>
      </c>
      <c r="I65" s="70"/>
      <c r="J65" s="72">
        <v>0</v>
      </c>
      <c r="K65" s="70"/>
      <c r="L65" s="72">
        <v>2200000</v>
      </c>
      <c r="M65" s="70"/>
      <c r="N65" s="72">
        <v>6642884587</v>
      </c>
      <c r="O65" s="70"/>
      <c r="P65" s="72">
        <v>8554022080</v>
      </c>
      <c r="Q65" s="70"/>
      <c r="R65" s="72">
        <v>-1911137493</v>
      </c>
      <c r="V65" s="88"/>
    </row>
    <row r="66" spans="2:22" ht="25.5" customHeight="1" x14ac:dyDescent="0.55000000000000004">
      <c r="B66" s="2" t="s">
        <v>174</v>
      </c>
      <c r="D66" s="72">
        <v>0</v>
      </c>
      <c r="E66" s="70"/>
      <c r="F66" s="72">
        <v>0</v>
      </c>
      <c r="G66" s="70"/>
      <c r="H66" s="72">
        <v>0</v>
      </c>
      <c r="I66" s="70"/>
      <c r="J66" s="72">
        <v>0</v>
      </c>
      <c r="K66" s="70"/>
      <c r="L66" s="72">
        <v>1447587</v>
      </c>
      <c r="M66" s="70"/>
      <c r="N66" s="72">
        <v>8696107341</v>
      </c>
      <c r="O66" s="70"/>
      <c r="P66" s="72">
        <v>10771970229</v>
      </c>
      <c r="Q66" s="70"/>
      <c r="R66" s="72">
        <v>-2075862888</v>
      </c>
      <c r="V66" s="88"/>
    </row>
    <row r="67" spans="2:22" ht="25.5" customHeight="1" x14ac:dyDescent="0.55000000000000004">
      <c r="B67" s="2" t="s">
        <v>230</v>
      </c>
      <c r="D67" s="72">
        <v>2374000</v>
      </c>
      <c r="E67" s="70"/>
      <c r="F67" s="72">
        <v>3404335610</v>
      </c>
      <c r="G67" s="70"/>
      <c r="H67" s="72">
        <v>5776139600</v>
      </c>
      <c r="I67" s="70"/>
      <c r="J67" s="72">
        <v>-2371803990</v>
      </c>
      <c r="K67" s="70"/>
      <c r="L67" s="72">
        <v>2374000</v>
      </c>
      <c r="M67" s="70"/>
      <c r="N67" s="72">
        <v>3404335610</v>
      </c>
      <c r="O67" s="70"/>
      <c r="P67" s="72">
        <v>5776139600</v>
      </c>
      <c r="Q67" s="70"/>
      <c r="R67" s="72">
        <v>-2371803990</v>
      </c>
      <c r="V67" s="88"/>
    </row>
    <row r="68" spans="2:22" ht="25.5" customHeight="1" x14ac:dyDescent="0.55000000000000004">
      <c r="B68" s="2" t="s">
        <v>221</v>
      </c>
      <c r="D68" s="72">
        <v>70000</v>
      </c>
      <c r="E68" s="70"/>
      <c r="F68" s="72">
        <v>4950866051</v>
      </c>
      <c r="G68" s="70"/>
      <c r="H68" s="72">
        <v>7123070186</v>
      </c>
      <c r="I68" s="70"/>
      <c r="J68" s="72">
        <v>-2172204135</v>
      </c>
      <c r="K68" s="70"/>
      <c r="L68" s="72">
        <v>90000</v>
      </c>
      <c r="M68" s="70"/>
      <c r="N68" s="72">
        <v>6700891094</v>
      </c>
      <c r="O68" s="70"/>
      <c r="P68" s="72">
        <v>9158233095</v>
      </c>
      <c r="Q68" s="70"/>
      <c r="R68" s="72">
        <v>-2457342001</v>
      </c>
      <c r="V68" s="88"/>
    </row>
    <row r="69" spans="2:22" ht="25.5" customHeight="1" x14ac:dyDescent="0.55000000000000004">
      <c r="B69" s="2" t="s">
        <v>223</v>
      </c>
      <c r="D69" s="72">
        <v>53442</v>
      </c>
      <c r="E69" s="70"/>
      <c r="F69" s="72">
        <v>6757425122</v>
      </c>
      <c r="G69" s="70"/>
      <c r="H69" s="72">
        <v>9161448199</v>
      </c>
      <c r="I69" s="70"/>
      <c r="J69" s="72">
        <v>-2404023077</v>
      </c>
      <c r="K69" s="70"/>
      <c r="L69" s="72">
        <v>70900</v>
      </c>
      <c r="M69" s="70"/>
      <c r="N69" s="72">
        <v>9563136497</v>
      </c>
      <c r="O69" s="70"/>
      <c r="P69" s="72">
        <v>12099928290</v>
      </c>
      <c r="Q69" s="70"/>
      <c r="R69" s="72">
        <v>-2536791793</v>
      </c>
      <c r="V69" s="88"/>
    </row>
    <row r="70" spans="2:22" ht="25.5" customHeight="1" x14ac:dyDescent="0.55000000000000004">
      <c r="B70" s="2" t="s">
        <v>189</v>
      </c>
      <c r="D70" s="72">
        <v>2100000</v>
      </c>
      <c r="E70" s="70"/>
      <c r="F70" s="72">
        <v>4687256261</v>
      </c>
      <c r="G70" s="70"/>
      <c r="H70" s="72">
        <v>6389223669</v>
      </c>
      <c r="I70" s="70"/>
      <c r="J70" s="72">
        <v>-1701967408</v>
      </c>
      <c r="K70" s="70"/>
      <c r="L70" s="72">
        <v>5300001</v>
      </c>
      <c r="M70" s="70"/>
      <c r="N70" s="72">
        <v>14549446166</v>
      </c>
      <c r="O70" s="70"/>
      <c r="P70" s="72">
        <v>18963689899</v>
      </c>
      <c r="Q70" s="70"/>
      <c r="R70" s="72">
        <v>-4414243733</v>
      </c>
      <c r="V70" s="88"/>
    </row>
    <row r="71" spans="2:22" ht="25.5" customHeight="1" x14ac:dyDescent="0.55000000000000004">
      <c r="D71" s="72"/>
      <c r="E71" s="70"/>
      <c r="F71" s="72"/>
      <c r="G71" s="70"/>
      <c r="H71" s="72"/>
      <c r="I71" s="70"/>
      <c r="J71" s="72"/>
      <c r="K71" s="70"/>
      <c r="L71" s="72"/>
      <c r="M71" s="70"/>
      <c r="N71" s="72"/>
      <c r="O71" s="70"/>
      <c r="P71" s="72"/>
      <c r="Q71" s="70"/>
      <c r="R71" s="72"/>
      <c r="V71" s="88"/>
    </row>
    <row r="72" spans="2:22" ht="24.75" thickBot="1" x14ac:dyDescent="0.6">
      <c r="B72" s="125" t="s">
        <v>59</v>
      </c>
      <c r="D72" s="69">
        <f>SUM(D10:D70)</f>
        <v>16812726</v>
      </c>
      <c r="E72" s="69"/>
      <c r="F72" s="69">
        <f>SUM(F10:F70)</f>
        <v>65333070507</v>
      </c>
      <c r="G72" s="69"/>
      <c r="H72" s="69">
        <f>SUM(H10:H70)</f>
        <v>76801109311</v>
      </c>
      <c r="I72" s="69"/>
      <c r="J72" s="69">
        <f>SUM(J10:J70)</f>
        <v>-11468038804</v>
      </c>
      <c r="K72" s="69"/>
      <c r="L72" s="69">
        <f>SUM(L10:L70)</f>
        <v>154446318</v>
      </c>
      <c r="M72" s="69"/>
      <c r="N72" s="69">
        <f>SUM(N10:N70)</f>
        <v>436494148776</v>
      </c>
      <c r="O72" s="69"/>
      <c r="P72" s="69">
        <f>SUM(P10:P70)</f>
        <v>432131911246</v>
      </c>
      <c r="Q72" s="69"/>
      <c r="R72" s="69">
        <f>SUM(R10:R70)</f>
        <v>4362237530</v>
      </c>
    </row>
    <row r="73" spans="2:22" ht="21.75" thickTop="1" x14ac:dyDescent="0.55000000000000004"/>
    <row r="74" spans="2:22" ht="26.25" x14ac:dyDescent="0.65">
      <c r="J74" s="19"/>
    </row>
    <row r="76" spans="2:22" x14ac:dyDescent="0.55000000000000004">
      <c r="L76" s="216">
        <v>20</v>
      </c>
      <c r="M76" s="216"/>
      <c r="N76" s="216"/>
    </row>
  </sheetData>
  <sortState xmlns:xlrd2="http://schemas.microsoft.com/office/spreadsheetml/2017/richdata2" ref="B10:R70">
    <sortCondition descending="1" ref="R10:R70"/>
  </sortState>
  <mergeCells count="4">
    <mergeCell ref="B3:R3"/>
    <mergeCell ref="B4:R4"/>
    <mergeCell ref="B2:R2"/>
    <mergeCell ref="L76:N76"/>
  </mergeCells>
  <printOptions horizontalCentered="1" verticalCentered="1"/>
  <pageMargins left="0.2" right="0.2" top="0.25" bottom="0.25" header="0.3" footer="0.3"/>
  <pageSetup paperSize="9" scale="29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13"/>
  <sheetViews>
    <sheetView rightToLeft="1" view="pageBreakPreview" zoomScaleNormal="100" zoomScaleSheetLayoutView="100" workbookViewId="0">
      <selection activeCell="A13" sqref="A13:Y13"/>
    </sheetView>
  </sheetViews>
  <sheetFormatPr defaultRowHeight="15" x14ac:dyDescent="0.25"/>
  <cols>
    <col min="1" max="1" width="7.7109375" bestFit="1" customWidth="1"/>
    <col min="2" max="2" width="1.5703125" customWidth="1"/>
    <col min="3" max="3" width="11.7109375" bestFit="1" customWidth="1"/>
    <col min="4" max="4" width="1.5703125" customWidth="1"/>
    <col min="6" max="6" width="1.5703125" customWidth="1"/>
    <col min="7" max="7" width="9.28515625" bestFit="1" customWidth="1"/>
    <col min="8" max="8" width="1.5703125" customWidth="1"/>
    <col min="9" max="9" width="9.28515625" bestFit="1" customWidth="1"/>
    <col min="10" max="10" width="1.5703125" customWidth="1"/>
    <col min="11" max="11" width="15.28515625" bestFit="1" customWidth="1"/>
    <col min="12" max="12" width="1.5703125" customWidth="1"/>
    <col min="13" max="13" width="14.28515625" bestFit="1" customWidth="1"/>
    <col min="14" max="14" width="1.5703125" customWidth="1"/>
    <col min="15" max="15" width="14.28515625" bestFit="1" customWidth="1"/>
    <col min="16" max="16" width="1.5703125" customWidth="1"/>
    <col min="17" max="17" width="10.5703125" bestFit="1" customWidth="1"/>
    <col min="18" max="18" width="1.5703125" customWidth="1"/>
    <col min="19" max="19" width="11.5703125" bestFit="1" customWidth="1"/>
    <col min="20" max="20" width="1.5703125" customWidth="1"/>
    <col min="21" max="21" width="10.5703125" bestFit="1" customWidth="1"/>
    <col min="22" max="22" width="1.5703125" customWidth="1"/>
    <col min="23" max="23" width="16" bestFit="1" customWidth="1"/>
    <col min="24" max="24" width="1.5703125" customWidth="1"/>
    <col min="25" max="25" width="17.140625" customWidth="1"/>
  </cols>
  <sheetData>
    <row r="1" spans="1:25" ht="25.5" x14ac:dyDescent="0.25">
      <c r="A1" s="206" t="s">
        <v>168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</row>
    <row r="2" spans="1:25" ht="25.5" x14ac:dyDescent="0.25">
      <c r="A2" s="206" t="s">
        <v>37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</row>
    <row r="3" spans="1:25" ht="25.5" x14ac:dyDescent="0.25">
      <c r="A3" s="206" t="s">
        <v>252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</row>
    <row r="4" spans="1:25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</row>
    <row r="5" spans="1:25" ht="24" x14ac:dyDescent="0.25">
      <c r="A5" s="226" t="s">
        <v>162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</row>
    <row r="6" spans="1:25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</row>
    <row r="7" spans="1:25" ht="21" x14ac:dyDescent="0.25">
      <c r="A7" s="113"/>
      <c r="B7" s="113"/>
      <c r="C7" s="113"/>
      <c r="D7" s="113"/>
      <c r="E7" s="204" t="s">
        <v>39</v>
      </c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113"/>
      <c r="Y7" s="115" t="s">
        <v>101</v>
      </c>
    </row>
    <row r="8" spans="1:25" ht="63" x14ac:dyDescent="0.25">
      <c r="A8" s="115" t="s">
        <v>136</v>
      </c>
      <c r="B8" s="113"/>
      <c r="C8" s="115" t="s">
        <v>137</v>
      </c>
      <c r="D8" s="113"/>
      <c r="E8" s="122" t="s">
        <v>14</v>
      </c>
      <c r="F8" s="114"/>
      <c r="G8" s="122" t="s">
        <v>5</v>
      </c>
      <c r="H8" s="114"/>
      <c r="I8" s="122" t="s">
        <v>13</v>
      </c>
      <c r="J8" s="114"/>
      <c r="K8" s="122" t="s">
        <v>138</v>
      </c>
      <c r="L8" s="114"/>
      <c r="M8" s="122" t="s">
        <v>139</v>
      </c>
      <c r="N8" s="114"/>
      <c r="O8" s="122" t="s">
        <v>140</v>
      </c>
      <c r="P8" s="114"/>
      <c r="Q8" s="122" t="s">
        <v>141</v>
      </c>
      <c r="R8" s="114"/>
      <c r="S8" s="122" t="s">
        <v>142</v>
      </c>
      <c r="T8" s="114"/>
      <c r="U8" s="122" t="s">
        <v>143</v>
      </c>
      <c r="V8" s="114"/>
      <c r="W8" s="122" t="s">
        <v>144</v>
      </c>
      <c r="X8" s="113"/>
      <c r="Y8" s="122" t="s">
        <v>144</v>
      </c>
    </row>
    <row r="9" spans="1:25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</row>
    <row r="10" spans="1:25" ht="21.75" thickBot="1" x14ac:dyDescent="0.55000000000000004">
      <c r="A10" s="140" t="s">
        <v>59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2">
        <f>SUM(K9:K9)</f>
        <v>0</v>
      </c>
      <c r="L10" s="142"/>
      <c r="M10" s="142">
        <f>SUM(M9:M9)</f>
        <v>0</v>
      </c>
      <c r="N10" s="142"/>
      <c r="O10" s="142">
        <f>SUM(O9:O9)</f>
        <v>0</v>
      </c>
      <c r="P10" s="142"/>
      <c r="Q10" s="142">
        <f>SUM(Q9:Q9)</f>
        <v>0</v>
      </c>
      <c r="R10" s="142"/>
      <c r="S10" s="142">
        <f>SUM(S9:S9)</f>
        <v>0</v>
      </c>
      <c r="T10" s="142"/>
      <c r="U10" s="142">
        <f>SUM(U9:U9)</f>
        <v>0</v>
      </c>
      <c r="V10" s="142"/>
      <c r="W10" s="142">
        <f>SUM(W9:W9)</f>
        <v>0</v>
      </c>
      <c r="X10" s="142"/>
      <c r="Y10" s="69">
        <f>SUM(Y9:Y9)</f>
        <v>0</v>
      </c>
    </row>
    <row r="11" spans="1:25" ht="15.75" thickTop="1" x14ac:dyDescent="0.25"/>
    <row r="12" spans="1:25" x14ac:dyDescent="0.25">
      <c r="Y12" s="162"/>
    </row>
    <row r="13" spans="1:25" ht="30" x14ac:dyDescent="0.75">
      <c r="A13" s="244">
        <v>21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</row>
  </sheetData>
  <mergeCells count="6">
    <mergeCell ref="A13:Y13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S21" sqref="S21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206" t="s">
        <v>168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</row>
    <row r="2" spans="1:17" ht="25.5" x14ac:dyDescent="0.25">
      <c r="A2" s="206" t="s">
        <v>37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</row>
    <row r="3" spans="1:17" ht="25.5" x14ac:dyDescent="0.25">
      <c r="A3" s="206" t="s">
        <v>252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</row>
    <row r="4" spans="1:17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</row>
    <row r="5" spans="1:17" ht="24" x14ac:dyDescent="0.25">
      <c r="A5" s="117" t="s">
        <v>163</v>
      </c>
      <c r="B5" s="203" t="s">
        <v>103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</row>
    <row r="6" spans="1:17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237" t="s">
        <v>104</v>
      </c>
      <c r="N6" s="113"/>
      <c r="O6" s="113"/>
      <c r="P6" s="113"/>
      <c r="Q6" s="237" t="s">
        <v>105</v>
      </c>
    </row>
    <row r="7" spans="1:17" ht="21" x14ac:dyDescent="0.25">
      <c r="A7" s="204" t="s">
        <v>106</v>
      </c>
      <c r="B7" s="204"/>
      <c r="C7" s="113"/>
      <c r="D7" s="115" t="s">
        <v>107</v>
      </c>
      <c r="E7" s="113"/>
      <c r="F7" s="115" t="s">
        <v>108</v>
      </c>
      <c r="G7" s="113"/>
      <c r="H7" s="115" t="s">
        <v>87</v>
      </c>
      <c r="I7" s="113"/>
      <c r="J7" s="204" t="s">
        <v>109</v>
      </c>
      <c r="K7" s="204"/>
      <c r="L7" s="113"/>
      <c r="M7" s="237"/>
      <c r="N7" s="113"/>
      <c r="O7" s="115" t="s">
        <v>110</v>
      </c>
      <c r="P7" s="113"/>
      <c r="Q7" s="237"/>
    </row>
    <row r="8" spans="1:17" ht="21" x14ac:dyDescent="0.25">
      <c r="A8" s="201" t="s">
        <v>111</v>
      </c>
      <c r="B8" s="245"/>
      <c r="C8" s="113"/>
      <c r="D8" s="201" t="s">
        <v>112</v>
      </c>
      <c r="E8" s="113"/>
      <c r="F8" s="116" t="s">
        <v>113</v>
      </c>
      <c r="G8" s="113"/>
      <c r="H8" s="114"/>
      <c r="I8" s="113"/>
      <c r="J8" s="114"/>
      <c r="K8" s="114"/>
      <c r="L8" s="113"/>
      <c r="M8" s="114"/>
      <c r="N8" s="113"/>
      <c r="O8" s="114"/>
      <c r="P8" s="113"/>
      <c r="Q8" s="114"/>
    </row>
    <row r="9" spans="1:17" ht="21" x14ac:dyDescent="0.25">
      <c r="A9" s="204"/>
      <c r="B9" s="204"/>
      <c r="C9" s="113"/>
      <c r="D9" s="204"/>
      <c r="E9" s="113"/>
      <c r="F9" s="116" t="s">
        <v>114</v>
      </c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</row>
    <row r="10" spans="1:17" ht="21" x14ac:dyDescent="0.25">
      <c r="A10" s="201" t="s">
        <v>111</v>
      </c>
      <c r="B10" s="245"/>
      <c r="C10" s="113"/>
      <c r="D10" s="201" t="s">
        <v>115</v>
      </c>
      <c r="E10" s="113"/>
      <c r="F10" s="116" t="s">
        <v>113</v>
      </c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</row>
    <row r="11" spans="1:17" ht="21" x14ac:dyDescent="0.25">
      <c r="A11" s="204"/>
      <c r="B11" s="204"/>
      <c r="C11" s="113"/>
      <c r="D11" s="204"/>
      <c r="E11" s="113"/>
      <c r="F11" s="116" t="s">
        <v>116</v>
      </c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</row>
    <row r="12" spans="1:17" ht="90" customHeight="1" x14ac:dyDescent="0.25">
      <c r="A12" s="246" t="s">
        <v>117</v>
      </c>
      <c r="B12" s="246"/>
      <c r="C12" s="113"/>
      <c r="D12" s="122" t="s">
        <v>118</v>
      </c>
      <c r="E12" s="113"/>
      <c r="F12" s="116" t="s">
        <v>119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</row>
    <row r="13" spans="1:17" ht="21" x14ac:dyDescent="0.25">
      <c r="A13" s="246" t="s">
        <v>120</v>
      </c>
      <c r="B13" s="247"/>
      <c r="C13" s="113"/>
      <c r="D13" s="246" t="s">
        <v>120</v>
      </c>
      <c r="E13" s="113"/>
      <c r="F13" s="116" t="s">
        <v>121</v>
      </c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</row>
    <row r="14" spans="1:17" ht="21" x14ac:dyDescent="0.25">
      <c r="A14" s="248"/>
      <c r="B14" s="248"/>
      <c r="C14" s="113"/>
      <c r="D14" s="248"/>
      <c r="E14" s="113"/>
      <c r="F14" s="116" t="s">
        <v>122</v>
      </c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</row>
    <row r="15" spans="1:17" ht="21" x14ac:dyDescent="0.25">
      <c r="A15" s="248"/>
      <c r="B15" s="248"/>
      <c r="C15" s="113"/>
      <c r="D15" s="248"/>
      <c r="E15" s="113"/>
      <c r="F15" s="116" t="s">
        <v>123</v>
      </c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</row>
    <row r="16" spans="1:17" ht="21" x14ac:dyDescent="0.25">
      <c r="A16" s="237"/>
      <c r="B16" s="237"/>
      <c r="C16" s="113"/>
      <c r="D16" s="237"/>
      <c r="E16" s="113"/>
      <c r="F16" s="116" t="s">
        <v>124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</row>
    <row r="17" spans="1:17" x14ac:dyDescent="0.25">
      <c r="A17" s="114"/>
      <c r="B17" s="114"/>
      <c r="C17" s="113"/>
      <c r="D17" s="114"/>
      <c r="E17" s="113"/>
      <c r="F17" s="114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</row>
    <row r="18" spans="1:17" ht="21" x14ac:dyDescent="0.25">
      <c r="A18" s="204" t="s">
        <v>125</v>
      </c>
      <c r="B18" s="204"/>
      <c r="C18" s="204"/>
      <c r="D18" s="204"/>
      <c r="E18" s="204"/>
      <c r="F18" s="204"/>
      <c r="G18" s="204"/>
      <c r="H18" s="204"/>
      <c r="I18" s="204"/>
      <c r="J18" s="204"/>
      <c r="K18" s="113"/>
      <c r="L18" s="113"/>
      <c r="M18" s="113"/>
      <c r="N18" s="113"/>
      <c r="O18" s="113"/>
      <c r="P18" s="113"/>
      <c r="Q18" s="113"/>
    </row>
    <row r="19" spans="1:17" x14ac:dyDescent="0.2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3"/>
      <c r="L19" s="113"/>
      <c r="M19" s="113"/>
      <c r="N19" s="113"/>
      <c r="O19" s="113"/>
      <c r="P19" s="113"/>
      <c r="Q19" s="113"/>
    </row>
    <row r="20" spans="1:17" x14ac:dyDescent="0.25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</row>
    <row r="21" spans="1:17" x14ac:dyDescent="0.25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</row>
    <row r="22" spans="1:17" x14ac:dyDescent="0.25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</row>
    <row r="23" spans="1:17" ht="30" x14ac:dyDescent="0.75">
      <c r="A23" s="224">
        <v>22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</row>
    <row r="24" spans="1:17" x14ac:dyDescent="0.25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</row>
  </sheetData>
  <mergeCells count="17">
    <mergeCell ref="A1:Q1"/>
    <mergeCell ref="A2:Q2"/>
    <mergeCell ref="A3:Q3"/>
    <mergeCell ref="B5:Q5"/>
    <mergeCell ref="M6:M7"/>
    <mergeCell ref="Q6:Q7"/>
    <mergeCell ref="A7:B7"/>
    <mergeCell ref="J7:K7"/>
    <mergeCell ref="A23:Q23"/>
    <mergeCell ref="A18:J18"/>
    <mergeCell ref="A8:B9"/>
    <mergeCell ref="D8:D9"/>
    <mergeCell ref="A10:B11"/>
    <mergeCell ref="D10:D11"/>
    <mergeCell ref="A12:B12"/>
    <mergeCell ref="A13:B16"/>
    <mergeCell ref="D13:D16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53"/>
  <sheetViews>
    <sheetView rightToLeft="1" view="pageBreakPreview" topLeftCell="A34" zoomScale="50" zoomScaleNormal="55" zoomScaleSheetLayoutView="50" workbookViewId="0">
      <selection activeCell="I42" sqref="I42"/>
    </sheetView>
  </sheetViews>
  <sheetFormatPr defaultColWidth="9.140625" defaultRowHeight="33" x14ac:dyDescent="0.8"/>
  <cols>
    <col min="1" max="1" width="2.5703125" style="42" customWidth="1"/>
    <col min="2" max="2" width="1.28515625" style="42" customWidth="1"/>
    <col min="3" max="3" width="49.42578125" style="42" bestFit="1" customWidth="1"/>
    <col min="4" max="4" width="1" style="42" customWidth="1"/>
    <col min="5" max="5" width="20.28515625" style="42" customWidth="1"/>
    <col min="6" max="6" width="1.7109375" style="42" customWidth="1"/>
    <col min="7" max="7" width="26.28515625" style="42" bestFit="1" customWidth="1"/>
    <col min="8" max="8" width="1" style="42" customWidth="1"/>
    <col min="9" max="9" width="29.140625" style="42" bestFit="1" customWidth="1"/>
    <col min="10" max="10" width="1.42578125" style="42" customWidth="1"/>
    <col min="11" max="11" width="20.7109375" style="42" bestFit="1" customWidth="1"/>
    <col min="12" max="12" width="1.7109375" style="42" customWidth="1"/>
    <col min="13" max="13" width="26.28515625" style="42" bestFit="1" customWidth="1"/>
    <col min="14" max="14" width="1.42578125" style="42" customWidth="1"/>
    <col min="15" max="15" width="22.42578125" style="42" bestFit="1" customWidth="1"/>
    <col min="16" max="16" width="1.42578125" style="42" customWidth="1"/>
    <col min="17" max="17" width="26.28515625" style="42" bestFit="1" customWidth="1"/>
    <col min="18" max="18" width="1.7109375" style="42" customWidth="1"/>
    <col min="19" max="19" width="20.7109375" style="42" customWidth="1"/>
    <col min="20" max="20" width="1.28515625" style="42" customWidth="1"/>
    <col min="21" max="21" width="18.42578125" style="42" bestFit="1" customWidth="1"/>
    <col min="22" max="22" width="1.5703125" style="42" customWidth="1"/>
    <col min="23" max="23" width="26.28515625" style="42" bestFit="1" customWidth="1"/>
    <col min="24" max="24" width="1" style="42" customWidth="1"/>
    <col min="25" max="25" width="29.140625" style="42" bestFit="1" customWidth="1"/>
    <col min="26" max="26" width="1.28515625" style="42" customWidth="1"/>
    <col min="27" max="27" width="24.85546875" style="60" customWidth="1"/>
    <col min="28" max="28" width="1" style="42" customWidth="1"/>
    <col min="29" max="29" width="9.140625" style="42" customWidth="1"/>
    <col min="30" max="16384" width="9.140625" style="42"/>
  </cols>
  <sheetData>
    <row r="2" spans="3:27" ht="46.5" x14ac:dyDescent="0.8">
      <c r="C2" s="197" t="s">
        <v>168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</row>
    <row r="3" spans="3:27" ht="46.5" x14ac:dyDescent="0.8">
      <c r="C3" s="197" t="s">
        <v>0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</row>
    <row r="4" spans="3:27" ht="46.5" x14ac:dyDescent="0.8">
      <c r="C4" s="197" t="s">
        <v>252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</row>
    <row r="5" spans="3:27" ht="147" customHeight="1" x14ac:dyDescent="0.8">
      <c r="C5" s="54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3:27" ht="39" x14ac:dyDescent="0.8">
      <c r="C6" s="196" t="s">
        <v>182</v>
      </c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</row>
    <row r="8" spans="3:27" s="56" customFormat="1" ht="34.5" customHeight="1" x14ac:dyDescent="0.25">
      <c r="C8" s="192" t="s">
        <v>1</v>
      </c>
      <c r="E8" s="195" t="s">
        <v>243</v>
      </c>
      <c r="F8" s="195" t="s">
        <v>2</v>
      </c>
      <c r="G8" s="195" t="s">
        <v>2</v>
      </c>
      <c r="H8" s="195" t="s">
        <v>2</v>
      </c>
      <c r="I8" s="195" t="s">
        <v>2</v>
      </c>
      <c r="J8" s="198"/>
      <c r="K8" s="195" t="s">
        <v>3</v>
      </c>
      <c r="L8" s="195" t="s">
        <v>3</v>
      </c>
      <c r="M8" s="195" t="s">
        <v>3</v>
      </c>
      <c r="N8" s="195" t="s">
        <v>3</v>
      </c>
      <c r="O8" s="195" t="s">
        <v>3</v>
      </c>
      <c r="P8" s="195" t="s">
        <v>3</v>
      </c>
      <c r="Q8" s="195" t="s">
        <v>3</v>
      </c>
      <c r="R8" s="198"/>
      <c r="S8" s="195" t="s">
        <v>253</v>
      </c>
      <c r="T8" s="195" t="s">
        <v>4</v>
      </c>
      <c r="U8" s="195" t="s">
        <v>4</v>
      </c>
      <c r="V8" s="195" t="s">
        <v>4</v>
      </c>
      <c r="W8" s="195" t="s">
        <v>4</v>
      </c>
      <c r="X8" s="195" t="s">
        <v>4</v>
      </c>
      <c r="Y8" s="195" t="s">
        <v>4</v>
      </c>
      <c r="Z8" s="195" t="s">
        <v>4</v>
      </c>
      <c r="AA8" s="195" t="s">
        <v>4</v>
      </c>
    </row>
    <row r="9" spans="3:27" s="56" customFormat="1" ht="44.25" customHeight="1" x14ac:dyDescent="0.25">
      <c r="C9" s="192" t="s">
        <v>1</v>
      </c>
      <c r="D9" s="198"/>
      <c r="E9" s="193" t="s">
        <v>5</v>
      </c>
      <c r="F9" s="199"/>
      <c r="G9" s="193" t="s">
        <v>6</v>
      </c>
      <c r="H9" s="57"/>
      <c r="I9" s="193" t="s">
        <v>7</v>
      </c>
      <c r="J9" s="198"/>
      <c r="K9" s="193" t="s">
        <v>8</v>
      </c>
      <c r="L9" s="193" t="s">
        <v>8</v>
      </c>
      <c r="M9" s="193" t="s">
        <v>8</v>
      </c>
      <c r="N9" s="57"/>
      <c r="O9" s="193" t="s">
        <v>9</v>
      </c>
      <c r="P9" s="193" t="s">
        <v>9</v>
      </c>
      <c r="Q9" s="193" t="s">
        <v>9</v>
      </c>
      <c r="R9" s="198"/>
      <c r="S9" s="193" t="s">
        <v>5</v>
      </c>
      <c r="T9" s="199"/>
      <c r="U9" s="193" t="s">
        <v>10</v>
      </c>
      <c r="V9" s="199"/>
      <c r="W9" s="193" t="s">
        <v>6</v>
      </c>
      <c r="X9" s="199"/>
      <c r="Y9" s="193" t="s">
        <v>7</v>
      </c>
      <c r="Z9" s="198"/>
      <c r="AA9" s="193" t="s">
        <v>11</v>
      </c>
    </row>
    <row r="10" spans="3:27" s="56" customFormat="1" ht="54" customHeight="1" x14ac:dyDescent="0.25">
      <c r="C10" s="192" t="s">
        <v>1</v>
      </c>
      <c r="D10" s="198"/>
      <c r="E10" s="194" t="s">
        <v>5</v>
      </c>
      <c r="F10" s="200"/>
      <c r="G10" s="194" t="s">
        <v>6</v>
      </c>
      <c r="H10" s="58"/>
      <c r="I10" s="194" t="s">
        <v>7</v>
      </c>
      <c r="J10" s="198"/>
      <c r="K10" s="194" t="s">
        <v>5</v>
      </c>
      <c r="L10" s="90"/>
      <c r="M10" s="194" t="s">
        <v>6</v>
      </c>
      <c r="N10" s="58"/>
      <c r="O10" s="194" t="s">
        <v>5</v>
      </c>
      <c r="P10" s="58"/>
      <c r="Q10" s="194" t="s">
        <v>12</v>
      </c>
      <c r="R10" s="198"/>
      <c r="S10" s="194" t="s">
        <v>5</v>
      </c>
      <c r="T10" s="200"/>
      <c r="U10" s="194" t="s">
        <v>10</v>
      </c>
      <c r="V10" s="200"/>
      <c r="W10" s="194" t="s">
        <v>6</v>
      </c>
      <c r="X10" s="200"/>
      <c r="Y10" s="194" t="s">
        <v>7</v>
      </c>
      <c r="Z10" s="198"/>
      <c r="AA10" s="194" t="s">
        <v>11</v>
      </c>
    </row>
    <row r="11" spans="3:27" x14ac:dyDescent="0.8">
      <c r="C11" s="59" t="s">
        <v>231</v>
      </c>
      <c r="E11" s="103">
        <v>4840000</v>
      </c>
      <c r="F11" s="104"/>
      <c r="G11" s="103">
        <v>20837834433</v>
      </c>
      <c r="H11" s="104"/>
      <c r="I11" s="103">
        <v>18792555012</v>
      </c>
      <c r="J11" s="104"/>
      <c r="K11" s="103">
        <v>39423688</v>
      </c>
      <c r="L11" s="85"/>
      <c r="M11" s="103">
        <v>0</v>
      </c>
      <c r="N11" s="104"/>
      <c r="O11" s="103">
        <v>0</v>
      </c>
      <c r="P11" s="104"/>
      <c r="Q11" s="103">
        <v>0</v>
      </c>
      <c r="R11" s="104"/>
      <c r="S11" s="103">
        <v>44263688</v>
      </c>
      <c r="T11" s="104"/>
      <c r="U11" s="103">
        <v>409</v>
      </c>
      <c r="V11" s="85"/>
      <c r="W11" s="103">
        <v>20837834433</v>
      </c>
      <c r="X11" s="104"/>
      <c r="Y11" s="103">
        <v>17996130494.0676</v>
      </c>
      <c r="Z11" s="104"/>
      <c r="AA11" s="85">
        <f>Y11/'سرمایه گذاری ها'!$O$17</f>
        <v>8.3918108706665023E-2</v>
      </c>
    </row>
    <row r="12" spans="3:27" x14ac:dyDescent="0.8">
      <c r="C12" s="42" t="s">
        <v>220</v>
      </c>
      <c r="E12" s="103">
        <v>6517800</v>
      </c>
      <c r="F12" s="104"/>
      <c r="G12" s="103">
        <v>14777996187</v>
      </c>
      <c r="H12" s="104"/>
      <c r="I12" s="103">
        <v>11189265968.43</v>
      </c>
      <c r="J12" s="104"/>
      <c r="K12" s="103">
        <v>0</v>
      </c>
      <c r="L12" s="85"/>
      <c r="M12" s="103">
        <v>0</v>
      </c>
      <c r="N12" s="104"/>
      <c r="O12" s="103">
        <v>-317800</v>
      </c>
      <c r="P12" s="104"/>
      <c r="Q12" s="103">
        <v>548464515</v>
      </c>
      <c r="R12" s="104"/>
      <c r="S12" s="103">
        <v>6200000</v>
      </c>
      <c r="T12" s="104"/>
      <c r="U12" s="103">
        <v>1515</v>
      </c>
      <c r="V12" s="85"/>
      <c r="W12" s="103">
        <v>14057439068</v>
      </c>
      <c r="X12" s="104"/>
      <c r="Y12" s="103">
        <v>9337111650</v>
      </c>
      <c r="Z12" s="104"/>
      <c r="AA12" s="85">
        <f>Y12/'سرمایه گذاری ها'!$O$17</f>
        <v>4.3540068277970398E-2</v>
      </c>
    </row>
    <row r="13" spans="3:27" x14ac:dyDescent="0.8">
      <c r="C13" s="42" t="s">
        <v>236</v>
      </c>
      <c r="E13" s="103">
        <v>4200000</v>
      </c>
      <c r="F13" s="104"/>
      <c r="G13" s="103">
        <v>12269264002</v>
      </c>
      <c r="H13" s="104"/>
      <c r="I13" s="103">
        <v>11869553430</v>
      </c>
      <c r="J13" s="104"/>
      <c r="K13" s="103">
        <v>0</v>
      </c>
      <c r="L13" s="85"/>
      <c r="M13" s="103">
        <v>0</v>
      </c>
      <c r="N13" s="104"/>
      <c r="O13" s="103">
        <v>-1200000</v>
      </c>
      <c r="P13" s="104"/>
      <c r="Q13" s="103">
        <v>3730450365</v>
      </c>
      <c r="R13" s="104"/>
      <c r="S13" s="103">
        <v>3000000</v>
      </c>
      <c r="T13" s="104"/>
      <c r="U13" s="103">
        <v>3120</v>
      </c>
      <c r="V13" s="85"/>
      <c r="W13" s="103">
        <v>8763760001</v>
      </c>
      <c r="X13" s="104"/>
      <c r="Y13" s="103">
        <v>9304308000</v>
      </c>
      <c r="Z13" s="104"/>
      <c r="AA13" s="85">
        <f>Y13/'سرمایه گذاری ها'!$O$17</f>
        <v>4.3387100934930575E-2</v>
      </c>
    </row>
    <row r="14" spans="3:27" x14ac:dyDescent="0.8">
      <c r="C14" s="42" t="s">
        <v>192</v>
      </c>
      <c r="E14" s="103">
        <v>7200000</v>
      </c>
      <c r="F14" s="104"/>
      <c r="G14" s="103">
        <v>10521571469</v>
      </c>
      <c r="H14" s="104"/>
      <c r="I14" s="103">
        <v>11236741200</v>
      </c>
      <c r="J14" s="104"/>
      <c r="K14" s="103">
        <v>0</v>
      </c>
      <c r="L14" s="85"/>
      <c r="M14" s="103">
        <v>0</v>
      </c>
      <c r="N14" s="104"/>
      <c r="O14" s="103">
        <v>-1400000</v>
      </c>
      <c r="P14" s="104"/>
      <c r="Q14" s="103">
        <v>2260284980</v>
      </c>
      <c r="R14" s="104"/>
      <c r="S14" s="103">
        <v>5800000</v>
      </c>
      <c r="T14" s="104"/>
      <c r="U14" s="103">
        <v>1561</v>
      </c>
      <c r="V14" s="85"/>
      <c r="W14" s="103">
        <v>8475710352</v>
      </c>
      <c r="X14" s="104"/>
      <c r="Y14" s="103">
        <v>8999929890</v>
      </c>
      <c r="Z14" s="104"/>
      <c r="AA14" s="85">
        <f>Y14/'سرمایه گذاری ها'!$O$17</f>
        <v>4.1967749406482312E-2</v>
      </c>
    </row>
    <row r="15" spans="3:27" x14ac:dyDescent="0.8">
      <c r="C15" s="42" t="s">
        <v>233</v>
      </c>
      <c r="E15" s="103">
        <v>8265000</v>
      </c>
      <c r="F15" s="104"/>
      <c r="G15" s="103">
        <v>14439287092</v>
      </c>
      <c r="H15" s="104"/>
      <c r="I15" s="103">
        <v>9448196737.5</v>
      </c>
      <c r="J15" s="104"/>
      <c r="K15" s="103">
        <v>0</v>
      </c>
      <c r="L15" s="85"/>
      <c r="M15" s="103">
        <v>0</v>
      </c>
      <c r="N15" s="104"/>
      <c r="O15" s="103">
        <v>-1065000</v>
      </c>
      <c r="P15" s="104"/>
      <c r="Q15" s="103">
        <v>1322210770</v>
      </c>
      <c r="R15" s="104"/>
      <c r="S15" s="103">
        <v>7200000</v>
      </c>
      <c r="T15" s="104"/>
      <c r="U15" s="103">
        <v>1230</v>
      </c>
      <c r="V15" s="85"/>
      <c r="W15" s="103">
        <v>12578689300</v>
      </c>
      <c r="X15" s="104"/>
      <c r="Y15" s="103">
        <v>8803306800</v>
      </c>
      <c r="Z15" s="104"/>
      <c r="AA15" s="85">
        <f>Y15/'سرمایه گذاری ها'!$O$17</f>
        <v>4.1050872423049702E-2</v>
      </c>
    </row>
    <row r="16" spans="3:27" x14ac:dyDescent="0.8">
      <c r="C16" s="42" t="s">
        <v>244</v>
      </c>
      <c r="E16" s="103">
        <v>4519818</v>
      </c>
      <c r="F16" s="104"/>
      <c r="G16" s="103">
        <v>9972262667</v>
      </c>
      <c r="H16" s="104"/>
      <c r="I16" s="103">
        <v>9551958726.2453995</v>
      </c>
      <c r="J16" s="104"/>
      <c r="K16" s="103">
        <v>0</v>
      </c>
      <c r="L16" s="85"/>
      <c r="M16" s="103">
        <v>0</v>
      </c>
      <c r="N16" s="104"/>
      <c r="O16" s="103">
        <v>-919818</v>
      </c>
      <c r="P16" s="104"/>
      <c r="Q16" s="103">
        <v>2208310046</v>
      </c>
      <c r="R16" s="104"/>
      <c r="S16" s="103">
        <v>3600000</v>
      </c>
      <c r="T16" s="104"/>
      <c r="U16" s="103">
        <v>2389</v>
      </c>
      <c r="V16" s="85"/>
      <c r="W16" s="103">
        <v>7942829911</v>
      </c>
      <c r="X16" s="104"/>
      <c r="Y16" s="103">
        <v>8549227620</v>
      </c>
      <c r="Z16" s="104"/>
      <c r="AA16" s="85">
        <f>Y16/'سرمایه گذاری ها'!$O$17</f>
        <v>3.9866070820595824E-2</v>
      </c>
    </row>
    <row r="17" spans="3:27" x14ac:dyDescent="0.8">
      <c r="C17" s="42" t="s">
        <v>197</v>
      </c>
      <c r="E17" s="103">
        <v>1200000</v>
      </c>
      <c r="F17" s="104"/>
      <c r="G17" s="103">
        <v>13232080009</v>
      </c>
      <c r="H17" s="104"/>
      <c r="I17" s="103">
        <v>9340093800</v>
      </c>
      <c r="J17" s="104"/>
      <c r="K17" s="103">
        <v>0</v>
      </c>
      <c r="L17" s="85"/>
      <c r="M17" s="103">
        <v>0</v>
      </c>
      <c r="N17" s="104"/>
      <c r="O17" s="103">
        <v>-200000</v>
      </c>
      <c r="P17" s="104"/>
      <c r="Q17" s="103">
        <v>1784319761</v>
      </c>
      <c r="R17" s="104"/>
      <c r="S17" s="103">
        <v>1000000</v>
      </c>
      <c r="T17" s="104"/>
      <c r="U17" s="103">
        <v>8490</v>
      </c>
      <c r="V17" s="85"/>
      <c r="W17" s="103">
        <v>11026733341</v>
      </c>
      <c r="X17" s="104"/>
      <c r="Y17" s="103">
        <v>8439484500</v>
      </c>
      <c r="Z17" s="104"/>
      <c r="AA17" s="85">
        <f>Y17/'سرمایه گذاری ها'!$O$17</f>
        <v>3.9354325527517157E-2</v>
      </c>
    </row>
    <row r="18" spans="3:27" x14ac:dyDescent="0.8">
      <c r="C18" s="177" t="s">
        <v>214</v>
      </c>
      <c r="E18" s="103">
        <v>2073770</v>
      </c>
      <c r="F18" s="104"/>
      <c r="G18" s="103">
        <v>11707878828</v>
      </c>
      <c r="H18" s="104"/>
      <c r="I18" s="103">
        <v>8893013629.5090008</v>
      </c>
      <c r="J18" s="104"/>
      <c r="K18" s="103">
        <v>0</v>
      </c>
      <c r="L18" s="85"/>
      <c r="M18" s="103">
        <v>0</v>
      </c>
      <c r="N18" s="104"/>
      <c r="O18" s="103">
        <v>-73770</v>
      </c>
      <c r="P18" s="104"/>
      <c r="Q18" s="103">
        <v>314223635</v>
      </c>
      <c r="R18" s="104"/>
      <c r="S18" s="103">
        <v>2000000</v>
      </c>
      <c r="T18" s="104"/>
      <c r="U18" s="103">
        <v>4123</v>
      </c>
      <c r="V18" s="85"/>
      <c r="W18" s="103">
        <v>11291395698</v>
      </c>
      <c r="X18" s="104"/>
      <c r="Y18" s="103">
        <v>8196936300</v>
      </c>
      <c r="Z18" s="104"/>
      <c r="AA18" s="85">
        <f>Y18/'سرمایه گذاری ها'!$O$17</f>
        <v>3.8223294263828797E-2</v>
      </c>
    </row>
    <row r="19" spans="3:27" x14ac:dyDescent="0.8">
      <c r="C19" s="42" t="s">
        <v>184</v>
      </c>
      <c r="E19" s="103">
        <v>700000</v>
      </c>
      <c r="F19" s="104"/>
      <c r="G19" s="103">
        <v>10675644025</v>
      </c>
      <c r="H19" s="104"/>
      <c r="I19" s="103">
        <v>8301311550</v>
      </c>
      <c r="J19" s="104"/>
      <c r="K19" s="103">
        <v>0</v>
      </c>
      <c r="L19" s="85"/>
      <c r="M19" s="103">
        <v>0</v>
      </c>
      <c r="N19" s="104"/>
      <c r="O19" s="103">
        <v>0</v>
      </c>
      <c r="P19" s="104"/>
      <c r="Q19" s="103">
        <v>0</v>
      </c>
      <c r="R19" s="104"/>
      <c r="S19" s="103">
        <v>700000</v>
      </c>
      <c r="T19" s="104"/>
      <c r="U19" s="103">
        <v>11710</v>
      </c>
      <c r="V19" s="85"/>
      <c r="W19" s="103">
        <v>10675644025</v>
      </c>
      <c r="X19" s="104"/>
      <c r="Y19" s="103">
        <v>8148227850</v>
      </c>
      <c r="Z19" s="104"/>
      <c r="AA19" s="85">
        <f>Y19/'سرمایه گذاری ها'!$O$17</f>
        <v>3.7996160936284822E-2</v>
      </c>
    </row>
    <row r="20" spans="3:27" x14ac:dyDescent="0.8">
      <c r="C20" s="42" t="s">
        <v>219</v>
      </c>
      <c r="E20" s="103">
        <v>2000000</v>
      </c>
      <c r="F20" s="104"/>
      <c r="G20" s="103">
        <v>8837186886</v>
      </c>
      <c r="H20" s="104"/>
      <c r="I20" s="103">
        <v>8242662600</v>
      </c>
      <c r="J20" s="104"/>
      <c r="K20" s="103">
        <v>0</v>
      </c>
      <c r="L20" s="85"/>
      <c r="M20" s="103">
        <v>0</v>
      </c>
      <c r="N20" s="104"/>
      <c r="O20" s="103">
        <v>0</v>
      </c>
      <c r="P20" s="104"/>
      <c r="Q20" s="103">
        <v>0</v>
      </c>
      <c r="R20" s="104"/>
      <c r="S20" s="103">
        <v>2000000</v>
      </c>
      <c r="T20" s="104"/>
      <c r="U20" s="103">
        <v>4059</v>
      </c>
      <c r="V20" s="85"/>
      <c r="W20" s="103">
        <v>8837186886</v>
      </c>
      <c r="X20" s="104"/>
      <c r="Y20" s="103">
        <v>8069697900</v>
      </c>
      <c r="Z20" s="104"/>
      <c r="AA20" s="85">
        <f>Y20/'سرمایه گذاری ها'!$O$17</f>
        <v>3.762996638779556E-2</v>
      </c>
    </row>
    <row r="21" spans="3:27" x14ac:dyDescent="0.8">
      <c r="C21" s="42" t="s">
        <v>191</v>
      </c>
      <c r="E21" s="103">
        <v>9020000</v>
      </c>
      <c r="F21" s="104"/>
      <c r="G21" s="103">
        <v>12382258394</v>
      </c>
      <c r="H21" s="104"/>
      <c r="I21" s="103">
        <v>8571812436</v>
      </c>
      <c r="J21" s="104"/>
      <c r="K21" s="103">
        <v>0</v>
      </c>
      <c r="L21" s="85"/>
      <c r="M21" s="103">
        <v>0</v>
      </c>
      <c r="N21" s="104"/>
      <c r="O21" s="103">
        <v>-902000</v>
      </c>
      <c r="P21" s="104"/>
      <c r="Q21" s="103">
        <v>895338864</v>
      </c>
      <c r="R21" s="104"/>
      <c r="S21" s="103">
        <v>8118000</v>
      </c>
      <c r="T21" s="104"/>
      <c r="U21" s="103">
        <v>950</v>
      </c>
      <c r="V21" s="85"/>
      <c r="W21" s="103">
        <v>11144032554</v>
      </c>
      <c r="X21" s="104"/>
      <c r="Y21" s="103">
        <v>7666213005</v>
      </c>
      <c r="Z21" s="104"/>
      <c r="AA21" s="85">
        <f>Y21/'سرمایه گذاری ها'!$O$17</f>
        <v>3.574846806840578E-2</v>
      </c>
    </row>
    <row r="22" spans="3:27" x14ac:dyDescent="0.8">
      <c r="C22" s="42" t="s">
        <v>176</v>
      </c>
      <c r="E22" s="103">
        <v>8000000</v>
      </c>
      <c r="F22" s="104"/>
      <c r="G22" s="103">
        <v>10425162239</v>
      </c>
      <c r="H22" s="104"/>
      <c r="I22" s="103">
        <v>8739687600</v>
      </c>
      <c r="J22" s="104"/>
      <c r="K22" s="103">
        <v>0</v>
      </c>
      <c r="L22" s="85"/>
      <c r="M22" s="103">
        <v>0</v>
      </c>
      <c r="N22" s="104"/>
      <c r="O22" s="103">
        <v>-2000000</v>
      </c>
      <c r="P22" s="104"/>
      <c r="Q22" s="103">
        <v>2390809591</v>
      </c>
      <c r="R22" s="104"/>
      <c r="S22" s="103">
        <v>6000000</v>
      </c>
      <c r="T22" s="104"/>
      <c r="U22" s="103">
        <v>1169</v>
      </c>
      <c r="V22" s="85"/>
      <c r="W22" s="103">
        <v>7818871678</v>
      </c>
      <c r="X22" s="104"/>
      <c r="Y22" s="103">
        <v>6972266700</v>
      </c>
      <c r="Z22" s="104"/>
      <c r="AA22" s="85">
        <f>Y22/'سرمایه گذاری ها'!$O$17</f>
        <v>3.2512513457008875E-2</v>
      </c>
    </row>
    <row r="23" spans="3:27" x14ac:dyDescent="0.8">
      <c r="C23" s="42" t="s">
        <v>254</v>
      </c>
      <c r="E23" s="103">
        <v>0</v>
      </c>
      <c r="F23" s="104"/>
      <c r="G23" s="103">
        <v>0</v>
      </c>
      <c r="H23" s="104"/>
      <c r="I23" s="103">
        <v>0</v>
      </c>
      <c r="J23" s="104"/>
      <c r="K23" s="103">
        <v>480000</v>
      </c>
      <c r="L23" s="85"/>
      <c r="M23" s="103">
        <v>6485883840</v>
      </c>
      <c r="N23" s="104"/>
      <c r="O23" s="103">
        <v>0</v>
      </c>
      <c r="P23" s="104"/>
      <c r="Q23" s="103">
        <v>0</v>
      </c>
      <c r="R23" s="104"/>
      <c r="S23" s="103">
        <v>480000</v>
      </c>
      <c r="T23" s="104"/>
      <c r="U23" s="103">
        <v>13850</v>
      </c>
      <c r="V23" s="85"/>
      <c r="W23" s="103">
        <v>6485883840</v>
      </c>
      <c r="X23" s="104"/>
      <c r="Y23" s="103">
        <v>6608444400</v>
      </c>
      <c r="Z23" s="104"/>
      <c r="AA23" s="85">
        <f>Y23/'سرمایه گذاری ها'!$O$17</f>
        <v>3.0815966561476334E-2</v>
      </c>
    </row>
    <row r="24" spans="3:27" x14ac:dyDescent="0.8">
      <c r="C24" s="42" t="s">
        <v>234</v>
      </c>
      <c r="E24" s="103">
        <v>1000000</v>
      </c>
      <c r="F24" s="104"/>
      <c r="G24" s="103">
        <v>11811070327</v>
      </c>
      <c r="H24" s="104"/>
      <c r="I24" s="103">
        <v>8926569000</v>
      </c>
      <c r="J24" s="104"/>
      <c r="K24" s="103">
        <v>0</v>
      </c>
      <c r="L24" s="85"/>
      <c r="M24" s="103">
        <v>0</v>
      </c>
      <c r="N24" s="104"/>
      <c r="O24" s="103">
        <v>-300000</v>
      </c>
      <c r="P24" s="104"/>
      <c r="Q24" s="103">
        <v>2732697867</v>
      </c>
      <c r="R24" s="104"/>
      <c r="S24" s="103">
        <v>700000</v>
      </c>
      <c r="T24" s="104"/>
      <c r="U24" s="103">
        <v>9440</v>
      </c>
      <c r="V24" s="85"/>
      <c r="W24" s="103">
        <v>8267749229</v>
      </c>
      <c r="X24" s="104"/>
      <c r="Y24" s="103">
        <v>6568682400</v>
      </c>
      <c r="Z24" s="104"/>
      <c r="AA24" s="85">
        <f>Y24/'سرمایه گذاری ها'!$O$17</f>
        <v>3.0630551600215945E-2</v>
      </c>
    </row>
    <row r="25" spans="3:27" x14ac:dyDescent="0.8">
      <c r="C25" s="42" t="s">
        <v>245</v>
      </c>
      <c r="E25" s="103">
        <v>3108833</v>
      </c>
      <c r="F25" s="104"/>
      <c r="G25" s="103">
        <v>9972856862</v>
      </c>
      <c r="H25" s="104"/>
      <c r="I25" s="103">
        <v>8733287963.7549</v>
      </c>
      <c r="J25" s="104"/>
      <c r="K25" s="103">
        <v>0</v>
      </c>
      <c r="L25" s="85"/>
      <c r="M25" s="103">
        <v>0</v>
      </c>
      <c r="N25" s="104"/>
      <c r="O25" s="103">
        <v>-850429</v>
      </c>
      <c r="P25" s="104"/>
      <c r="Q25" s="103">
        <v>2617115295</v>
      </c>
      <c r="R25" s="104"/>
      <c r="S25" s="103">
        <v>2258404</v>
      </c>
      <c r="T25" s="104"/>
      <c r="U25" s="103">
        <v>2884</v>
      </c>
      <c r="V25" s="85"/>
      <c r="W25" s="103">
        <v>7244757062</v>
      </c>
      <c r="X25" s="104"/>
      <c r="Y25" s="103">
        <v>6474483375.0408001</v>
      </c>
      <c r="Z25" s="104"/>
      <c r="AA25" s="85">
        <f>Y25/'سرمایه گذاری ها'!$O$17</f>
        <v>3.0191290281278864E-2</v>
      </c>
    </row>
    <row r="26" spans="3:27" x14ac:dyDescent="0.8">
      <c r="C26" s="42" t="s">
        <v>171</v>
      </c>
      <c r="E26" s="103">
        <v>4100000</v>
      </c>
      <c r="F26" s="104"/>
      <c r="G26" s="103">
        <v>9871196562</v>
      </c>
      <c r="H26" s="104"/>
      <c r="I26" s="103">
        <v>8049319875</v>
      </c>
      <c r="J26" s="104"/>
      <c r="K26" s="103">
        <v>0</v>
      </c>
      <c r="L26" s="85"/>
      <c r="M26" s="103">
        <v>0</v>
      </c>
      <c r="N26" s="104"/>
      <c r="O26" s="103">
        <v>-1100000</v>
      </c>
      <c r="P26" s="104"/>
      <c r="Q26" s="103">
        <v>2460671385</v>
      </c>
      <c r="R26" s="104"/>
      <c r="S26" s="103">
        <v>3000000</v>
      </c>
      <c r="T26" s="104"/>
      <c r="U26" s="103">
        <v>2167</v>
      </c>
      <c r="V26" s="85"/>
      <c r="W26" s="103">
        <v>7222826752</v>
      </c>
      <c r="X26" s="104"/>
      <c r="Y26" s="103">
        <v>6462319050</v>
      </c>
      <c r="Z26" s="104"/>
      <c r="AA26" s="85">
        <f>Y26/'سرمایه گذاری ها'!$O$17</f>
        <v>3.0134566578844411E-2</v>
      </c>
    </row>
    <row r="27" spans="3:27" x14ac:dyDescent="0.8">
      <c r="C27" s="42" t="s">
        <v>200</v>
      </c>
      <c r="E27" s="103">
        <v>4003000</v>
      </c>
      <c r="F27" s="104"/>
      <c r="G27" s="103">
        <v>11593244772</v>
      </c>
      <c r="H27" s="104"/>
      <c r="I27" s="103">
        <v>6605442369</v>
      </c>
      <c r="J27" s="104"/>
      <c r="K27" s="103">
        <v>0</v>
      </c>
      <c r="L27" s="85"/>
      <c r="M27" s="103">
        <v>0</v>
      </c>
      <c r="N27" s="104"/>
      <c r="O27" s="103">
        <v>-100300</v>
      </c>
      <c r="P27" s="104"/>
      <c r="Q27" s="103">
        <v>176275290</v>
      </c>
      <c r="R27" s="104"/>
      <c r="S27" s="103">
        <v>3902700</v>
      </c>
      <c r="T27" s="104"/>
      <c r="U27" s="103">
        <v>1656</v>
      </c>
      <c r="V27" s="85"/>
      <c r="W27" s="103">
        <v>11302762021</v>
      </c>
      <c r="X27" s="104"/>
      <c r="Y27" s="103">
        <v>6424417116.3599997</v>
      </c>
      <c r="Z27" s="104"/>
      <c r="AA27" s="85">
        <f>Y27/'سرمایه گذاری ها'!$O$17</f>
        <v>2.9957825329471784E-2</v>
      </c>
    </row>
    <row r="28" spans="3:27" x14ac:dyDescent="0.8">
      <c r="C28" s="42" t="s">
        <v>213</v>
      </c>
      <c r="E28" s="103">
        <v>3941831</v>
      </c>
      <c r="F28" s="104"/>
      <c r="G28" s="103">
        <v>7579862645</v>
      </c>
      <c r="H28" s="104"/>
      <c r="I28" s="103">
        <v>6806221032.3403502</v>
      </c>
      <c r="J28" s="104"/>
      <c r="K28" s="103">
        <v>0</v>
      </c>
      <c r="L28" s="85"/>
      <c r="M28" s="103">
        <v>0</v>
      </c>
      <c r="N28" s="104"/>
      <c r="O28" s="103">
        <v>0</v>
      </c>
      <c r="P28" s="104"/>
      <c r="Q28" s="103">
        <v>0</v>
      </c>
      <c r="R28" s="104"/>
      <c r="S28" s="103">
        <v>3941831</v>
      </c>
      <c r="T28" s="104"/>
      <c r="U28" s="103">
        <v>1624</v>
      </c>
      <c r="V28" s="85"/>
      <c r="W28" s="103">
        <v>7579862645</v>
      </c>
      <c r="X28" s="104"/>
      <c r="Y28" s="103">
        <v>6363444419.4132004</v>
      </c>
      <c r="Z28" s="104"/>
      <c r="AA28" s="85">
        <f>Y28/'سرمایه گذاری ها'!$O$17</f>
        <v>2.9673502351695712E-2</v>
      </c>
    </row>
    <row r="29" spans="3:27" x14ac:dyDescent="0.8">
      <c r="C29" s="42" t="s">
        <v>246</v>
      </c>
      <c r="E29" s="103">
        <v>2512941</v>
      </c>
      <c r="F29" s="104"/>
      <c r="G29" s="103">
        <v>9972858106</v>
      </c>
      <c r="H29" s="104"/>
      <c r="I29" s="103">
        <v>8345781252.50805</v>
      </c>
      <c r="J29" s="104"/>
      <c r="K29" s="103">
        <v>0</v>
      </c>
      <c r="L29" s="85"/>
      <c r="M29" s="103">
        <v>0</v>
      </c>
      <c r="N29" s="104"/>
      <c r="O29" s="103">
        <v>-712941</v>
      </c>
      <c r="P29" s="104"/>
      <c r="Q29" s="103">
        <v>2540246768</v>
      </c>
      <c r="R29" s="104"/>
      <c r="S29" s="103">
        <v>1800000</v>
      </c>
      <c r="T29" s="104"/>
      <c r="U29" s="103">
        <v>3458</v>
      </c>
      <c r="V29" s="85"/>
      <c r="W29" s="103">
        <v>7143480326</v>
      </c>
      <c r="X29" s="104"/>
      <c r="Y29" s="103">
        <v>6187364820</v>
      </c>
      <c r="Z29" s="104"/>
      <c r="AA29" s="85">
        <f>Y29/'سرمایه گذاری ها'!$O$17</f>
        <v>2.8852422121728834E-2</v>
      </c>
    </row>
    <row r="30" spans="3:27" x14ac:dyDescent="0.8">
      <c r="C30" s="42" t="s">
        <v>202</v>
      </c>
      <c r="E30" s="103">
        <v>3533333</v>
      </c>
      <c r="F30" s="104"/>
      <c r="G30" s="103">
        <v>7582771022</v>
      </c>
      <c r="H30" s="104"/>
      <c r="I30" s="103">
        <v>5479203083.0939999</v>
      </c>
      <c r="J30" s="104"/>
      <c r="K30" s="103">
        <v>0</v>
      </c>
      <c r="L30" s="85"/>
      <c r="M30" s="103">
        <v>0</v>
      </c>
      <c r="N30" s="104"/>
      <c r="O30" s="103">
        <v>0</v>
      </c>
      <c r="P30" s="104"/>
      <c r="Q30" s="103">
        <v>0</v>
      </c>
      <c r="R30" s="104"/>
      <c r="S30" s="103">
        <v>3533333</v>
      </c>
      <c r="T30" s="104"/>
      <c r="U30" s="103">
        <v>1622</v>
      </c>
      <c r="V30" s="85"/>
      <c r="W30" s="103">
        <v>7582771022</v>
      </c>
      <c r="X30" s="104"/>
      <c r="Y30" s="103">
        <v>5696966282.5502996</v>
      </c>
      <c r="Z30" s="104"/>
      <c r="AA30" s="85">
        <f>Y30/'سرمایه گذاری ها'!$O$17</f>
        <v>2.6565635093325164E-2</v>
      </c>
    </row>
    <row r="31" spans="3:27" x14ac:dyDescent="0.8">
      <c r="C31" s="42" t="s">
        <v>228</v>
      </c>
      <c r="E31" s="103">
        <v>5000000</v>
      </c>
      <c r="F31" s="104"/>
      <c r="G31" s="103">
        <v>9132262834</v>
      </c>
      <c r="H31" s="104"/>
      <c r="I31" s="103">
        <v>5740638750</v>
      </c>
      <c r="J31" s="104"/>
      <c r="K31" s="103">
        <v>0</v>
      </c>
      <c r="L31" s="85"/>
      <c r="M31" s="103">
        <v>0</v>
      </c>
      <c r="N31" s="104"/>
      <c r="O31" s="103">
        <v>0</v>
      </c>
      <c r="P31" s="104"/>
      <c r="Q31" s="103">
        <v>0</v>
      </c>
      <c r="R31" s="104"/>
      <c r="S31" s="103">
        <v>5000000</v>
      </c>
      <c r="T31" s="104"/>
      <c r="U31" s="103">
        <v>1130</v>
      </c>
      <c r="V31" s="85"/>
      <c r="W31" s="103">
        <v>9132262834</v>
      </c>
      <c r="X31" s="104"/>
      <c r="Y31" s="103">
        <v>5616382500</v>
      </c>
      <c r="Z31" s="104"/>
      <c r="AA31" s="85">
        <f>Y31/'سرمایه گذاری ها'!$O$17</f>
        <v>2.6189863278029676E-2</v>
      </c>
    </row>
    <row r="32" spans="3:27" x14ac:dyDescent="0.8">
      <c r="C32" s="42" t="s">
        <v>186</v>
      </c>
      <c r="E32" s="103">
        <v>350000</v>
      </c>
      <c r="F32" s="104"/>
      <c r="G32" s="103">
        <v>8389275304</v>
      </c>
      <c r="H32" s="104"/>
      <c r="I32" s="103">
        <v>5949389250</v>
      </c>
      <c r="J32" s="104"/>
      <c r="K32" s="103">
        <v>0</v>
      </c>
      <c r="L32" s="85"/>
      <c r="M32" s="103">
        <v>0</v>
      </c>
      <c r="N32" s="104"/>
      <c r="O32" s="103">
        <v>-50000</v>
      </c>
      <c r="P32" s="104"/>
      <c r="Q32" s="103">
        <v>918005175</v>
      </c>
      <c r="R32" s="104"/>
      <c r="S32" s="103">
        <v>300000</v>
      </c>
      <c r="T32" s="104"/>
      <c r="U32" s="103">
        <v>18000</v>
      </c>
      <c r="V32" s="85"/>
      <c r="W32" s="103">
        <v>7190807403</v>
      </c>
      <c r="X32" s="104"/>
      <c r="Y32" s="103">
        <v>5367870000</v>
      </c>
      <c r="Z32" s="104"/>
      <c r="AA32" s="85">
        <f>Y32/'سرمایه گذاری ها'!$O$17</f>
        <v>2.5031019770152256E-2</v>
      </c>
    </row>
    <row r="33" spans="3:27" x14ac:dyDescent="0.8">
      <c r="C33" s="42" t="s">
        <v>232</v>
      </c>
      <c r="E33" s="103">
        <v>401871</v>
      </c>
      <c r="F33" s="104"/>
      <c r="G33" s="103">
        <v>7731245935</v>
      </c>
      <c r="H33" s="104"/>
      <c r="I33" s="103">
        <v>6367709088.7469997</v>
      </c>
      <c r="J33" s="104"/>
      <c r="K33" s="103">
        <v>0</v>
      </c>
      <c r="L33" s="85"/>
      <c r="M33" s="103">
        <v>0</v>
      </c>
      <c r="N33" s="104"/>
      <c r="O33" s="103">
        <v>-101871</v>
      </c>
      <c r="P33" s="104"/>
      <c r="Q33" s="103">
        <v>1708242703</v>
      </c>
      <c r="R33" s="104"/>
      <c r="S33" s="103">
        <v>300000</v>
      </c>
      <c r="T33" s="104"/>
      <c r="U33" s="103">
        <v>17170</v>
      </c>
      <c r="V33" s="85"/>
      <c r="W33" s="103">
        <v>5771438547</v>
      </c>
      <c r="X33" s="104"/>
      <c r="Y33" s="103">
        <v>5120351550</v>
      </c>
      <c r="Z33" s="104"/>
      <c r="AA33" s="85">
        <f>Y33/'سرمایه گذاری ها'!$O$17</f>
        <v>2.3876811636306346E-2</v>
      </c>
    </row>
    <row r="34" spans="3:27" x14ac:dyDescent="0.8">
      <c r="C34" s="42" t="s">
        <v>180</v>
      </c>
      <c r="E34" s="103">
        <v>1800000</v>
      </c>
      <c r="F34" s="104"/>
      <c r="G34" s="103">
        <v>7304332056</v>
      </c>
      <c r="H34" s="104"/>
      <c r="I34" s="103">
        <v>4709411280</v>
      </c>
      <c r="J34" s="104"/>
      <c r="K34" s="103">
        <v>0</v>
      </c>
      <c r="L34" s="85"/>
      <c r="M34" s="103">
        <v>0</v>
      </c>
      <c r="N34" s="104"/>
      <c r="O34" s="103">
        <v>-200000</v>
      </c>
      <c r="P34" s="104"/>
      <c r="Q34" s="103">
        <v>532214375</v>
      </c>
      <c r="R34" s="104"/>
      <c r="S34" s="103">
        <v>1600000</v>
      </c>
      <c r="T34" s="104"/>
      <c r="U34" s="103">
        <v>2737</v>
      </c>
      <c r="V34" s="85"/>
      <c r="W34" s="103">
        <v>6492739605</v>
      </c>
      <c r="X34" s="104"/>
      <c r="Y34" s="103">
        <v>4353143760</v>
      </c>
      <c r="Z34" s="104"/>
      <c r="AA34" s="85">
        <f>Y34/'سرمایه گذاری ها'!$O$17</f>
        <v>2.0299229958787177E-2</v>
      </c>
    </row>
    <row r="35" spans="3:27" x14ac:dyDescent="0.8">
      <c r="C35" s="42" t="s">
        <v>230</v>
      </c>
      <c r="E35" s="103">
        <v>4474000</v>
      </c>
      <c r="F35" s="104"/>
      <c r="G35" s="103">
        <v>10885614397</v>
      </c>
      <c r="H35" s="104"/>
      <c r="I35" s="103">
        <v>6639937892.1000004</v>
      </c>
      <c r="J35" s="104"/>
      <c r="K35" s="103">
        <v>0</v>
      </c>
      <c r="L35" s="85"/>
      <c r="M35" s="103">
        <v>0</v>
      </c>
      <c r="N35" s="104"/>
      <c r="O35" s="103">
        <v>-2374000</v>
      </c>
      <c r="P35" s="104"/>
      <c r="Q35" s="103">
        <v>3404335610</v>
      </c>
      <c r="R35" s="104"/>
      <c r="S35" s="103">
        <v>2100000</v>
      </c>
      <c r="T35" s="104"/>
      <c r="U35" s="103">
        <v>1385</v>
      </c>
      <c r="V35" s="85"/>
      <c r="W35" s="103">
        <v>5109474797</v>
      </c>
      <c r="X35" s="104"/>
      <c r="Y35" s="103">
        <v>2891194425</v>
      </c>
      <c r="Z35" s="104"/>
      <c r="AA35" s="85">
        <f>Y35/'سرمایه گذاری ها'!$O$17</f>
        <v>1.3481985370645896E-2</v>
      </c>
    </row>
    <row r="36" spans="3:27" x14ac:dyDescent="0.8">
      <c r="C36" s="42" t="s">
        <v>189</v>
      </c>
      <c r="E36" s="103">
        <v>3000000</v>
      </c>
      <c r="F36" s="104"/>
      <c r="G36" s="103">
        <v>9127462388</v>
      </c>
      <c r="H36" s="104"/>
      <c r="I36" s="103">
        <v>6351979500</v>
      </c>
      <c r="J36" s="104"/>
      <c r="K36" s="103">
        <v>0</v>
      </c>
      <c r="L36" s="85"/>
      <c r="M36" s="103">
        <v>0</v>
      </c>
      <c r="N36" s="104"/>
      <c r="O36" s="103">
        <v>-2100000</v>
      </c>
      <c r="P36" s="104"/>
      <c r="Q36" s="103">
        <v>4687256261</v>
      </c>
      <c r="R36" s="104"/>
      <c r="S36" s="103">
        <v>900000</v>
      </c>
      <c r="T36" s="104"/>
      <c r="U36" s="103">
        <v>2230</v>
      </c>
      <c r="V36" s="85"/>
      <c r="W36" s="103">
        <v>2738238719</v>
      </c>
      <c r="X36" s="104"/>
      <c r="Y36" s="103">
        <v>1995058350</v>
      </c>
      <c r="Z36" s="104"/>
      <c r="AA36" s="85">
        <f>Y36/'سرمایه گذاری ها'!$O$17</f>
        <v>9.3031956812399223E-3</v>
      </c>
    </row>
    <row r="37" spans="3:27" x14ac:dyDescent="0.8">
      <c r="C37" s="42" t="s">
        <v>255</v>
      </c>
      <c r="E37" s="103">
        <v>0</v>
      </c>
      <c r="F37" s="104"/>
      <c r="G37" s="103">
        <v>0</v>
      </c>
      <c r="H37" s="104"/>
      <c r="I37" s="103">
        <v>0</v>
      </c>
      <c r="J37" s="104"/>
      <c r="K37" s="103">
        <v>22</v>
      </c>
      <c r="L37" s="85"/>
      <c r="M37" s="103">
        <v>258020626.09999999</v>
      </c>
      <c r="N37" s="104"/>
      <c r="O37" s="103">
        <v>0</v>
      </c>
      <c r="P37" s="104"/>
      <c r="Q37" s="103">
        <v>0</v>
      </c>
      <c r="R37" s="104"/>
      <c r="S37" s="103">
        <v>22</v>
      </c>
      <c r="T37" s="104"/>
      <c r="U37" s="103">
        <v>12518000</v>
      </c>
      <c r="V37" s="85"/>
      <c r="W37" s="103">
        <v>258020626</v>
      </c>
      <c r="X37" s="104"/>
      <c r="Y37" s="103">
        <v>274735049.60000002</v>
      </c>
      <c r="Z37" s="104"/>
      <c r="AA37" s="85">
        <f>Y37/'سرمایه گذاری ها'!$O$17</f>
        <v>1.2811223926979158E-3</v>
      </c>
    </row>
    <row r="38" spans="3:27" x14ac:dyDescent="0.8">
      <c r="C38" s="42" t="s">
        <v>223</v>
      </c>
      <c r="E38" s="103">
        <v>53442</v>
      </c>
      <c r="F38" s="104"/>
      <c r="G38" s="103">
        <v>9161448199</v>
      </c>
      <c r="H38" s="104"/>
      <c r="I38" s="103">
        <v>6601190737.6260004</v>
      </c>
      <c r="J38" s="104"/>
      <c r="K38" s="103">
        <v>0</v>
      </c>
      <c r="L38" s="85"/>
      <c r="M38" s="103">
        <v>0</v>
      </c>
      <c r="N38" s="104"/>
      <c r="O38" s="103">
        <v>-53442</v>
      </c>
      <c r="P38" s="104"/>
      <c r="Q38" s="103">
        <v>6757425122</v>
      </c>
      <c r="R38" s="104"/>
      <c r="S38" s="103">
        <v>0</v>
      </c>
      <c r="T38" s="104"/>
      <c r="U38" s="103">
        <v>0</v>
      </c>
      <c r="V38" s="85"/>
      <c r="W38" s="103">
        <v>0</v>
      </c>
      <c r="X38" s="104"/>
      <c r="Y38" s="103">
        <v>0</v>
      </c>
      <c r="Z38" s="104"/>
      <c r="AA38" s="85">
        <f>Y38/'سرمایه گذاری ها'!$O$17</f>
        <v>0</v>
      </c>
    </row>
    <row r="39" spans="3:27" x14ac:dyDescent="0.8">
      <c r="C39" s="42" t="s">
        <v>221</v>
      </c>
      <c r="E39" s="103">
        <v>70000</v>
      </c>
      <c r="F39" s="104"/>
      <c r="G39" s="103">
        <v>7123070186</v>
      </c>
      <c r="H39" s="104"/>
      <c r="I39" s="103">
        <v>4801261500</v>
      </c>
      <c r="J39" s="104"/>
      <c r="K39" s="103">
        <v>0</v>
      </c>
      <c r="L39" s="85"/>
      <c r="M39" s="103">
        <v>0</v>
      </c>
      <c r="N39" s="104"/>
      <c r="O39" s="103">
        <v>-70000</v>
      </c>
      <c r="P39" s="104"/>
      <c r="Q39" s="103">
        <v>4950866051</v>
      </c>
      <c r="R39" s="104"/>
      <c r="S39" s="103">
        <v>0</v>
      </c>
      <c r="T39" s="104"/>
      <c r="U39" s="103">
        <v>0</v>
      </c>
      <c r="V39" s="85"/>
      <c r="W39" s="103">
        <v>0</v>
      </c>
      <c r="X39" s="104"/>
      <c r="Y39" s="103">
        <v>0</v>
      </c>
      <c r="Z39" s="104"/>
      <c r="AA39" s="85">
        <f>Y39/'سرمایه گذاری ها'!$O$17</f>
        <v>0</v>
      </c>
    </row>
    <row r="40" spans="3:27" x14ac:dyDescent="0.8">
      <c r="C40" s="42" t="s">
        <v>217</v>
      </c>
      <c r="E40" s="103">
        <v>691355</v>
      </c>
      <c r="F40" s="104"/>
      <c r="G40" s="103">
        <v>8592871229</v>
      </c>
      <c r="H40" s="104"/>
      <c r="I40" s="103">
        <v>8198790352.3575001</v>
      </c>
      <c r="J40" s="104"/>
      <c r="K40" s="103">
        <v>0</v>
      </c>
      <c r="L40" s="85"/>
      <c r="M40" s="103">
        <v>0</v>
      </c>
      <c r="N40" s="104"/>
      <c r="O40" s="103">
        <v>-691355</v>
      </c>
      <c r="P40" s="104"/>
      <c r="Q40" s="103">
        <v>9007786807</v>
      </c>
      <c r="R40" s="104"/>
      <c r="S40" s="103">
        <v>0</v>
      </c>
      <c r="T40" s="104"/>
      <c r="U40" s="103">
        <v>0</v>
      </c>
      <c r="V40" s="85"/>
      <c r="W40" s="103">
        <v>0</v>
      </c>
      <c r="X40" s="104"/>
      <c r="Y40" s="103">
        <v>0</v>
      </c>
      <c r="Z40" s="104"/>
      <c r="AA40" s="85">
        <f>Y40/'سرمایه گذاری ها'!$O$17</f>
        <v>0</v>
      </c>
    </row>
    <row r="41" spans="3:27" x14ac:dyDescent="0.8">
      <c r="E41" s="103"/>
      <c r="F41" s="104"/>
      <c r="G41" s="103"/>
      <c r="H41" s="104"/>
      <c r="I41" s="103"/>
      <c r="J41" s="104"/>
      <c r="K41" s="103"/>
      <c r="L41" s="85"/>
      <c r="M41" s="103"/>
      <c r="N41" s="104"/>
      <c r="O41" s="103"/>
      <c r="P41" s="104"/>
      <c r="Q41" s="103"/>
      <c r="R41" s="104"/>
      <c r="S41" s="103"/>
      <c r="T41" s="104"/>
      <c r="U41" s="103"/>
      <c r="V41" s="85"/>
      <c r="W41" s="103"/>
      <c r="X41" s="104"/>
      <c r="Y41" s="103"/>
      <c r="Z41" s="104"/>
      <c r="AA41" s="85"/>
    </row>
    <row r="42" spans="3:27" ht="33.75" thickBot="1" x14ac:dyDescent="0.85">
      <c r="C42" s="42" t="s">
        <v>65</v>
      </c>
      <c r="E42" s="105">
        <f>SUM(E11:E40)</f>
        <v>96576994</v>
      </c>
      <c r="F42" s="103"/>
      <c r="G42" s="105">
        <f>SUM(G11:G40)</f>
        <v>295909869055</v>
      </c>
      <c r="H42" s="105"/>
      <c r="I42" s="105">
        <f>SUM(I11:I40)</f>
        <v>232482985616.21225</v>
      </c>
      <c r="J42" s="105"/>
      <c r="K42" s="105">
        <f>SUM(K11:K40)</f>
        <v>39903710</v>
      </c>
      <c r="L42" s="105"/>
      <c r="M42" s="105">
        <f>SUM(M11:M40)</f>
        <v>6743904466.1000004</v>
      </c>
      <c r="N42" s="105"/>
      <c r="O42" s="105">
        <f>SUM(O11:O40)</f>
        <v>-16782726</v>
      </c>
      <c r="P42" s="105"/>
      <c r="Q42" s="105">
        <f>SUM(Q11:Q40)</f>
        <v>57947551236</v>
      </c>
      <c r="R42" s="105"/>
      <c r="S42" s="105">
        <f>SUM(S11:S40)</f>
        <v>119697978</v>
      </c>
      <c r="T42" s="105"/>
      <c r="U42" s="105"/>
      <c r="V42" s="105"/>
      <c r="W42" s="105">
        <f>SUM(W11:W40)</f>
        <v>232973202675</v>
      </c>
      <c r="X42" s="105"/>
      <c r="Y42" s="105">
        <f>SUM(Y11:Y40)</f>
        <v>186887698207.03189</v>
      </c>
      <c r="Z42" s="103"/>
      <c r="AA42" s="137">
        <f>SUM(AA11:AA41)</f>
        <v>0.87147968721643121</v>
      </c>
    </row>
    <row r="43" spans="3:27" ht="63.75" customHeight="1" thickTop="1" x14ac:dyDescent="0.8">
      <c r="L43"/>
      <c r="V43"/>
    </row>
    <row r="44" spans="3:27" ht="30.75" customHeight="1" x14ac:dyDescent="0.95">
      <c r="L44"/>
      <c r="O44" s="84">
        <v>2</v>
      </c>
      <c r="V44"/>
    </row>
    <row r="45" spans="3:27" x14ac:dyDescent="0.8">
      <c r="L45"/>
      <c r="V45"/>
    </row>
    <row r="46" spans="3:27" x14ac:dyDescent="0.8">
      <c r="L46"/>
      <c r="V46"/>
    </row>
    <row r="47" spans="3:27" x14ac:dyDescent="0.8">
      <c r="L47"/>
      <c r="V47"/>
    </row>
    <row r="48" spans="3:27" x14ac:dyDescent="0.8">
      <c r="L48"/>
      <c r="V48"/>
    </row>
    <row r="49" spans="12:22" x14ac:dyDescent="0.8">
      <c r="L49"/>
      <c r="V49"/>
    </row>
    <row r="50" spans="12:22" x14ac:dyDescent="0.8">
      <c r="L50"/>
      <c r="V50"/>
    </row>
    <row r="51" spans="12:22" x14ac:dyDescent="0.8">
      <c r="L51"/>
      <c r="V51"/>
    </row>
    <row r="52" spans="12:22" x14ac:dyDescent="0.8">
      <c r="L52"/>
      <c r="V52"/>
    </row>
    <row r="53" spans="12:22" x14ac:dyDescent="0.8">
      <c r="L53"/>
      <c r="V53"/>
    </row>
  </sheetData>
  <sortState xmlns:xlrd2="http://schemas.microsoft.com/office/spreadsheetml/2017/richdata2" ref="C11:Y40">
    <sortCondition descending="1" ref="Y11:Y40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9"/>
  <sheetViews>
    <sheetView rightToLeft="1" view="pageBreakPreview" zoomScale="80" zoomScaleNormal="64" zoomScaleSheetLayoutView="80" workbookViewId="0">
      <selection activeCell="A19" sqref="A19:Z19"/>
    </sheetView>
  </sheetViews>
  <sheetFormatPr defaultRowHeight="15" x14ac:dyDescent="0.25"/>
  <cols>
    <col min="1" max="1" width="29.140625" bestFit="1" customWidth="1"/>
    <col min="2" max="2" width="1.140625" customWidth="1"/>
    <col min="3" max="3" width="10.85546875" bestFit="1" customWidth="1"/>
    <col min="4" max="4" width="1.5703125" customWidth="1"/>
    <col min="5" max="5" width="10.85546875" bestFit="1" customWidth="1"/>
    <col min="6" max="6" width="0.7109375" customWidth="1"/>
    <col min="7" max="7" width="15.28515625" bestFit="1" customWidth="1"/>
    <col min="8" max="8" width="0.7109375" customWidth="1"/>
    <col min="9" max="9" width="10.85546875" bestFit="1" customWidth="1"/>
    <col min="10" max="10" width="0.85546875" customWidth="1"/>
    <col min="11" max="11" width="11.28515625" bestFit="1" customWidth="1"/>
    <col min="12" max="12" width="1.28515625" customWidth="1"/>
    <col min="13" max="13" width="10.85546875" bestFit="1" customWidth="1"/>
    <col min="14" max="14" width="0.85546875" customWidth="1"/>
    <col min="15" max="15" width="9.85546875" bestFit="1" customWidth="1"/>
    <col min="16" max="16" width="1.140625" customWidth="1"/>
    <col min="17" max="17" width="10.85546875" bestFit="1" customWidth="1"/>
    <col min="18" max="18" width="0.85546875" customWidth="1"/>
    <col min="19" max="19" width="15.28515625" bestFit="1" customWidth="1"/>
    <col min="20" max="20" width="0.85546875" customWidth="1"/>
    <col min="21" max="21" width="10.28515625" bestFit="1" customWidth="1"/>
    <col min="22" max="22" width="1.140625" customWidth="1"/>
    <col min="23" max="23" width="11.28515625" bestFit="1" customWidth="1"/>
    <col min="24" max="24" width="1.140625" customWidth="1"/>
    <col min="25" max="25" width="10.85546875" bestFit="1" customWidth="1"/>
  </cols>
  <sheetData>
    <row r="1" spans="1:26" ht="25.5" x14ac:dyDescent="0.25">
      <c r="A1" s="206" t="s">
        <v>168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</row>
    <row r="2" spans="1:26" ht="25.5" x14ac:dyDescent="0.25">
      <c r="A2" s="206" t="s">
        <v>80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</row>
    <row r="3" spans="1:26" ht="25.5" x14ac:dyDescent="0.25">
      <c r="A3" s="206" t="s">
        <v>252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</row>
    <row r="4" spans="1:26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</row>
    <row r="5" spans="1:26" s="207" customFormat="1" ht="24" x14ac:dyDescent="0.6">
      <c r="A5" s="207" t="s">
        <v>181</v>
      </c>
    </row>
    <row r="6" spans="1:26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</row>
    <row r="7" spans="1:26" ht="24" x14ac:dyDescent="0.25">
      <c r="A7" s="203" t="s">
        <v>81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</row>
    <row r="8" spans="1:26" ht="21" x14ac:dyDescent="0.25">
      <c r="A8" s="113"/>
      <c r="B8" s="113"/>
      <c r="C8" s="113"/>
      <c r="D8" s="113"/>
      <c r="E8" s="113"/>
      <c r="F8" s="113"/>
      <c r="G8" s="113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113"/>
      <c r="Y8" s="113"/>
      <c r="Z8" s="113"/>
    </row>
    <row r="9" spans="1:26" x14ac:dyDescent="0.25">
      <c r="A9" s="113"/>
      <c r="B9" s="113"/>
      <c r="C9" s="113"/>
      <c r="D9" s="113"/>
      <c r="E9" s="113"/>
      <c r="F9" s="113"/>
      <c r="G9" s="113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3"/>
      <c r="Y9" s="113"/>
      <c r="Z9" s="113"/>
    </row>
    <row r="10" spans="1:26" ht="21" x14ac:dyDescent="0.25">
      <c r="A10" s="204" t="s">
        <v>82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115"/>
      <c r="T10" s="204"/>
      <c r="U10" s="204"/>
      <c r="V10" s="204"/>
      <c r="W10" s="204"/>
      <c r="X10" s="113"/>
      <c r="Y10" s="113"/>
      <c r="Z10" s="113"/>
    </row>
    <row r="11" spans="1:26" ht="24" x14ac:dyDescent="0.25">
      <c r="A11" s="203" t="s">
        <v>83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3"/>
      <c r="Y11" s="203"/>
      <c r="Z11" s="203"/>
    </row>
    <row r="12" spans="1:26" ht="21" x14ac:dyDescent="0.25">
      <c r="A12" s="113"/>
      <c r="B12" s="113"/>
      <c r="C12" s="204" t="s">
        <v>243</v>
      </c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113"/>
      <c r="O12" s="204" t="s">
        <v>253</v>
      </c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113"/>
    </row>
    <row r="13" spans="1:26" ht="21" x14ac:dyDescent="0.25">
      <c r="A13" s="126" t="s">
        <v>82</v>
      </c>
      <c r="B13" s="113"/>
      <c r="C13" s="145" t="s">
        <v>84</v>
      </c>
      <c r="D13" s="114"/>
      <c r="E13" s="145" t="s">
        <v>85</v>
      </c>
      <c r="F13" s="114"/>
      <c r="G13" s="146" t="s">
        <v>86</v>
      </c>
      <c r="H13" s="114"/>
      <c r="I13" s="146" t="s">
        <v>87</v>
      </c>
      <c r="J13" s="114"/>
      <c r="K13" s="146" t="s">
        <v>13</v>
      </c>
      <c r="L13" s="114"/>
      <c r="M13" s="146" t="s">
        <v>14</v>
      </c>
      <c r="N13" s="113"/>
      <c r="O13" s="146" t="s">
        <v>84</v>
      </c>
      <c r="P13" s="146"/>
      <c r="Q13" s="146" t="s">
        <v>85</v>
      </c>
      <c r="R13" s="146"/>
      <c r="S13" s="146" t="s">
        <v>86</v>
      </c>
      <c r="T13" s="114"/>
      <c r="U13" s="146" t="s">
        <v>87</v>
      </c>
      <c r="V13" s="114"/>
      <c r="W13" s="146" t="s">
        <v>13</v>
      </c>
      <c r="X13" s="114"/>
      <c r="Y13" s="145" t="s">
        <v>14</v>
      </c>
      <c r="Z13" s="113"/>
    </row>
    <row r="14" spans="1:26" ht="24" x14ac:dyDescent="0.25">
      <c r="A14" s="203" t="s">
        <v>88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</row>
    <row r="15" spans="1:26" ht="21" x14ac:dyDescent="0.25">
      <c r="A15" s="113"/>
      <c r="B15" s="113"/>
      <c r="C15" s="204" t="s">
        <v>243</v>
      </c>
      <c r="D15" s="204"/>
      <c r="E15" s="204"/>
      <c r="F15" s="204"/>
      <c r="G15" s="204"/>
      <c r="H15" s="204"/>
      <c r="I15" s="204"/>
      <c r="J15" s="113"/>
      <c r="K15" s="204" t="s">
        <v>253</v>
      </c>
      <c r="L15" s="204"/>
      <c r="M15" s="204"/>
      <c r="N15" s="204"/>
      <c r="O15" s="204"/>
      <c r="P15" s="204"/>
      <c r="Q15" s="204"/>
      <c r="R15" s="204"/>
      <c r="S15" s="113"/>
      <c r="T15" s="113"/>
      <c r="U15" s="113"/>
      <c r="V15" s="113"/>
      <c r="W15" s="113"/>
      <c r="X15" s="113"/>
      <c r="Y15" s="113"/>
      <c r="Z15" s="113"/>
    </row>
    <row r="16" spans="1:26" ht="21" x14ac:dyDescent="0.25">
      <c r="A16" s="115" t="s">
        <v>82</v>
      </c>
      <c r="B16" s="113"/>
      <c r="C16" s="116" t="s">
        <v>85</v>
      </c>
      <c r="D16" s="114"/>
      <c r="E16" s="116" t="s">
        <v>87</v>
      </c>
      <c r="F16" s="114"/>
      <c r="G16" s="116" t="s">
        <v>13</v>
      </c>
      <c r="H16" s="114"/>
      <c r="I16" s="116" t="s">
        <v>14</v>
      </c>
      <c r="J16" s="113"/>
      <c r="K16" s="201" t="s">
        <v>85</v>
      </c>
      <c r="L16" s="201"/>
      <c r="M16" s="201"/>
      <c r="N16" s="201"/>
      <c r="O16" s="201"/>
      <c r="P16" s="114"/>
      <c r="Q16" s="116"/>
      <c r="R16" s="114"/>
      <c r="S16" s="113"/>
      <c r="T16" s="113"/>
      <c r="U16" s="113"/>
      <c r="V16" s="113"/>
      <c r="W16" s="113"/>
      <c r="X16" s="113"/>
      <c r="Y16" s="113"/>
      <c r="Z16" s="113"/>
    </row>
    <row r="17" spans="1:26" x14ac:dyDescent="0.25">
      <c r="A17" s="114"/>
      <c r="B17" s="113"/>
      <c r="C17" s="114"/>
      <c r="D17" s="113"/>
      <c r="E17" s="114"/>
      <c r="F17" s="113"/>
      <c r="G17" s="114"/>
      <c r="H17" s="113"/>
      <c r="I17" s="114"/>
      <c r="J17" s="113"/>
      <c r="K17" s="114"/>
      <c r="L17" s="114"/>
      <c r="M17" s="114"/>
      <c r="N17" s="114"/>
      <c r="O17" s="114"/>
      <c r="P17" s="113"/>
      <c r="Q17" s="114"/>
      <c r="R17" s="113"/>
      <c r="S17" s="113"/>
      <c r="T17" s="113"/>
      <c r="U17" s="113"/>
      <c r="V17" s="113"/>
      <c r="W17" s="113"/>
      <c r="X17" s="113"/>
      <c r="Y17" s="113"/>
      <c r="Z17" s="113"/>
    </row>
    <row r="18" spans="1:26" x14ac:dyDescent="0.25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</row>
    <row r="19" spans="1:26" ht="39" x14ac:dyDescent="0.95">
      <c r="A19" s="202">
        <v>3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</row>
  </sheetData>
  <mergeCells count="24">
    <mergeCell ref="A1:Z1"/>
    <mergeCell ref="A2:Z2"/>
    <mergeCell ref="A3:Z3"/>
    <mergeCell ref="A7:Z7"/>
    <mergeCell ref="H8:P8"/>
    <mergeCell ref="Q8:W8"/>
    <mergeCell ref="A5:XFD5"/>
    <mergeCell ref="V10:W10"/>
    <mergeCell ref="A11:Z11"/>
    <mergeCell ref="C12:M12"/>
    <mergeCell ref="O12:Y12"/>
    <mergeCell ref="A10:G10"/>
    <mergeCell ref="H10:I10"/>
    <mergeCell ref="J10:K10"/>
    <mergeCell ref="L10:M10"/>
    <mergeCell ref="N10:P10"/>
    <mergeCell ref="Q10:R10"/>
    <mergeCell ref="T10:U10"/>
    <mergeCell ref="K16:M16"/>
    <mergeCell ref="N16:O16"/>
    <mergeCell ref="A19:Z19"/>
    <mergeCell ref="A14:Z14"/>
    <mergeCell ref="C15:I15"/>
    <mergeCell ref="K15:R15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2:CC28"/>
  <sheetViews>
    <sheetView rightToLeft="1" view="pageBreakPreview" topLeftCell="A4" zoomScale="70" zoomScaleNormal="70" zoomScaleSheetLayoutView="70" workbookViewId="0">
      <selection activeCell="H29" sqref="H29"/>
    </sheetView>
  </sheetViews>
  <sheetFormatPr defaultColWidth="9.140625" defaultRowHeight="21" x14ac:dyDescent="0.6"/>
  <cols>
    <col min="1" max="1" width="4.7109375" style="1" customWidth="1"/>
    <col min="2" max="2" width="46" style="1" bestFit="1" customWidth="1"/>
    <col min="3" max="3" width="1" style="1" customWidth="1"/>
    <col min="4" max="4" width="12.7109375" style="1" customWidth="1"/>
    <col min="5" max="5" width="1" style="1" customWidth="1"/>
    <col min="6" max="6" width="14" style="1" customWidth="1"/>
    <col min="7" max="7" width="1" style="1" customWidth="1"/>
    <col min="8" max="8" width="16.7109375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28515625" style="1" bestFit="1" customWidth="1"/>
    <col min="17" max="17" width="1" style="1" customWidth="1"/>
    <col min="18" max="18" width="19.28515625" style="1" bestFit="1" customWidth="1"/>
    <col min="19" max="19" width="1" style="1" customWidth="1"/>
    <col min="20" max="20" width="26" style="1" bestFit="1" customWidth="1"/>
    <col min="21" max="21" width="1" style="1" customWidth="1"/>
    <col min="22" max="22" width="19.28515625" style="1" bestFit="1" customWidth="1"/>
    <col min="23" max="23" width="1" style="1" customWidth="1"/>
    <col min="24" max="24" width="20" style="1" bestFit="1" customWidth="1"/>
    <col min="25" max="25" width="1" style="1" customWidth="1"/>
    <col min="26" max="26" width="10.7109375" style="1" bestFit="1" customWidth="1"/>
    <col min="27" max="27" width="1" style="1" customWidth="1"/>
    <col min="28" max="28" width="20" style="1" bestFit="1" customWidth="1"/>
    <col min="29" max="29" width="1" style="1" customWidth="1"/>
    <col min="30" max="30" width="14.425781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28515625" style="1" bestFit="1" customWidth="1"/>
    <col min="35" max="35" width="1" style="1" customWidth="1"/>
    <col min="36" max="36" width="26" style="1" bestFit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12" t="s">
        <v>167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</row>
    <row r="3" spans="2:38" ht="39" x14ac:dyDescent="0.6">
      <c r="B3" s="212" t="s">
        <v>0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</row>
    <row r="4" spans="2:38" ht="39" x14ac:dyDescent="0.6">
      <c r="B4" s="212" t="s">
        <v>252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</row>
    <row r="5" spans="2:38" ht="39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2:38" ht="39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210" t="s">
        <v>151</v>
      </c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85" t="s">
        <v>16</v>
      </c>
      <c r="C10" s="185" t="s">
        <v>16</v>
      </c>
      <c r="D10" s="185" t="s">
        <v>16</v>
      </c>
      <c r="E10" s="185" t="s">
        <v>16</v>
      </c>
      <c r="F10" s="185" t="s">
        <v>16</v>
      </c>
      <c r="G10" s="185" t="s">
        <v>16</v>
      </c>
      <c r="H10" s="185" t="s">
        <v>16</v>
      </c>
      <c r="I10" s="185" t="s">
        <v>16</v>
      </c>
      <c r="J10" s="185" t="s">
        <v>16</v>
      </c>
      <c r="K10" s="185" t="s">
        <v>16</v>
      </c>
      <c r="L10" s="185"/>
      <c r="M10" s="185"/>
      <c r="N10" s="185" t="s">
        <v>16</v>
      </c>
      <c r="P10" s="185" t="s">
        <v>243</v>
      </c>
      <c r="Q10" s="185" t="s">
        <v>2</v>
      </c>
      <c r="R10" s="185" t="s">
        <v>2</v>
      </c>
      <c r="S10" s="185" t="s">
        <v>2</v>
      </c>
      <c r="T10" s="185" t="s">
        <v>2</v>
      </c>
      <c r="V10" s="213" t="s">
        <v>3</v>
      </c>
      <c r="W10" s="185" t="s">
        <v>3</v>
      </c>
      <c r="X10" s="185" t="s">
        <v>3</v>
      </c>
      <c r="Y10" s="185" t="s">
        <v>3</v>
      </c>
      <c r="Z10" s="185" t="s">
        <v>3</v>
      </c>
      <c r="AA10" s="185" t="s">
        <v>3</v>
      </c>
      <c r="AB10" s="185" t="s">
        <v>3</v>
      </c>
      <c r="AD10" s="185" t="s">
        <v>253</v>
      </c>
      <c r="AE10" s="185" t="s">
        <v>4</v>
      </c>
      <c r="AF10" s="185" t="s">
        <v>4</v>
      </c>
      <c r="AG10" s="185" t="s">
        <v>4</v>
      </c>
      <c r="AH10" s="185" t="s">
        <v>4</v>
      </c>
      <c r="AI10" s="185" t="s">
        <v>4</v>
      </c>
      <c r="AJ10" s="185" t="s">
        <v>4</v>
      </c>
      <c r="AK10" s="185" t="s">
        <v>4</v>
      </c>
      <c r="AL10" s="185" t="s">
        <v>4</v>
      </c>
    </row>
    <row r="11" spans="2:38" s="13" customFormat="1" ht="45.75" customHeight="1" x14ac:dyDescent="0.6">
      <c r="B11" s="188" t="s">
        <v>17</v>
      </c>
      <c r="C11" s="15"/>
      <c r="D11" s="188" t="s">
        <v>18</v>
      </c>
      <c r="E11" s="15"/>
      <c r="F11" s="188" t="s">
        <v>19</v>
      </c>
      <c r="G11" s="15"/>
      <c r="H11" s="188" t="s">
        <v>20</v>
      </c>
      <c r="I11" s="15"/>
      <c r="J11" s="188" t="s">
        <v>70</v>
      </c>
      <c r="K11" s="15"/>
      <c r="L11" s="188" t="s">
        <v>22</v>
      </c>
      <c r="M11" s="108"/>
      <c r="N11" s="188" t="s">
        <v>15</v>
      </c>
      <c r="P11" s="188" t="s">
        <v>5</v>
      </c>
      <c r="Q11" s="15"/>
      <c r="R11" s="188" t="s">
        <v>6</v>
      </c>
      <c r="S11" s="15"/>
      <c r="T11" s="188" t="s">
        <v>7</v>
      </c>
      <c r="V11" s="209" t="s">
        <v>8</v>
      </c>
      <c r="W11" s="188" t="s">
        <v>8</v>
      </c>
      <c r="X11" s="188" t="s">
        <v>8</v>
      </c>
      <c r="Z11" s="188" t="s">
        <v>9</v>
      </c>
      <c r="AA11" s="188" t="s">
        <v>9</v>
      </c>
      <c r="AB11" s="188" t="s">
        <v>9</v>
      </c>
      <c r="AD11" s="188" t="s">
        <v>5</v>
      </c>
      <c r="AE11" s="15"/>
      <c r="AF11" s="188" t="s">
        <v>23</v>
      </c>
      <c r="AG11" s="15"/>
      <c r="AH11" s="188" t="s">
        <v>6</v>
      </c>
      <c r="AI11" s="15"/>
      <c r="AJ11" s="188" t="s">
        <v>7</v>
      </c>
      <c r="AK11" s="15"/>
      <c r="AL11" s="188" t="s">
        <v>11</v>
      </c>
    </row>
    <row r="12" spans="2:38" s="13" customFormat="1" ht="45.75" customHeight="1" x14ac:dyDescent="0.6">
      <c r="B12" s="189" t="s">
        <v>17</v>
      </c>
      <c r="C12" s="16"/>
      <c r="D12" s="189" t="s">
        <v>18</v>
      </c>
      <c r="E12" s="16"/>
      <c r="F12" s="189" t="s">
        <v>19</v>
      </c>
      <c r="G12" s="16"/>
      <c r="H12" s="189" t="s">
        <v>20</v>
      </c>
      <c r="I12" s="16"/>
      <c r="J12" s="189" t="s">
        <v>21</v>
      </c>
      <c r="K12" s="16"/>
      <c r="L12" s="189"/>
      <c r="M12" s="109"/>
      <c r="N12" s="189" t="s">
        <v>15</v>
      </c>
      <c r="P12" s="189" t="s">
        <v>5</v>
      </c>
      <c r="Q12" s="16"/>
      <c r="R12" s="189" t="s">
        <v>6</v>
      </c>
      <c r="S12" s="16"/>
      <c r="T12" s="189" t="s">
        <v>7</v>
      </c>
      <c r="V12" s="208" t="s">
        <v>5</v>
      </c>
      <c r="W12" s="16"/>
      <c r="X12" s="189" t="s">
        <v>6</v>
      </c>
      <c r="Z12" s="189" t="s">
        <v>5</v>
      </c>
      <c r="AA12" s="16"/>
      <c r="AB12" s="189" t="s">
        <v>12</v>
      </c>
      <c r="AD12" s="189" t="s">
        <v>5</v>
      </c>
      <c r="AE12" s="16"/>
      <c r="AF12" s="189" t="s">
        <v>23</v>
      </c>
      <c r="AG12" s="16"/>
      <c r="AH12" s="189" t="s">
        <v>6</v>
      </c>
      <c r="AI12" s="16"/>
      <c r="AJ12" s="189"/>
      <c r="AK12" s="16"/>
      <c r="AL12" s="189" t="s">
        <v>11</v>
      </c>
    </row>
    <row r="13" spans="2:38" ht="21.75" x14ac:dyDescent="0.6">
      <c r="B13" s="3"/>
      <c r="C13" s="3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>
        <v>5.1000000000000004E-3</v>
      </c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0"/>
      <c r="AL13" s="72"/>
    </row>
    <row r="14" spans="2:38" ht="27" thickBot="1" x14ac:dyDescent="0.7">
      <c r="B14" s="211" t="s">
        <v>65</v>
      </c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19"/>
      <c r="P14" s="150">
        <f>SUM(P13:P13)</f>
        <v>0</v>
      </c>
      <c r="Q14" s="151"/>
      <c r="R14" s="150">
        <f>SUM(R13:R13)</f>
        <v>0</v>
      </c>
      <c r="S14" s="151"/>
      <c r="T14" s="150">
        <f>SUM(T13:T13)</f>
        <v>0</v>
      </c>
      <c r="U14" s="151"/>
      <c r="V14" s="150">
        <f>SUM(V13:V13)</f>
        <v>5.1000000000000004E-3</v>
      </c>
      <c r="W14" s="151"/>
      <c r="X14" s="150">
        <f>SUM(X13:X13)</f>
        <v>0</v>
      </c>
      <c r="Y14" s="151"/>
      <c r="Z14" s="150">
        <f>SUM(Z13:Z13)</f>
        <v>0</v>
      </c>
      <c r="AA14" s="151"/>
      <c r="AB14" s="150">
        <f>SUM(AB13:AB13)</f>
        <v>0</v>
      </c>
      <c r="AC14" s="151"/>
      <c r="AD14" s="150">
        <f>SUM(AD13:AD13)</f>
        <v>0</v>
      </c>
      <c r="AE14" s="148"/>
      <c r="AF14" s="150"/>
      <c r="AG14" s="151"/>
      <c r="AH14" s="150">
        <f>SUM(AH13:AH13)</f>
        <v>0</v>
      </c>
      <c r="AI14" s="151"/>
      <c r="AJ14" s="150">
        <f>SUM(AJ13:AJ13)</f>
        <v>0</v>
      </c>
      <c r="AK14" s="151"/>
      <c r="AL14" s="152">
        <f>SUM(AL13:AL13)</f>
        <v>0</v>
      </c>
    </row>
    <row r="15" spans="2:38" ht="21" customHeight="1" thickTop="1" x14ac:dyDescent="0.6">
      <c r="V15"/>
      <c r="W15"/>
    </row>
    <row r="16" spans="2:38" x14ac:dyDescent="0.6">
      <c r="V16"/>
      <c r="W16"/>
    </row>
    <row r="17" spans="20:81" ht="21.75" x14ac:dyDescent="0.6">
      <c r="V17"/>
      <c r="W17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</row>
    <row r="18" spans="20:81" ht="21.75" x14ac:dyDescent="0.6">
      <c r="V18"/>
      <c r="W18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</row>
    <row r="19" spans="20:81" ht="21.75" x14ac:dyDescent="0.6">
      <c r="V19"/>
      <c r="W19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20:81" ht="21.75" x14ac:dyDescent="0.6">
      <c r="V20"/>
      <c r="W20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0:81" ht="33" x14ac:dyDescent="0.8">
      <c r="T21" s="42">
        <v>4</v>
      </c>
      <c r="V21"/>
      <c r="W21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0:81" ht="21.75" x14ac:dyDescent="0.6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0:81" ht="21.75" x14ac:dyDescent="0.6"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0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0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0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0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0:81" x14ac:dyDescent="0.6">
      <c r="V28"/>
      <c r="W28"/>
    </row>
  </sheetData>
  <mergeCells count="30">
    <mergeCell ref="B8:R8"/>
    <mergeCell ref="B14:N1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B5" zoomScale="70" zoomScaleNormal="110" zoomScaleSheetLayoutView="70" workbookViewId="0">
      <selection activeCell="B2" sqref="B2:AF2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</row>
    <row r="3" spans="2:32" ht="39" x14ac:dyDescent="0.6">
      <c r="B3" s="212" t="s">
        <v>0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</row>
    <row r="4" spans="2:32" ht="39" x14ac:dyDescent="0.6">
      <c r="B4" s="212" t="s">
        <v>252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</row>
    <row r="5" spans="2:32" ht="129" customHeight="1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2:32" ht="129" customHeight="1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152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87" t="s">
        <v>29</v>
      </c>
      <c r="C10" s="187" t="s">
        <v>29</v>
      </c>
      <c r="D10" s="187" t="s">
        <v>29</v>
      </c>
      <c r="E10" s="187" t="s">
        <v>29</v>
      </c>
      <c r="F10" s="187" t="s">
        <v>29</v>
      </c>
      <c r="G10" s="187" t="s">
        <v>29</v>
      </c>
      <c r="H10" s="187" t="s">
        <v>29</v>
      </c>
      <c r="I10" s="187" t="s">
        <v>29</v>
      </c>
      <c r="J10" s="187" t="s">
        <v>29</v>
      </c>
      <c r="L10" s="214"/>
      <c r="M10" s="187" t="s">
        <v>2</v>
      </c>
      <c r="N10" s="187" t="s">
        <v>2</v>
      </c>
      <c r="O10" s="187" t="s">
        <v>2</v>
      </c>
      <c r="P10" s="187" t="s">
        <v>2</v>
      </c>
      <c r="R10" s="187" t="s">
        <v>3</v>
      </c>
      <c r="S10" s="187" t="s">
        <v>3</v>
      </c>
      <c r="T10" s="187" t="s">
        <v>3</v>
      </c>
      <c r="U10" s="187" t="s">
        <v>3</v>
      </c>
      <c r="V10" s="187"/>
      <c r="W10" s="187" t="s">
        <v>3</v>
      </c>
      <c r="X10" s="187" t="s">
        <v>3</v>
      </c>
      <c r="Z10" s="187" t="s">
        <v>253</v>
      </c>
      <c r="AA10" s="187" t="s">
        <v>4</v>
      </c>
      <c r="AB10" s="187" t="s">
        <v>4</v>
      </c>
      <c r="AC10" s="187" t="s">
        <v>4</v>
      </c>
      <c r="AD10" s="187" t="s">
        <v>4</v>
      </c>
      <c r="AE10" s="187" t="s">
        <v>4</v>
      </c>
      <c r="AF10" s="187" t="s">
        <v>4</v>
      </c>
    </row>
    <row r="11" spans="2:32" s="13" customFormat="1" x14ac:dyDescent="0.6">
      <c r="B11" s="188" t="s">
        <v>30</v>
      </c>
      <c r="C11" s="15"/>
      <c r="D11" s="188" t="s">
        <v>70</v>
      </c>
      <c r="E11" s="15"/>
      <c r="F11" s="188" t="s">
        <v>22</v>
      </c>
      <c r="G11" s="15"/>
      <c r="H11" s="188" t="s">
        <v>31</v>
      </c>
      <c r="I11" s="15"/>
      <c r="J11" s="188" t="s">
        <v>19</v>
      </c>
      <c r="L11" s="209" t="s">
        <v>5</v>
      </c>
      <c r="M11" s="15"/>
      <c r="N11" s="188" t="s">
        <v>6</v>
      </c>
      <c r="O11" s="15"/>
      <c r="P11" s="188" t="s">
        <v>7</v>
      </c>
      <c r="R11" s="188" t="s">
        <v>8</v>
      </c>
      <c r="S11" s="188" t="s">
        <v>8</v>
      </c>
      <c r="T11" s="188" t="s">
        <v>8</v>
      </c>
      <c r="U11" s="15"/>
      <c r="V11" s="209" t="s">
        <v>9</v>
      </c>
      <c r="W11" s="188" t="s">
        <v>9</v>
      </c>
      <c r="X11" s="188" t="s">
        <v>9</v>
      </c>
      <c r="Z11" s="188" t="s">
        <v>5</v>
      </c>
      <c r="AA11" s="15"/>
      <c r="AB11" s="188" t="s">
        <v>6</v>
      </c>
      <c r="AC11" s="15"/>
      <c r="AD11" s="188" t="s">
        <v>7</v>
      </c>
      <c r="AE11" s="15"/>
      <c r="AF11" s="188" t="s">
        <v>32</v>
      </c>
    </row>
    <row r="12" spans="2:32" s="13" customFormat="1" ht="75.75" customHeight="1" x14ac:dyDescent="0.6">
      <c r="B12" s="189" t="s">
        <v>30</v>
      </c>
      <c r="C12" s="16"/>
      <c r="D12" s="189" t="s">
        <v>21</v>
      </c>
      <c r="E12" s="16"/>
      <c r="F12" s="189" t="s">
        <v>22</v>
      </c>
      <c r="G12" s="16"/>
      <c r="H12" s="189" t="s">
        <v>31</v>
      </c>
      <c r="I12" s="16"/>
      <c r="J12" s="189" t="s">
        <v>19</v>
      </c>
      <c r="L12" s="189"/>
      <c r="M12" s="16"/>
      <c r="N12" s="189" t="s">
        <v>6</v>
      </c>
      <c r="O12" s="16"/>
      <c r="P12" s="189" t="s">
        <v>7</v>
      </c>
      <c r="R12" s="189" t="s">
        <v>5</v>
      </c>
      <c r="S12" s="16"/>
      <c r="T12" s="189" t="s">
        <v>6</v>
      </c>
      <c r="U12" s="16"/>
      <c r="V12" s="208" t="s">
        <v>5</v>
      </c>
      <c r="W12" s="16"/>
      <c r="X12" s="189" t="s">
        <v>12</v>
      </c>
      <c r="Z12" s="189" t="s">
        <v>5</v>
      </c>
      <c r="AA12" s="16"/>
      <c r="AB12" s="189" t="s">
        <v>6</v>
      </c>
      <c r="AC12" s="16"/>
      <c r="AD12" s="189" t="s">
        <v>7</v>
      </c>
      <c r="AE12" s="16"/>
      <c r="AF12" s="189" t="s">
        <v>32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5">
        <v>0</v>
      </c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4"/>
      <c r="AF13" s="100"/>
    </row>
    <row r="14" spans="2:32" ht="27" thickBot="1" x14ac:dyDescent="0.7">
      <c r="B14" s="215" t="s">
        <v>65</v>
      </c>
      <c r="C14" s="215"/>
      <c r="D14" s="215"/>
      <c r="E14" s="215"/>
      <c r="F14" s="215"/>
      <c r="G14" s="215"/>
      <c r="H14" s="215"/>
      <c r="I14" s="215"/>
      <c r="J14" s="215"/>
      <c r="K14" s="19"/>
      <c r="L14" s="101">
        <f>SUM(L13:L13)</f>
        <v>0</v>
      </c>
      <c r="M14" s="94"/>
      <c r="N14" s="101" t="s">
        <v>77</v>
      </c>
      <c r="O14" s="94"/>
      <c r="P14" s="101" t="s">
        <v>77</v>
      </c>
      <c r="Q14" s="94"/>
      <c r="R14" s="101" t="s">
        <v>77</v>
      </c>
      <c r="S14" s="94"/>
      <c r="T14" s="101" t="s">
        <v>77</v>
      </c>
      <c r="U14" s="94"/>
      <c r="V14" s="101" t="s">
        <v>77</v>
      </c>
      <c r="W14" s="94"/>
      <c r="X14" s="101" t="s">
        <v>77</v>
      </c>
      <c r="Y14" s="94"/>
      <c r="Z14" s="101" t="s">
        <v>77</v>
      </c>
      <c r="AA14" s="94"/>
      <c r="AB14" s="101" t="s">
        <v>77</v>
      </c>
      <c r="AC14" s="94"/>
      <c r="AD14" s="101" t="s">
        <v>77</v>
      </c>
      <c r="AE14" s="94"/>
      <c r="AF14" s="102">
        <f>SUM(AF13:AF13)</f>
        <v>0</v>
      </c>
    </row>
    <row r="15" spans="2:32" ht="21.75" thickTop="1" x14ac:dyDescent="0.6">
      <c r="L15" s="93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2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27"/>
  <sheetViews>
    <sheetView rightToLeft="1" view="pageBreakPreview" topLeftCell="A4" zoomScaleNormal="100" zoomScaleSheetLayoutView="100" workbookViewId="0">
      <selection activeCell="L11" sqref="L11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9.710937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85" t="s">
        <v>168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spans="2:20" ht="30" x14ac:dyDescent="0.55000000000000004">
      <c r="B3" s="185" t="s">
        <v>0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2:20" ht="30" x14ac:dyDescent="0.55000000000000004">
      <c r="B4" s="185" t="s">
        <v>252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153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86" t="s">
        <v>33</v>
      </c>
      <c r="D8" s="187" t="s">
        <v>243</v>
      </c>
      <c r="F8" s="187" t="s">
        <v>3</v>
      </c>
      <c r="G8" s="187" t="s">
        <v>3</v>
      </c>
      <c r="H8" s="187" t="s">
        <v>3</v>
      </c>
      <c r="J8" s="187" t="s">
        <v>253</v>
      </c>
      <c r="K8" s="187" t="s">
        <v>4</v>
      </c>
      <c r="L8" s="187" t="s">
        <v>4</v>
      </c>
    </row>
    <row r="9" spans="2:20" s="4" customFormat="1" x14ac:dyDescent="0.55000000000000004">
      <c r="B9" s="219" t="s">
        <v>33</v>
      </c>
      <c r="D9" s="217" t="s">
        <v>34</v>
      </c>
      <c r="F9" s="217" t="s">
        <v>35</v>
      </c>
      <c r="G9" s="27"/>
      <c r="H9" s="217" t="s">
        <v>36</v>
      </c>
      <c r="J9" s="217" t="s">
        <v>34</v>
      </c>
      <c r="K9" s="27"/>
      <c r="L9" s="218" t="s">
        <v>32</v>
      </c>
    </row>
    <row r="10" spans="2:20" s="4" customFormat="1" x14ac:dyDescent="0.55000000000000004">
      <c r="B10" s="3" t="s">
        <v>256</v>
      </c>
      <c r="C10" s="97"/>
      <c r="D10" s="97">
        <v>982798360</v>
      </c>
      <c r="E10" s="97"/>
      <c r="F10" s="97">
        <v>62197090920</v>
      </c>
      <c r="G10" s="97"/>
      <c r="H10" s="97">
        <v>48249291210</v>
      </c>
      <c r="I10" s="97"/>
      <c r="J10" s="97">
        <v>14930598070</v>
      </c>
      <c r="K10" s="6"/>
      <c r="L10" s="31">
        <f>J10/'سرمایه گذاری ها'!$O$17</f>
        <v>6.962316439674715E-2</v>
      </c>
      <c r="N10"/>
    </row>
    <row r="11" spans="2:20" s="4" customFormat="1" x14ac:dyDescent="0.55000000000000004">
      <c r="B11" s="3" t="s">
        <v>257</v>
      </c>
      <c r="C11" s="97"/>
      <c r="D11" s="97">
        <v>99345876</v>
      </c>
      <c r="E11" s="97"/>
      <c r="F11" s="97">
        <v>420103</v>
      </c>
      <c r="G11" s="97"/>
      <c r="H11" s="97">
        <v>0</v>
      </c>
      <c r="I11" s="97"/>
      <c r="J11" s="97">
        <v>99765979</v>
      </c>
      <c r="K11" s="6"/>
      <c r="L11" s="31">
        <f>J11/'سرمایه گذاری ها'!$O$17</f>
        <v>4.652206913985612E-4</v>
      </c>
      <c r="N11"/>
    </row>
    <row r="12" spans="2:20" s="4" customFormat="1" x14ac:dyDescent="0.55000000000000004">
      <c r="B12" s="3" t="s">
        <v>258</v>
      </c>
      <c r="C12" s="97"/>
      <c r="D12" s="97">
        <v>760182</v>
      </c>
      <c r="E12" s="97"/>
      <c r="F12" s="97">
        <v>3214</v>
      </c>
      <c r="G12" s="97"/>
      <c r="H12" s="97">
        <v>0</v>
      </c>
      <c r="I12" s="97"/>
      <c r="J12" s="97">
        <v>763396</v>
      </c>
      <c r="K12" s="6"/>
      <c r="L12" s="31">
        <f>J12/'سرمایه گذاری ها'!$O$17</f>
        <v>3.5598068448854298E-6</v>
      </c>
      <c r="N12"/>
    </row>
    <row r="13" spans="2:20" s="4" customFormat="1" x14ac:dyDescent="0.55000000000000004">
      <c r="B13" s="5" t="s">
        <v>259</v>
      </c>
      <c r="C13" s="6"/>
      <c r="D13" s="67">
        <v>283744</v>
      </c>
      <c r="E13" s="6"/>
      <c r="F13" s="67">
        <v>1205</v>
      </c>
      <c r="G13" s="6"/>
      <c r="H13" s="67">
        <v>0</v>
      </c>
      <c r="I13" s="6"/>
      <c r="J13" s="67">
        <v>284949</v>
      </c>
      <c r="K13" s="6"/>
      <c r="L13" s="31">
        <f>J13/'سرمایه گذاری ها'!$O$17</f>
        <v>1.3287512649309903E-6</v>
      </c>
      <c r="N13"/>
    </row>
    <row r="14" spans="2:20" ht="27" thickBot="1" x14ac:dyDescent="0.6">
      <c r="B14" s="52" t="s">
        <v>65</v>
      </c>
      <c r="D14" s="53">
        <f>SUM(D10:D13)</f>
        <v>1083188162</v>
      </c>
      <c r="E14" s="53">
        <f>SUM(E10:E12)</f>
        <v>0</v>
      </c>
      <c r="F14" s="53">
        <f>SUM(F10:F12)</f>
        <v>62197514237</v>
      </c>
      <c r="G14" s="53">
        <f>SUM(G10:G12)</f>
        <v>0</v>
      </c>
      <c r="H14" s="53">
        <f>SUM(H10:H12)</f>
        <v>48249291210</v>
      </c>
      <c r="I14" s="53">
        <f>SUM(I10:I12)</f>
        <v>0</v>
      </c>
      <c r="J14" s="53">
        <f>SUM(J10:J13)</f>
        <v>15031412394</v>
      </c>
      <c r="L14" s="61">
        <f>SUM(L10:L13)</f>
        <v>7.0093273646255533E-2</v>
      </c>
      <c r="N14"/>
    </row>
    <row r="15" spans="2:20" ht="21.75" thickTop="1" x14ac:dyDescent="0.55000000000000004">
      <c r="D15"/>
      <c r="N15"/>
    </row>
    <row r="16" spans="2:20" x14ac:dyDescent="0.55000000000000004">
      <c r="B16" s="216">
        <v>6</v>
      </c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N16"/>
    </row>
    <row r="17" spans="2:14" x14ac:dyDescent="0.55000000000000004">
      <c r="B17" s="20"/>
      <c r="D17"/>
      <c r="N17"/>
    </row>
    <row r="18" spans="2:14" x14ac:dyDescent="0.55000000000000004">
      <c r="D18"/>
      <c r="N18"/>
    </row>
    <row r="19" spans="2:14" x14ac:dyDescent="0.55000000000000004">
      <c r="D19"/>
      <c r="N19"/>
    </row>
    <row r="20" spans="2:14" x14ac:dyDescent="0.55000000000000004">
      <c r="D20"/>
      <c r="N20"/>
    </row>
    <row r="21" spans="2:14" x14ac:dyDescent="0.55000000000000004">
      <c r="D21"/>
      <c r="N21"/>
    </row>
    <row r="22" spans="2:14" x14ac:dyDescent="0.55000000000000004">
      <c r="D22"/>
      <c r="N22"/>
    </row>
    <row r="23" spans="2:14" x14ac:dyDescent="0.55000000000000004">
      <c r="D23"/>
      <c r="N23"/>
    </row>
    <row r="24" spans="2:14" x14ac:dyDescent="0.55000000000000004">
      <c r="D24"/>
      <c r="N24"/>
    </row>
    <row r="25" spans="2:14" x14ac:dyDescent="0.55000000000000004">
      <c r="D25"/>
      <c r="N25"/>
    </row>
    <row r="26" spans="2:14" x14ac:dyDescent="0.55000000000000004">
      <c r="N26"/>
    </row>
    <row r="27" spans="2:14" x14ac:dyDescent="0.55000000000000004">
      <c r="D27" s="3"/>
      <c r="N27"/>
    </row>
  </sheetData>
  <sortState xmlns:xlrd2="http://schemas.microsoft.com/office/spreadsheetml/2017/richdata2" ref="B10:J13">
    <sortCondition descending="1" ref="J10:J13"/>
  </sortState>
  <mergeCells count="13">
    <mergeCell ref="B16:L16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21"/>
  <sheetViews>
    <sheetView rightToLeft="1" view="pageBreakPreview" zoomScale="80" zoomScaleNormal="100" zoomScaleSheetLayoutView="80" workbookViewId="0">
      <selection activeCell="Y10" sqref="Y10"/>
    </sheetView>
  </sheetViews>
  <sheetFormatPr defaultRowHeight="15" x14ac:dyDescent="0.25"/>
  <cols>
    <col min="1" max="1" width="30" bestFit="1" customWidth="1"/>
    <col min="2" max="2" width="0.7109375" customWidth="1"/>
    <col min="3" max="3" width="12.28515625" bestFit="1" customWidth="1"/>
    <col min="4" max="4" width="0.7109375" customWidth="1"/>
    <col min="5" max="5" width="19.42578125" bestFit="1" customWidth="1"/>
    <col min="6" max="6" width="0.7109375" customWidth="1"/>
    <col min="7" max="7" width="17.5703125" bestFit="1" customWidth="1"/>
    <col min="8" max="8" width="0.7109375" customWidth="1"/>
    <col min="9" max="9" width="12.140625" bestFit="1" customWidth="1"/>
    <col min="10" max="10" width="0.7109375" customWidth="1"/>
    <col min="11" max="11" width="18.85546875" bestFit="1" customWidth="1"/>
    <col min="12" max="12" width="0.7109375" customWidth="1"/>
    <col min="13" max="13" width="14.42578125" bestFit="1" customWidth="1"/>
    <col min="14" max="14" width="0.7109375" customWidth="1"/>
    <col min="15" max="15" width="19.85546875" bestFit="1" customWidth="1"/>
    <col min="16" max="16" width="0.7109375" customWidth="1"/>
    <col min="17" max="17" width="10.28515625" bestFit="1" customWidth="1"/>
    <col min="18" max="18" width="0.7109375" customWidth="1"/>
    <col min="19" max="19" width="21.7109375" customWidth="1"/>
    <col min="20" max="20" width="0.7109375" customWidth="1"/>
    <col min="21" max="21" width="15.5703125" bestFit="1" customWidth="1"/>
    <col min="22" max="22" width="0.7109375" customWidth="1"/>
    <col min="23" max="23" width="25" bestFit="1" customWidth="1"/>
    <col min="24" max="24" width="0.7109375" customWidth="1"/>
    <col min="25" max="25" width="18.28515625" customWidth="1"/>
  </cols>
  <sheetData>
    <row r="1" spans="1:25" ht="25.5" x14ac:dyDescent="0.25">
      <c r="A1" s="206" t="s">
        <v>168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</row>
    <row r="2" spans="1:25" ht="25.5" x14ac:dyDescent="0.25">
      <c r="A2" s="206" t="s">
        <v>80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</row>
    <row r="3" spans="1:25" ht="25.5" x14ac:dyDescent="0.25">
      <c r="A3" s="206" t="s">
        <v>252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</row>
    <row r="4" spans="1:25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</row>
    <row r="5" spans="1:25" ht="24" x14ac:dyDescent="0.25">
      <c r="A5" s="136" t="s">
        <v>227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</row>
    <row r="6" spans="1:25" ht="21" x14ac:dyDescent="0.25">
      <c r="A6" s="113"/>
      <c r="B6" s="113"/>
      <c r="C6" s="113"/>
      <c r="D6" s="204" t="s">
        <v>243</v>
      </c>
      <c r="E6" s="204"/>
      <c r="F6" s="204"/>
      <c r="G6" s="204"/>
      <c r="H6" s="113"/>
      <c r="I6" s="204" t="s">
        <v>3</v>
      </c>
      <c r="J6" s="204"/>
      <c r="K6" s="204"/>
      <c r="L6" s="204"/>
      <c r="M6" s="204"/>
      <c r="N6" s="204"/>
      <c r="O6" s="204"/>
      <c r="P6" s="113"/>
      <c r="Q6" s="204" t="s">
        <v>253</v>
      </c>
      <c r="R6" s="204"/>
      <c r="S6" s="204"/>
      <c r="T6" s="204"/>
      <c r="U6" s="204"/>
      <c r="V6" s="204"/>
      <c r="W6" s="204"/>
      <c r="X6" s="204"/>
      <c r="Y6" s="204"/>
    </row>
    <row r="7" spans="1:25" ht="21" x14ac:dyDescent="0.25">
      <c r="A7" s="113"/>
      <c r="B7" s="113"/>
      <c r="C7" s="113"/>
      <c r="D7" s="114"/>
      <c r="E7" s="114"/>
      <c r="F7" s="114"/>
      <c r="G7" s="114"/>
      <c r="H7" s="113"/>
      <c r="I7" s="201" t="s">
        <v>89</v>
      </c>
      <c r="J7" s="201"/>
      <c r="K7" s="201"/>
      <c r="L7" s="114"/>
      <c r="M7" s="201" t="s">
        <v>90</v>
      </c>
      <c r="N7" s="201"/>
      <c r="O7" s="201"/>
      <c r="P7" s="113"/>
      <c r="Q7" s="114"/>
      <c r="R7" s="114"/>
      <c r="S7" s="114"/>
      <c r="T7" s="114"/>
      <c r="U7" s="114"/>
      <c r="V7" s="114"/>
      <c r="W7" s="114"/>
      <c r="X7" s="114"/>
      <c r="Y7" s="114"/>
    </row>
    <row r="8" spans="1:25" ht="21" x14ac:dyDescent="0.25">
      <c r="A8" s="115" t="s">
        <v>91</v>
      </c>
      <c r="B8" s="113"/>
      <c r="C8" s="115" t="s">
        <v>92</v>
      </c>
      <c r="D8" s="113"/>
      <c r="E8" s="115" t="s">
        <v>6</v>
      </c>
      <c r="F8" s="113"/>
      <c r="G8" s="115" t="s">
        <v>7</v>
      </c>
      <c r="H8" s="113"/>
      <c r="I8" s="116" t="s">
        <v>5</v>
      </c>
      <c r="J8" s="114"/>
      <c r="K8" s="116" t="s">
        <v>6</v>
      </c>
      <c r="L8" s="113"/>
      <c r="M8" s="116" t="s">
        <v>5</v>
      </c>
      <c r="N8" s="114"/>
      <c r="O8" s="116" t="s">
        <v>12</v>
      </c>
      <c r="P8" s="113"/>
      <c r="Q8" s="115" t="s">
        <v>5</v>
      </c>
      <c r="R8" s="113"/>
      <c r="S8" s="115" t="s">
        <v>93</v>
      </c>
      <c r="T8" s="113"/>
      <c r="U8" s="115" t="s">
        <v>6</v>
      </c>
      <c r="V8" s="113"/>
      <c r="W8" s="115" t="s">
        <v>7</v>
      </c>
      <c r="X8" s="113"/>
      <c r="Y8" s="115" t="s">
        <v>94</v>
      </c>
    </row>
    <row r="9" spans="1:25" ht="21" x14ac:dyDescent="0.5">
      <c r="A9" s="126" t="s">
        <v>205</v>
      </c>
      <c r="B9" s="113"/>
      <c r="C9" s="160">
        <v>80000</v>
      </c>
      <c r="D9" s="160"/>
      <c r="E9" s="160">
        <v>19716430608</v>
      </c>
      <c r="F9" s="160"/>
      <c r="G9" s="160">
        <v>18066520500</v>
      </c>
      <c r="H9" s="160"/>
      <c r="I9" s="160">
        <v>0</v>
      </c>
      <c r="J9" s="160"/>
      <c r="K9" s="160">
        <v>0</v>
      </c>
      <c r="L9" s="160"/>
      <c r="M9" s="160">
        <v>-30000</v>
      </c>
      <c r="N9" s="160"/>
      <c r="O9" s="160">
        <v>7385519271</v>
      </c>
      <c r="P9" s="160"/>
      <c r="Q9" s="160">
        <v>50000</v>
      </c>
      <c r="R9" s="160"/>
      <c r="S9" s="160">
        <v>250890</v>
      </c>
      <c r="T9" s="160"/>
      <c r="U9" s="160">
        <v>12322769130</v>
      </c>
      <c r="V9" s="160"/>
      <c r="W9" s="160">
        <v>12529603406.25</v>
      </c>
      <c r="X9" s="113"/>
      <c r="Y9" s="154">
        <f>W9/'سرمایه گذاری ها'!O17</f>
        <v>5.8427039137313459E-2</v>
      </c>
    </row>
    <row r="10" spans="1:25" ht="21.75" thickBot="1" x14ac:dyDescent="0.55000000000000004">
      <c r="A10" s="138" t="s">
        <v>65</v>
      </c>
      <c r="B10" s="139"/>
      <c r="C10" s="143">
        <f>SUM(C9:C9)</f>
        <v>80000</v>
      </c>
      <c r="D10" s="149"/>
      <c r="E10" s="143">
        <f>SUM(E9:E9)</f>
        <v>19716430608</v>
      </c>
      <c r="F10" s="149"/>
      <c r="G10" s="143">
        <f>SUM(G9:G9)</f>
        <v>18066520500</v>
      </c>
      <c r="H10" s="149"/>
      <c r="I10" s="161">
        <f>SUM(I9:I9)</f>
        <v>0</v>
      </c>
      <c r="J10" s="161"/>
      <c r="K10" s="161">
        <f>SUM(K9:K9)</f>
        <v>0</v>
      </c>
      <c r="L10" s="161"/>
      <c r="M10" s="161">
        <f>SUM(M9:M9)</f>
        <v>-30000</v>
      </c>
      <c r="N10" s="161"/>
      <c r="O10" s="161">
        <f>SUM(O9:O9)</f>
        <v>7385519271</v>
      </c>
      <c r="P10" s="161"/>
      <c r="Q10" s="161">
        <f>SUM(Q9:Q9)</f>
        <v>50000</v>
      </c>
      <c r="R10" s="161"/>
      <c r="S10" s="161"/>
      <c r="T10" s="161"/>
      <c r="U10" s="161">
        <f>SUM(U9:U9)</f>
        <v>12322769130</v>
      </c>
      <c r="V10" s="161"/>
      <c r="W10" s="161">
        <f>SUM(W9:W9)</f>
        <v>12529603406.25</v>
      </c>
      <c r="X10" s="139"/>
      <c r="Y10" s="155">
        <f>SUM(Y9:Y9)</f>
        <v>5.8427039137313459E-2</v>
      </c>
    </row>
    <row r="11" spans="1:25" ht="15.75" thickTop="1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</row>
    <row r="12" spans="1:25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</row>
    <row r="13" spans="1:25" x14ac:dyDescent="0.25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</row>
    <row r="14" spans="1:25" x14ac:dyDescent="0.25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</row>
    <row r="15" spans="1:25" x14ac:dyDescent="0.25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</row>
    <row r="16" spans="1:25" x14ac:dyDescent="0.25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</row>
    <row r="21" spans="1:25" ht="21" x14ac:dyDescent="0.55000000000000004">
      <c r="A21" s="216">
        <v>7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</row>
  </sheetData>
  <sortState xmlns:xlrd2="http://schemas.microsoft.com/office/spreadsheetml/2017/richdata2" ref="A9:W9">
    <sortCondition descending="1" ref="O9"/>
  </sortState>
  <mergeCells count="10">
    <mergeCell ref="A21:Y21"/>
    <mergeCell ref="A1:Y1"/>
    <mergeCell ref="A2:Y2"/>
    <mergeCell ref="A3:Y3"/>
    <mergeCell ref="B5:Y5"/>
    <mergeCell ref="D6:G6"/>
    <mergeCell ref="I6:O6"/>
    <mergeCell ref="Q6:Y6"/>
    <mergeCell ref="I7:K7"/>
    <mergeCell ref="M7:O7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S5" sqref="S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21" t="s">
        <v>168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</row>
    <row r="3" spans="2:28" ht="35.25" x14ac:dyDescent="0.6">
      <c r="B3" s="221" t="s">
        <v>0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</row>
    <row r="4" spans="2:28" ht="35.25" x14ac:dyDescent="0.6">
      <c r="B4" s="221" t="s">
        <v>252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</row>
    <row r="5" spans="2:28" ht="138.75" customHeight="1" x14ac:dyDescent="0.6"/>
    <row r="6" spans="2:28" s="2" customFormat="1" ht="30" x14ac:dyDescent="0.55000000000000004">
      <c r="B6" s="12" t="s">
        <v>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23" t="s">
        <v>69</v>
      </c>
      <c r="D8" s="185" t="s">
        <v>253</v>
      </c>
      <c r="E8" s="185" t="s">
        <v>4</v>
      </c>
      <c r="F8" s="185" t="s">
        <v>4</v>
      </c>
      <c r="G8" s="185" t="s">
        <v>4</v>
      </c>
      <c r="H8" s="185" t="s">
        <v>4</v>
      </c>
      <c r="I8" s="185" t="s">
        <v>4</v>
      </c>
      <c r="J8" s="185" t="s">
        <v>4</v>
      </c>
      <c r="K8" s="185" t="s">
        <v>4</v>
      </c>
      <c r="L8" s="185" t="s">
        <v>4</v>
      </c>
      <c r="M8" s="185" t="s">
        <v>4</v>
      </c>
      <c r="N8" s="185" t="s">
        <v>4</v>
      </c>
    </row>
    <row r="9" spans="2:28" ht="30" x14ac:dyDescent="0.6">
      <c r="B9" s="223" t="s">
        <v>1</v>
      </c>
      <c r="D9" s="222" t="s">
        <v>5</v>
      </c>
      <c r="E9" s="17"/>
      <c r="F9" s="222" t="s">
        <v>24</v>
      </c>
      <c r="G9" s="17"/>
      <c r="H9" s="222" t="s">
        <v>25</v>
      </c>
      <c r="I9" s="17"/>
      <c r="J9" s="222" t="s">
        <v>26</v>
      </c>
      <c r="K9" s="17"/>
      <c r="L9" s="217" t="s">
        <v>27</v>
      </c>
      <c r="M9" s="17"/>
      <c r="N9" s="222" t="s">
        <v>28</v>
      </c>
    </row>
    <row r="10" spans="2:28" ht="26.25" customHeight="1" x14ac:dyDescent="0.6">
      <c r="B10" s="73"/>
      <c r="D10" s="74"/>
      <c r="E10" s="63"/>
      <c r="F10" s="74"/>
      <c r="G10" s="63"/>
      <c r="H10" s="75"/>
      <c r="J10" s="73"/>
      <c r="L10" s="74"/>
      <c r="N10" s="11"/>
    </row>
    <row r="11" spans="2:28" ht="31.5" thickBot="1" x14ac:dyDescent="0.9">
      <c r="B11" s="62" t="s">
        <v>65</v>
      </c>
      <c r="D11" s="77"/>
      <c r="E11" s="78"/>
      <c r="F11" s="77">
        <f>SUM(F10:F10)</f>
        <v>0</v>
      </c>
      <c r="G11" s="78"/>
      <c r="H11" s="77">
        <f>SUM(H10:H10)</f>
        <v>0</v>
      </c>
      <c r="I11" s="79"/>
      <c r="J11" s="98"/>
      <c r="K11" s="79"/>
      <c r="L11" s="77">
        <f>SUM(L10:L10)</f>
        <v>0</v>
      </c>
      <c r="M11" s="79"/>
      <c r="N11" s="80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79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1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MohammadMehdi Sharifi</cp:lastModifiedBy>
  <cp:lastPrinted>2025-05-25T13:49:47Z</cp:lastPrinted>
  <dcterms:created xsi:type="dcterms:W3CDTF">2021-12-28T12:49:50Z</dcterms:created>
  <dcterms:modified xsi:type="dcterms:W3CDTF">2025-09-28T10:37:33Z</dcterms:modified>
</cp:coreProperties>
</file>