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4\مرداد\ارمغان\"/>
    </mc:Choice>
  </mc:AlternateContent>
  <xr:revisionPtr revIDLastSave="0" documentId="13_ncr:1_{D11557D8-45F4-444C-B28F-6B8A98D0558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اوراق مشتقه" sheetId="18" r:id="rId4"/>
    <sheet name="اوراق مشارکت" sheetId="3" r:id="rId5"/>
    <sheet name="گواهی سپرده" sheetId="5" r:id="rId6"/>
    <sheet name="سپرده" sheetId="6" r:id="rId7"/>
    <sheet name="واحدهای صندوق" sheetId="19" r:id="rId8"/>
    <sheet name="تعدیل قیمت" sheetId="4" r:id="rId9"/>
    <sheet name="جمع درآمدها" sheetId="15" r:id="rId10"/>
    <sheet name="درآمد سرمایه گذاری در صندوق" sheetId="20" r:id="rId11"/>
    <sheet name="سرمایه‌گذاری در سهام" sheetId="11" r:id="rId12"/>
    <sheet name="سرمایه‌گذاری در اوراق بهادار" sheetId="12" r:id="rId13"/>
    <sheet name="درآمد سپرده بانکی" sheetId="13" r:id="rId14"/>
    <sheet name="سایر درآمدها" sheetId="14" r:id="rId15"/>
    <sheet name="درآمد سود صندوق" sheetId="22" r:id="rId16"/>
    <sheet name="درآمد سود سهام" sheetId="8" r:id="rId17"/>
    <sheet name="سود اوراق بهادار" sheetId="23" r:id="rId18"/>
    <sheet name="سود سپرده بانکی" sheetId="7" r:id="rId19"/>
    <sheet name="درآمد ناشی از تغییر قیمت اوراق" sheetId="9" r:id="rId20"/>
    <sheet name="درآمد ناشی از فروش" sheetId="10" r:id="rId21"/>
    <sheet name="درآمد اعمال اختیار" sheetId="24" r:id="rId22"/>
    <sheet name="مبالغ تخصیصی اوراق" sheetId="21" r:id="rId23"/>
  </sheets>
  <definedNames>
    <definedName name="_xlnm._FilterDatabase" localSheetId="16" hidden="1">'درآمد سود سهام'!$B$9:$T$30</definedName>
    <definedName name="_xlnm._FilterDatabase" localSheetId="1" hidden="1">'سرمایه گذاری ها'!$E$12:$Q$14</definedName>
    <definedName name="_xlnm._FilterDatabase" localSheetId="2" hidden="1">سهام!$C$11:$Y$43</definedName>
    <definedName name="_xlnm.Print_Area" localSheetId="4">'اوراق مشارکت'!$A$1:$AN$21</definedName>
    <definedName name="_xlnm.Print_Area" localSheetId="3">'اوراق مشتقه'!$A$1:$Z$19</definedName>
    <definedName name="_xlnm.Print_Area" localSheetId="9">'جمع درآمدها'!$A$1:$L$22</definedName>
    <definedName name="_xlnm.Print_Area" localSheetId="13">'درآمد سپرده بانکی'!$A$1:$L$17</definedName>
    <definedName name="_xlnm.Print_Area" localSheetId="16">'درآمد سود سهام'!$A$1:$U$49</definedName>
    <definedName name="_xlnm.Print_Area" localSheetId="19">'درآمد ناشی از تغییر قیمت اوراق'!$A$1:$S$42</definedName>
    <definedName name="_xlnm.Print_Area" localSheetId="20">'درآمد ناشی از فروش'!$A$1:$U$70</definedName>
    <definedName name="_xlnm.Print_Area" localSheetId="14">'سایر درآمدها'!$A$1:$F$22</definedName>
    <definedName name="_xlnm.Print_Area" localSheetId="6">سپرده!$A$1:$M$16</definedName>
    <definedName name="_xlnm.Print_Area" localSheetId="1">'سرمایه گذاری ها'!$A$1:$S$22</definedName>
    <definedName name="_xlnm.Print_Area" localSheetId="12">'سرمایه‌گذاری در اوراق بهادار'!$A$1:$U$16</definedName>
    <definedName name="_xlnm.Print_Area" localSheetId="11">'سرمایه‌گذاری در سهام'!$A$1:$V$73</definedName>
    <definedName name="_xlnm.Print_Area" localSheetId="17">'سود اوراق بهادار'!$A$1:$T$15</definedName>
    <definedName name="_xlnm.Print_Area" localSheetId="18">'سود سپرده بانکی'!$A$1:$O$17</definedName>
    <definedName name="_xlnm.Print_Area" localSheetId="2">سهام!$A$1:$AB$46</definedName>
    <definedName name="_xlnm.Print_Area" localSheetId="0">'صفحه اول '!$A$1:$M$53</definedName>
    <definedName name="_xlnm.Print_Area" localSheetId="5">'گواهی سپرده'!$A$1:$AF$27</definedName>
  </definedNames>
  <calcPr calcId="181029"/>
</workbook>
</file>

<file path=xl/calcChain.xml><?xml version="1.0" encoding="utf-8"?>
<calcChain xmlns="http://schemas.openxmlformats.org/spreadsheetml/2006/main">
  <c r="J32" i="8" l="1"/>
  <c r="L32" i="8"/>
  <c r="N32" i="8"/>
  <c r="P32" i="8"/>
  <c r="R32" i="8"/>
  <c r="T32" i="8"/>
  <c r="K11" i="20"/>
  <c r="V71" i="11"/>
  <c r="E44" i="1"/>
  <c r="Y44" i="1"/>
  <c r="D40" i="9" l="1"/>
  <c r="F40" i="9"/>
  <c r="H40" i="9"/>
  <c r="J40" i="9"/>
  <c r="L40" i="9"/>
  <c r="N40" i="9"/>
  <c r="P40" i="9"/>
  <c r="R40" i="9"/>
  <c r="D71" i="11"/>
  <c r="F71" i="11"/>
  <c r="H71" i="11"/>
  <c r="J71" i="11"/>
  <c r="L71" i="11"/>
  <c r="N71" i="11"/>
  <c r="R71" i="11"/>
  <c r="T71" i="11"/>
  <c r="L14" i="7"/>
  <c r="N14" i="7"/>
  <c r="F14" i="7"/>
  <c r="J14" i="7"/>
  <c r="H14" i="7"/>
  <c r="D14" i="7"/>
  <c r="Q11" i="20"/>
  <c r="S11" i="20"/>
  <c r="D66" i="10"/>
  <c r="F66" i="10"/>
  <c r="H66" i="10"/>
  <c r="J66" i="10"/>
  <c r="L66" i="10"/>
  <c r="N66" i="10"/>
  <c r="P66" i="10"/>
  <c r="R66" i="10"/>
  <c r="M10" i="19" l="1"/>
  <c r="G10" i="19"/>
  <c r="E10" i="19"/>
  <c r="C10" i="19"/>
  <c r="G44" i="1"/>
  <c r="I44" i="1"/>
  <c r="K44" i="1"/>
  <c r="M44" i="1"/>
  <c r="O44" i="1"/>
  <c r="Q44" i="1"/>
  <c r="S44" i="1"/>
  <c r="W44" i="1"/>
  <c r="O12" i="16"/>
  <c r="E11" i="20"/>
  <c r="I11" i="20"/>
  <c r="F11" i="15" s="1"/>
  <c r="C11" i="20"/>
  <c r="G11" i="20"/>
  <c r="M11" i="20"/>
  <c r="F13" i="15"/>
  <c r="W10" i="19"/>
  <c r="U10" i="19"/>
  <c r="Q10" i="19"/>
  <c r="O10" i="19"/>
  <c r="K10" i="19"/>
  <c r="I10" i="19"/>
  <c r="Y10" i="24"/>
  <c r="J10" i="12"/>
  <c r="F12" i="15" s="1"/>
  <c r="Z14" i="3"/>
  <c r="AJ14" i="3"/>
  <c r="AH14" i="3"/>
  <c r="AD14" i="3"/>
  <c r="AB14" i="3"/>
  <c r="X14" i="3"/>
  <c r="V14" i="3"/>
  <c r="W10" i="24"/>
  <c r="U10" i="24"/>
  <c r="S10" i="24"/>
  <c r="Q10" i="24"/>
  <c r="O10" i="24"/>
  <c r="M10" i="24"/>
  <c r="K10" i="24"/>
  <c r="D14" i="13" l="1"/>
  <c r="F10" i="15" s="1"/>
  <c r="H14" i="13"/>
  <c r="D14" i="6"/>
  <c r="F14" i="6"/>
  <c r="H14" i="6"/>
  <c r="J14" i="6"/>
  <c r="L11" i="4"/>
  <c r="H11" i="4"/>
  <c r="F11" i="4"/>
  <c r="T14" i="3"/>
  <c r="R14" i="3"/>
  <c r="P14" i="3"/>
  <c r="O14" i="16"/>
  <c r="M14" i="16"/>
  <c r="K14" i="16"/>
  <c r="I14" i="16"/>
  <c r="G14" i="16"/>
  <c r="E14" i="16"/>
  <c r="F13" i="14"/>
  <c r="F9" i="15" s="1"/>
  <c r="E14" i="6"/>
  <c r="G14" i="6"/>
  <c r="I14" i="6"/>
  <c r="D13" i="14"/>
  <c r="I12" i="16"/>
  <c r="F15" i="15" l="1"/>
  <c r="U9" i="20" s="1"/>
  <c r="H9" i="15" l="1"/>
  <c r="U10" i="20"/>
  <c r="U11" i="20" s="1"/>
  <c r="H12" i="15"/>
  <c r="H11" i="15"/>
  <c r="H10" i="15"/>
  <c r="H13" i="15"/>
  <c r="L14" i="5"/>
  <c r="I15" i="16" l="1"/>
  <c r="H15" i="15" l="1"/>
  <c r="E13" i="16"/>
  <c r="O13" i="16" l="1"/>
  <c r="M13" i="16"/>
  <c r="I13" i="16"/>
  <c r="I17" i="16" s="1"/>
  <c r="K13" i="16"/>
  <c r="G13" i="16" l="1"/>
  <c r="O15" i="16" l="1"/>
  <c r="O17" i="16" s="1"/>
  <c r="E15" i="16"/>
  <c r="G15" i="16"/>
  <c r="K15" i="16"/>
  <c r="M15" i="16"/>
  <c r="M12" i="16"/>
  <c r="E12" i="16"/>
  <c r="G12" i="16"/>
  <c r="AA35" i="1" l="1"/>
  <c r="AA36" i="1"/>
  <c r="AA40" i="1"/>
  <c r="AA34" i="1"/>
  <c r="AA42" i="1"/>
  <c r="AA33" i="1"/>
  <c r="AA37" i="1"/>
  <c r="AA41" i="1"/>
  <c r="AA38" i="1"/>
  <c r="AA39" i="1"/>
  <c r="Q14" i="16"/>
  <c r="Q13" i="16"/>
  <c r="Q15" i="16"/>
  <c r="AA15" i="1"/>
  <c r="AA19" i="1"/>
  <c r="AA23" i="1"/>
  <c r="AA27" i="1"/>
  <c r="AA31" i="1"/>
  <c r="AA22" i="1"/>
  <c r="AA30" i="1"/>
  <c r="AA12" i="1"/>
  <c r="AA16" i="1"/>
  <c r="AA20" i="1"/>
  <c r="AA24" i="1"/>
  <c r="AA28" i="1"/>
  <c r="AA32" i="1"/>
  <c r="AA17" i="1"/>
  <c r="AA21" i="1"/>
  <c r="AA25" i="1"/>
  <c r="AA29" i="1"/>
  <c r="AA18" i="1"/>
  <c r="AA26" i="1"/>
  <c r="AA13" i="1"/>
  <c r="AA14" i="1"/>
  <c r="Y9" i="19"/>
  <c r="L13" i="6"/>
  <c r="L10" i="6"/>
  <c r="J9" i="15"/>
  <c r="AA11" i="1"/>
  <c r="E17" i="16"/>
  <c r="G17" i="16"/>
  <c r="M17" i="16"/>
  <c r="K12" i="16"/>
  <c r="K17" i="16" s="1"/>
  <c r="AA44" i="1" l="1"/>
  <c r="AL14" i="3"/>
  <c r="Q12" i="16"/>
  <c r="J10" i="15"/>
  <c r="J15" i="15" s="1"/>
  <c r="J11" i="15"/>
  <c r="L12" i="6"/>
  <c r="L11" i="6"/>
  <c r="L14" i="6" s="1"/>
  <c r="J12" i="15"/>
  <c r="J13" i="15"/>
  <c r="AF14" i="5"/>
  <c r="Y10" i="19" l="1"/>
  <c r="E10" i="12"/>
  <c r="G10" i="12"/>
  <c r="I10" i="12"/>
  <c r="K10" i="12"/>
  <c r="M10" i="12"/>
  <c r="O10" i="12"/>
  <c r="Q10" i="12"/>
  <c r="P17" i="16" l="1"/>
  <c r="N17" i="16"/>
  <c r="L42" i="16"/>
  <c r="J17" i="16"/>
  <c r="H17" i="16"/>
  <c r="F17" i="16"/>
  <c r="D17" i="16"/>
</calcChain>
</file>

<file path=xl/sharedStrings.xml><?xml version="1.0" encoding="utf-8"?>
<sst xmlns="http://schemas.openxmlformats.org/spreadsheetml/2006/main" count="893" uniqueCount="257">
  <si>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</si>
  <si>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</si>
  <si>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</si>
  <si>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</si>
  <si>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</si>
  <si>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</si>
  <si>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</si>
  <si>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</si>
  <si>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</si>
  <si>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</si>
  <si>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</si>
  <si>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</si>
  <si>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</si>
  <si>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</si>
  <si>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</si>
  <si>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</si>
  <si>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</si>
  <si>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</si>
  <si>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</si>
  <si>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</si>
  <si>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</si>
  <si>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</si>
  <si>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</si>
  <si>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</si>
  <si>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</si>
  <si>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</si>
  <si>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</si>
  <si>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</si>
  <si>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</si>
  <si>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</si>
  <si>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</si>
  <si>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</si>
  <si>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</si>
  <si>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</si>
  <si>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مبلغ</t>
  </si>
  <si>
    <t>افزایش</t>
  </si>
  <si>
    <t>کاهش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</si>
  <si>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</si>
  <si>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</si>
  <si>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</si>
  <si>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</si>
  <si>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</si>
  <si>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</si>
  <si>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</si>
  <si>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</si>
  <si>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</si>
  <si>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</si>
  <si>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</si>
  <si>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</si>
  <si>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</si>
  <si>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</si>
  <si>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</si>
  <si>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</si>
  <si>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</si>
  <si>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</si>
  <si>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</si>
  <si>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</si>
  <si>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</si>
  <si>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</si>
  <si>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</si>
  <si>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</si>
  <si>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</si>
  <si>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</si>
  <si>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</si>
  <si>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</si>
  <si>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جمع کل</t>
  </si>
  <si>
    <t>1. سرمایه گذاری ها</t>
  </si>
  <si>
    <t>سهام و حق تقدم</t>
  </si>
  <si>
    <t>اوراق بدهی</t>
  </si>
  <si>
    <t>نام دارایی</t>
  </si>
  <si>
    <t>تاریخ سررسید</t>
  </si>
  <si>
    <t>طبقه دارایی</t>
  </si>
  <si>
    <t>افزایش طی دوره</t>
  </si>
  <si>
    <t>کاهش طی دوره</t>
  </si>
  <si>
    <t>2. اوراق بهاداری که ارزش آنها در تاریخ گزارش تعدیل شده اند</t>
  </si>
  <si>
    <t>3. درآمد حاصل از سرمایه گذاری ها</t>
  </si>
  <si>
    <t>سپرده های بانکی</t>
  </si>
  <si>
    <t>-</t>
  </si>
  <si>
    <t>بانک ملت</t>
  </si>
  <si>
    <t>تعدیل کارمزد کارگزار</t>
  </si>
  <si>
    <t>صورت وضعیت پرتفوی</t>
  </si>
  <si>
    <t>اطلاعات آماری مرتبط با اوراق اختیار فروش تبعی خریداری شده توسط صندوق سرمایه گذاری:</t>
  </si>
  <si>
    <t>نام سهام</t>
  </si>
  <si>
    <t>اطلاعات آماری مرتبط با موقعیت های اخذ شده در اوراق اختیار معامله توسط صندوق سرمایه گذاری:</t>
  </si>
  <si>
    <t>نوع اختیار</t>
  </si>
  <si>
    <t>نوع موقعیت</t>
  </si>
  <si>
    <t>استراتژی ماخوذه</t>
  </si>
  <si>
    <t>تعداد اوراق</t>
  </si>
  <si>
    <t>اطلاعات آماری مرتبط با قراردادهای آتی توسط صندوق سرمایه گذاری:</t>
  </si>
  <si>
    <t>خرید/صدور طی دوره</t>
  </si>
  <si>
    <t>فروش/ابطال طی دوره</t>
  </si>
  <si>
    <t>صندوق</t>
  </si>
  <si>
    <t>تعداد واحد</t>
  </si>
  <si>
    <t>قیمت ابطال / بازار هر واحد</t>
  </si>
  <si>
    <t>درصد به کل دارایی ها</t>
  </si>
  <si>
    <t>یادداشت</t>
  </si>
  <si>
    <t>درآمد حاصل از سرمایه گذاری در سپرده بانکی و گواهی سپرده</t>
  </si>
  <si>
    <t>درآمد حاصل از سرمایه گذاری در واحدهای صندوق های سرمایه گذاری</t>
  </si>
  <si>
    <t>درآمد حاصل از سرمایه گذاری در اوراق بهادار با درآمد ثابت</t>
  </si>
  <si>
    <t>3-2</t>
  </si>
  <si>
    <t>درآمد حاصل از سرمایه گذاری در سهام و حق تقدم سهام</t>
  </si>
  <si>
    <t>از ابتدای سال مالی</t>
  </si>
  <si>
    <t>درآمد سود صندوق</t>
  </si>
  <si>
    <t>مبالغ تخصیص یافته بابت خرید و نگهداری اوراق بهادار با درآمد ثابت (نرخ سود ترجیحی)</t>
  </si>
  <si>
    <t>مبلغ شناسایی شده بابت قرارداد خرید و نگهداری اوراق بهادار</t>
  </si>
  <si>
    <t>میانگین نرخ بازده تا سررسید قراردادهای منعقده</t>
  </si>
  <si>
    <t>طرف معامله</t>
  </si>
  <si>
    <t>نوع وابستگی</t>
  </si>
  <si>
    <t>نام ورقه بهادار</t>
  </si>
  <si>
    <t>بهای تمام شده اوراق</t>
  </si>
  <si>
    <t>نرخ اسمی</t>
  </si>
  <si>
    <t>شرکت...</t>
  </si>
  <si>
    <t>مدیر صندوق</t>
  </si>
  <si>
    <t>ورقه الف</t>
  </si>
  <si>
    <t>ورقه ب</t>
  </si>
  <si>
    <t>شرکت مادر</t>
  </si>
  <si>
    <t>ورقه د</t>
  </si>
  <si>
    <t>صندوق  سرمایه­گذاری اختصاصی بازارگردانی …</t>
  </si>
  <si>
    <t>صندوق­ سرمایه­گذاری اختصاصی بازارگردانی تحت مدیریت مدیر صندوق یا اشخاص تحت کنترل یا وابسته *</t>
  </si>
  <si>
    <t>ورقه ج</t>
  </si>
  <si>
    <t>سایر</t>
  </si>
  <si>
    <t>ورقه ح</t>
  </si>
  <si>
    <t>ورقه ط</t>
  </si>
  <si>
    <t>ورقه ی</t>
  </si>
  <si>
    <t>ورقه س</t>
  </si>
  <si>
    <t>*به تفکیک هر یک از صندوق­های سرمایه­گذاری اختصاصی بازارگردانی طرف قرارداد افشا گردد.</t>
  </si>
  <si>
    <t>تاریخ تشکیل مجمع</t>
  </si>
  <si>
    <t>نام صندوق</t>
  </si>
  <si>
    <t>تاریخ تقسیم سود</t>
  </si>
  <si>
    <t>تعداد واحد صندوق در زمان تقسیم سود</t>
  </si>
  <si>
    <t>سود متعلق به هر واحد</t>
  </si>
  <si>
    <t>خالص درآمد سود صندوق</t>
  </si>
  <si>
    <t>شرح</t>
  </si>
  <si>
    <t>تاریخ دریافت سود</t>
  </si>
  <si>
    <t>نرخ سود علی الحساب</t>
  </si>
  <si>
    <t>خالص بهای فروش</t>
  </si>
  <si>
    <t>نام سهم</t>
  </si>
  <si>
    <t>نام اختیار</t>
  </si>
  <si>
    <t>ارزش اعمال</t>
  </si>
  <si>
    <t>ارزش دفتری اختیار</t>
  </si>
  <si>
    <t>بهای تمام شده سهم</t>
  </si>
  <si>
    <t>کارمزد اعمال</t>
  </si>
  <si>
    <t>مالیات اعمال</t>
  </si>
  <si>
    <t>کارمزد فروش اختیار</t>
  </si>
  <si>
    <t>سود(زیان)اعمال</t>
  </si>
  <si>
    <t>سود و زیان ناشی از تغییر قیمت اوراق</t>
  </si>
  <si>
    <t xml:space="preserve"> </t>
  </si>
  <si>
    <t>واحدهای صندوق</t>
  </si>
  <si>
    <t>3-5</t>
  </si>
  <si>
    <t>معین برای سایر درآمدهای تنزیل سود بانک</t>
  </si>
  <si>
    <t>3-3- درآمد حاصل از سرمایه گذاری در اوراق بهادار با درآمد ثابت</t>
  </si>
  <si>
    <t>3-1- سرمایه گذاری در اوراق بهادار با درآمد ثابت یا علل الحساب</t>
  </si>
  <si>
    <t>4-1- سرمایه گذاری در  گواهی سپرده بانکی</t>
  </si>
  <si>
    <t>5-1- سرمایه گذاری در سپرده های بانکی</t>
  </si>
  <si>
    <t>2-3- درآمد حاصل سرمایه گذاری در سهام و حق تقدم</t>
  </si>
  <si>
    <t>4-3- درآمد حاصل از سپرده های بانکی</t>
  </si>
  <si>
    <t>1-4- درآمد سود صندوق</t>
  </si>
  <si>
    <t>2-4- درآمد حاصل از سود سهام</t>
  </si>
  <si>
    <t xml:space="preserve">  3-4- سود اوراق بهادار با درآمد ثابت</t>
  </si>
  <si>
    <t>4-4-  سود اوراق بدهی و سپرده های بانکی</t>
  </si>
  <si>
    <t>5-4- درآمد حاصل از تغییر قیمت اوراق بهادار</t>
  </si>
  <si>
    <t>6-4- درآمد حاصل از فروش اوراق بهادار</t>
  </si>
  <si>
    <t>7-4- سود (زیان) ناشی از اعمال اختیار معامله سهام</t>
  </si>
  <si>
    <t>.5</t>
  </si>
  <si>
    <t>3-4</t>
  </si>
  <si>
    <t>3-1</t>
  </si>
  <si>
    <t>3-3</t>
  </si>
  <si>
    <t>صندوق سرمایه‌گذاری مشترک گنجینه ارمغان الماس</t>
  </si>
  <si>
    <t>صندوق سرمایه‌گذاری مشترک گنجینه  ارمغان الماس</t>
  </si>
  <si>
    <t>الحاوی</t>
  </si>
  <si>
    <t>بانک صادرات ایران</t>
  </si>
  <si>
    <t>پالایش نفت تهران</t>
  </si>
  <si>
    <t>پتروشیمی‌شیراز</t>
  </si>
  <si>
    <t>سرمایه گذاری مسکن پردیس</t>
  </si>
  <si>
    <t>ملی‌ صنایع‌ مس‌ ایران‌</t>
  </si>
  <si>
    <t>کشتیرانی دریای خزر</t>
  </si>
  <si>
    <t>سرمایه گذاری تامین اجتماعی</t>
  </si>
  <si>
    <t>بانک‌اقتصادنوین‌</t>
  </si>
  <si>
    <t>گروه‌بهمن‌</t>
  </si>
  <si>
    <t>صنایع شیمیایی کیمیاگران امروز</t>
  </si>
  <si>
    <t>کالسیمین‌</t>
  </si>
  <si>
    <t xml:space="preserve"> 2-1-سرمایه گذاری در اوراق مشتقه</t>
  </si>
  <si>
    <t>1-1-سرمایه گذاری در سهام و حق تقدم سهام</t>
  </si>
  <si>
    <t>سرمایه گذاری توسعه صنایع سیمان</t>
  </si>
  <si>
    <t>گروه مپنا (سهامی عام)</t>
  </si>
  <si>
    <t>5-3-  سایر درآمدها</t>
  </si>
  <si>
    <t>صنایع پتروشیمی کرمانشاه</t>
  </si>
  <si>
    <t>سرمایه‌گذاری‌ رنا(هلدینگ‌</t>
  </si>
  <si>
    <t>صنعتی زر ماکارون</t>
  </si>
  <si>
    <t>فولاد مبارکه اصفهان</t>
  </si>
  <si>
    <t>صبا فولاد خلیج فارس</t>
  </si>
  <si>
    <t>گروه انتخاب الکترونیک آرمان</t>
  </si>
  <si>
    <t>سیمرغ</t>
  </si>
  <si>
    <t>1-3-درآمد حاصل از سرمایه گذاری در واحدهای صندوق های سرمایه گذاری</t>
  </si>
  <si>
    <t>گروه‌صنعتی‌سپاهان‌</t>
  </si>
  <si>
    <t>ذوب آهن اصفهان</t>
  </si>
  <si>
    <t>تولیدی برنا باطری</t>
  </si>
  <si>
    <t>سرمایه‌گذاری‌غدیر(هلدینگ‌</t>
  </si>
  <si>
    <t>سرمایه‌گذاری‌ سایپا</t>
  </si>
  <si>
    <t>مدیریت نیروگاهی ایرانیان مپنا</t>
  </si>
  <si>
    <t>معدنی و صنعتی گل گهر</t>
  </si>
  <si>
    <t>سرمایه گذاری دارویی تامین</t>
  </si>
  <si>
    <t>توسعه‌معادن‌وفلزات‌</t>
  </si>
  <si>
    <t>دارویی و نهاده های زاگرس دارو</t>
  </si>
  <si>
    <t>صنایع ارتباطی آوا</t>
  </si>
  <si>
    <t>صندوق واسطه گری مالی یکم-سهام</t>
  </si>
  <si>
    <t>صندوق پالایشی یکم-سهام</t>
  </si>
  <si>
    <t>ایمن خودرو شرق</t>
  </si>
  <si>
    <t>ح . توسعه‌معادن‌وفلزات‌</t>
  </si>
  <si>
    <t>تولید انرژی برق شمس پاسارگاد</t>
  </si>
  <si>
    <t>ح . معدنی و صنعتی گل گهر</t>
  </si>
  <si>
    <t>ح.کشتیرانی دریای خزر</t>
  </si>
  <si>
    <t>1404/01/31</t>
  </si>
  <si>
    <t>بیمه کوثر</t>
  </si>
  <si>
    <t>آلومینیوم‌ایران‌</t>
  </si>
  <si>
    <t>سرمایه‌گذاری‌بوعلی‌</t>
  </si>
  <si>
    <t>سرمایه گذاری سبحان</t>
  </si>
  <si>
    <t>داروپخش‌ (هلدینگ‌</t>
  </si>
  <si>
    <t>سیمان‌مازندران‌</t>
  </si>
  <si>
    <t>شرکت ارتباطات سیار ایران</t>
  </si>
  <si>
    <t>رادیاتور ایران‌</t>
  </si>
  <si>
    <t>پلیمر آریا ساسول</t>
  </si>
  <si>
    <t>نفت سپاهان</t>
  </si>
  <si>
    <t>پتروشیمی جم پیلن</t>
  </si>
  <si>
    <t>توسعه سامانه ی نرم افزاری نگین</t>
  </si>
  <si>
    <t>1404/01/25</t>
  </si>
  <si>
    <t>1404/01/27</t>
  </si>
  <si>
    <t xml:space="preserve">6-1- واحد های صندوق </t>
  </si>
  <si>
    <t>فولاد  خوزستان</t>
  </si>
  <si>
    <t>1404/02/22</t>
  </si>
  <si>
    <t>زامیاد</t>
  </si>
  <si>
    <t xml:space="preserve">سپرده بانک آینده </t>
  </si>
  <si>
    <t>1404/04/31</t>
  </si>
  <si>
    <t>بین‌المللی‌توسعه‌ساختمان</t>
  </si>
  <si>
    <t>صنایع‌خاک‌چینی‌ایران‌</t>
  </si>
  <si>
    <t>کاشی‌ وسرامیک‌ حافظ‌</t>
  </si>
  <si>
    <t>مبین انرژی خلیج فارس</t>
  </si>
  <si>
    <t>پویا زرکان آق دره</t>
  </si>
  <si>
    <t>ایران‌ ترانسفو</t>
  </si>
  <si>
    <t>1404/04/30</t>
  </si>
  <si>
    <t>1404/04/22</t>
  </si>
  <si>
    <t>1404/04/29</t>
  </si>
  <si>
    <t>1404/04/23</t>
  </si>
  <si>
    <t>1404/04/21</t>
  </si>
  <si>
    <t>1404/04/28</t>
  </si>
  <si>
    <t>برای ماه منتهی به 1404/05/31</t>
  </si>
  <si>
    <t>1404/05/31</t>
  </si>
  <si>
    <t>فولاد امیرکبیرکاشان</t>
  </si>
  <si>
    <t>توکاریل</t>
  </si>
  <si>
    <t>مجتمع صنایع لاستیک یزد</t>
  </si>
  <si>
    <t xml:space="preserve">سپرده بانک خاورمیانه </t>
  </si>
  <si>
    <t xml:space="preserve">سپرده بانک سامان </t>
  </si>
  <si>
    <t xml:space="preserve">سپرده بانک پارسیان </t>
  </si>
  <si>
    <t>1404/05/14</t>
  </si>
  <si>
    <t>1404/05/13</t>
  </si>
  <si>
    <t>1404/05/07</t>
  </si>
  <si>
    <t>1404/05/12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</si>
</sst>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29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2"/>
      <color rgb="FF000000"/>
      <name val="B Zar"/>
      <charset val="178"/>
    </font>
    <font>
      <b/>
      <sz val="24"/>
      <name val="B Zar"/>
      <charset val="178"/>
    </font>
    <font>
      <sz val="8"/>
      <name val="Calibri"/>
      <family val="2"/>
    </font>
    <font>
      <sz val="12"/>
      <color rgb="FF000000"/>
      <name val="B Nazanin"/>
      <charset val="178"/>
    </font>
    <font>
      <b/>
      <sz val="15"/>
      <color rgb="FF000000"/>
      <name val="B Nazanin"/>
      <charset val="178"/>
    </font>
    <font>
      <b/>
      <sz val="14"/>
      <color rgb="FF1E90FF"/>
      <name val="B Nazanin"/>
      <charset val="178"/>
    </font>
    <font>
      <b/>
      <sz val="12"/>
      <color rgb="FF000000"/>
      <name val="B Nazanin"/>
      <charset val="178"/>
    </font>
    <font>
      <sz val="10"/>
      <color rgb="FF000000"/>
      <name val="Arial"/>
      <family val="2"/>
    </font>
    <font>
      <b/>
      <sz val="14"/>
      <color theme="1"/>
      <name val="B Nazanin"/>
      <charset val="178"/>
    </font>
    <font>
      <b/>
      <sz val="11"/>
      <name val="B Zar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</cellStyleXfs>
  <cellXfs count="240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7" fillId="0" borderId="0" xfId="0" applyFont="1"/>
    <xf numFmtId="0" fontId="8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0" fontId="4" fillId="0" borderId="4" xfId="0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8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8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11" fillId="0" borderId="0" xfId="0" applyFont="1" applyAlignment="1">
      <alignment wrapText="1"/>
    </xf>
    <xf numFmtId="0" fontId="11" fillId="0" borderId="3" xfId="0" applyFont="1" applyBorder="1" applyAlignment="1">
      <alignment wrapText="1"/>
    </xf>
    <xf numFmtId="0" fontId="8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3" fillId="0" borderId="0" xfId="0" applyFont="1"/>
    <xf numFmtId="0" fontId="5" fillId="0" borderId="0" xfId="0" applyFont="1" applyAlignment="1">
      <alignment horizontal="center" vertical="center"/>
    </xf>
    <xf numFmtId="0" fontId="14" fillId="0" borderId="0" xfId="0" applyFont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wrapText="1"/>
    </xf>
    <xf numFmtId="0" fontId="7" fillId="0" borderId="3" xfId="0" applyFont="1" applyBorder="1" applyAlignment="1">
      <alignment wrapText="1"/>
    </xf>
    <xf numFmtId="0" fontId="13" fillId="0" borderId="0" xfId="0" applyFont="1" applyAlignment="1">
      <alignment horizontal="center" vertical="center" readingOrder="2"/>
    </xf>
    <xf numFmtId="0" fontId="9" fillId="0" borderId="0" xfId="0" applyFont="1" applyAlignment="1">
      <alignment horizontal="right" vertical="center" indent="1" readingOrder="2"/>
    </xf>
    <xf numFmtId="0" fontId="9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0" fontId="7" fillId="0" borderId="0" xfId="2" applyNumberFormat="1" applyFont="1"/>
    <xf numFmtId="0" fontId="8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center"/>
    </xf>
    <xf numFmtId="0" fontId="15" fillId="0" borderId="0" xfId="0" applyFont="1" applyAlignment="1">
      <alignment horizontal="right" vertical="center" indent="1" readingOrder="2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3" xfId="0" applyFont="1" applyBorder="1"/>
    <xf numFmtId="0" fontId="14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165" fontId="2" fillId="0" borderId="0" xfId="1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wrapText="1"/>
    </xf>
    <xf numFmtId="3" fontId="7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5" fontId="16" fillId="0" borderId="0" xfId="1" applyNumberFormat="1" applyFont="1" applyBorder="1" applyAlignment="1">
      <alignment horizontal="center" vertical="center"/>
    </xf>
    <xf numFmtId="165" fontId="16" fillId="0" borderId="0" xfId="1" applyNumberFormat="1" applyFont="1" applyBorder="1" applyAlignment="1">
      <alignment horizontal="left" vertical="center"/>
    </xf>
    <xf numFmtId="0" fontId="9" fillId="0" borderId="0" xfId="0" applyFont="1" applyAlignment="1">
      <alignment horizontal="center" vertical="center" wrapText="1"/>
    </xf>
    <xf numFmtId="165" fontId="13" fillId="0" borderId="4" xfId="1" applyNumberFormat="1" applyFont="1" applyBorder="1" applyAlignment="1">
      <alignment horizontal="center" vertical="center"/>
    </xf>
    <xf numFmtId="165" fontId="13" fillId="0" borderId="0" xfId="1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 readingOrder="2"/>
    </xf>
    <xf numFmtId="0" fontId="7" fillId="0" borderId="2" xfId="0" applyFont="1" applyBorder="1" applyAlignment="1">
      <alignment horizontal="center" vertical="center" wrapText="1" readingOrder="2"/>
    </xf>
    <xf numFmtId="3" fontId="7" fillId="0" borderId="4" xfId="0" applyNumberFormat="1" applyFont="1" applyBorder="1" applyAlignment="1">
      <alignment horizontal="center" vertical="center" wrapText="1" readingOrder="2"/>
    </xf>
    <xf numFmtId="0" fontId="20" fillId="0" borderId="0" xfId="0" applyFont="1"/>
    <xf numFmtId="10" fontId="14" fillId="0" borderId="0" xfId="0" applyNumberFormat="1" applyFont="1" applyAlignment="1">
      <alignment horizontal="center"/>
    </xf>
    <xf numFmtId="165" fontId="4" fillId="0" borderId="0" xfId="0" applyNumberFormat="1" applyFont="1"/>
    <xf numFmtId="3" fontId="4" fillId="0" borderId="0" xfId="0" applyNumberFormat="1" applyFont="1" applyAlignment="1">
      <alignment horizontal="center" vertical="center" readingOrder="2"/>
    </xf>
    <xf numFmtId="10" fontId="4" fillId="0" borderId="0" xfId="0" applyNumberFormat="1" applyFont="1"/>
    <xf numFmtId="10" fontId="4" fillId="0" borderId="3" xfId="0" applyNumberFormat="1" applyFont="1" applyBorder="1" applyAlignment="1">
      <alignment horizontal="center" vertical="center" wrapText="1"/>
    </xf>
    <xf numFmtId="10" fontId="14" fillId="0" borderId="1" xfId="0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165" fontId="0" fillId="0" borderId="0" xfId="0" applyNumberFormat="1"/>
    <xf numFmtId="0" fontId="8" fillId="0" borderId="0" xfId="0" applyFont="1" applyAlignment="1">
      <alignment horizontal="center" vertical="center"/>
    </xf>
    <xf numFmtId="165" fontId="8" fillId="0" borderId="0" xfId="1" applyNumberFormat="1" applyFont="1" applyAlignment="1">
      <alignment horizontal="center" vertical="center"/>
    </xf>
    <xf numFmtId="0" fontId="4" fillId="0" borderId="4" xfId="0" applyFont="1" applyBorder="1" applyAlignment="1">
      <alignment vertical="center"/>
    </xf>
    <xf numFmtId="3" fontId="4" fillId="0" borderId="0" xfId="0" applyNumberFormat="1" applyFont="1" applyAlignment="1">
      <alignment horizontal="center"/>
    </xf>
    <xf numFmtId="165" fontId="13" fillId="0" borderId="4" xfId="0" applyNumberFormat="1" applyFont="1" applyBorder="1" applyAlignment="1">
      <alignment horizontal="left" vertical="top"/>
    </xf>
    <xf numFmtId="9" fontId="4" fillId="0" borderId="4" xfId="2" applyFont="1" applyBorder="1" applyAlignment="1">
      <alignment horizontal="center" vertical="center"/>
    </xf>
    <xf numFmtId="10" fontId="8" fillId="0" borderId="0" xfId="2" applyNumberFormat="1" applyFont="1" applyAlignment="1">
      <alignment horizontal="center" vertical="center"/>
    </xf>
    <xf numFmtId="165" fontId="8" fillId="0" borderId="4" xfId="0" applyNumberFormat="1" applyFont="1" applyBorder="1" applyAlignment="1">
      <alignment horizontal="center" vertical="center"/>
    </xf>
    <xf numFmtId="165" fontId="8" fillId="0" borderId="4" xfId="2" applyNumberFormat="1" applyFont="1" applyBorder="1" applyAlignment="1">
      <alignment horizontal="center" vertical="center"/>
    </xf>
    <xf numFmtId="3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4" xfId="0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3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25" fillId="0" borderId="6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4" fillId="0" borderId="0" xfId="0" applyFont="1" applyAlignment="1">
      <alignment horizontal="right" vertical="center"/>
    </xf>
    <xf numFmtId="164" fontId="4" fillId="0" borderId="4" xfId="2" applyNumberFormat="1" applyFont="1" applyBorder="1" applyAlignment="1">
      <alignment horizontal="center" vertical="center" wrapText="1"/>
    </xf>
    <xf numFmtId="164" fontId="4" fillId="0" borderId="0" xfId="1" applyFont="1" applyAlignment="1">
      <alignment horizontal="center" wrapText="1"/>
    </xf>
    <xf numFmtId="3" fontId="22" fillId="0" borderId="8" xfId="0" applyNumberFormat="1" applyFont="1" applyBorder="1" applyAlignment="1">
      <alignment horizontal="right" vertical="top"/>
    </xf>
    <xf numFmtId="0" fontId="25" fillId="0" borderId="8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 readingOrder="1"/>
    </xf>
    <xf numFmtId="0" fontId="7" fillId="0" borderId="4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6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9" fontId="7" fillId="2" borderId="4" xfId="2" applyFont="1" applyFill="1" applyBorder="1" applyAlignment="1">
      <alignment horizontal="center"/>
    </xf>
    <xf numFmtId="10" fontId="3" fillId="0" borderId="0" xfId="2" applyNumberFormat="1" applyFont="1" applyAlignment="1">
      <alignment horizontal="center" vertical="center"/>
    </xf>
    <xf numFmtId="10" fontId="2" fillId="0" borderId="0" xfId="2" applyNumberFormat="1" applyFont="1" applyAlignment="1">
      <alignment horizontal="center" vertical="center" wrapText="1"/>
    </xf>
    <xf numFmtId="10" fontId="7" fillId="2" borderId="4" xfId="2" applyNumberFormat="1" applyFont="1" applyFill="1" applyBorder="1" applyAlignment="1">
      <alignment horizontal="center"/>
    </xf>
    <xf numFmtId="0" fontId="22" fillId="0" borderId="5" xfId="0" applyFont="1" applyBorder="1" applyAlignment="1">
      <alignment horizontal="right" vertical="top"/>
    </xf>
    <xf numFmtId="3" fontId="22" fillId="0" borderId="5" xfId="0" applyNumberFormat="1" applyFont="1" applyBorder="1" applyAlignment="1">
      <alignment horizontal="right" vertical="top"/>
    </xf>
    <xf numFmtId="4" fontId="22" fillId="0" borderId="5" xfId="0" applyNumberFormat="1" applyFont="1" applyBorder="1" applyAlignment="1">
      <alignment horizontal="right" vertical="top"/>
    </xf>
    <xf numFmtId="49" fontId="27" fillId="0" borderId="0" xfId="0" applyNumberFormat="1" applyFont="1" applyAlignment="1">
      <alignment horizontal="right" vertical="center" readingOrder="2"/>
    </xf>
    <xf numFmtId="9" fontId="14" fillId="0" borderId="4" xfId="2" applyFont="1" applyBorder="1" applyAlignment="1">
      <alignment horizontal="center"/>
    </xf>
    <xf numFmtId="0" fontId="25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0" fontId="28" fillId="0" borderId="4" xfId="0" applyFont="1" applyBorder="1" applyAlignment="1">
      <alignment horizontal="center"/>
    </xf>
    <xf numFmtId="0" fontId="0" fillId="0" borderId="4" xfId="0" applyBorder="1"/>
    <xf numFmtId="165" fontId="28" fillId="0" borderId="4" xfId="1" applyNumberFormat="1" applyFont="1" applyBorder="1" applyAlignment="1">
      <alignment horizontal="center"/>
    </xf>
    <xf numFmtId="165" fontId="25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5" fillId="0" borderId="5" xfId="0" applyFont="1" applyBorder="1" applyAlignment="1">
      <alignment horizontal="center" vertical="center"/>
    </xf>
    <xf numFmtId="0" fontId="25" fillId="0" borderId="5" xfId="0" applyFont="1" applyBorder="1" applyAlignment="1">
      <alignment vertical="center"/>
    </xf>
    <xf numFmtId="9" fontId="4" fillId="0" borderId="0" xfId="2" applyFont="1" applyAlignment="1">
      <alignment wrapText="1"/>
    </xf>
    <xf numFmtId="0" fontId="8" fillId="0" borderId="4" xfId="0" applyFont="1" applyBorder="1" applyAlignment="1">
      <alignment horizontal="center"/>
    </xf>
    <xf numFmtId="165" fontId="0" fillId="0" borderId="4" xfId="1" applyNumberFormat="1" applyFont="1" applyBorder="1" applyAlignment="1">
      <alignment horizontal="left"/>
    </xf>
    <xf numFmtId="3" fontId="8" fillId="0" borderId="4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10" fontId="8" fillId="0" borderId="4" xfId="2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0" fontId="25" fillId="0" borderId="0" xfId="2" applyNumberFormat="1" applyFont="1" applyBorder="1" applyAlignment="1">
      <alignment horizontal="center" vertical="center"/>
    </xf>
    <xf numFmtId="10" fontId="25" fillId="0" borderId="4" xfId="0" applyNumberFormat="1" applyFont="1" applyBorder="1" applyAlignment="1">
      <alignment horizontal="center" vertical="center"/>
    </xf>
    <xf numFmtId="2" fontId="4" fillId="0" borderId="4" xfId="2" applyNumberFormat="1" applyFont="1" applyBorder="1" applyAlignment="1">
      <alignment horizontal="center" vertical="center" wrapText="1"/>
    </xf>
    <xf numFmtId="4" fontId="22" fillId="0" borderId="5" xfId="0" applyNumberFormat="1" applyFont="1" applyBorder="1" applyAlignment="1">
      <alignment horizontal="center" vertical="top"/>
    </xf>
    <xf numFmtId="4" fontId="22" fillId="0" borderId="0" xfId="0" applyNumberFormat="1" applyFont="1" applyAlignment="1">
      <alignment horizontal="center" vertical="top"/>
    </xf>
    <xf numFmtId="0" fontId="0" fillId="0" borderId="0" xfId="0" applyAlignment="1">
      <alignment horizontal="center"/>
    </xf>
    <xf numFmtId="3" fontId="28" fillId="0" borderId="0" xfId="0" applyNumberFormat="1" applyFont="1" applyAlignment="1">
      <alignment horizontal="center"/>
    </xf>
    <xf numFmtId="3" fontId="28" fillId="0" borderId="4" xfId="0" applyNumberFormat="1" applyFont="1" applyBorder="1" applyAlignment="1">
      <alignment horizontal="center"/>
    </xf>
    <xf numFmtId="164" fontId="0" fillId="0" borderId="0" xfId="1" applyFont="1"/>
    <xf numFmtId="3" fontId="22" fillId="0" borderId="8" xfId="0" applyNumberFormat="1" applyFont="1" applyBorder="1" applyAlignment="1">
      <alignment horizontal="center" vertical="top"/>
    </xf>
    <xf numFmtId="3" fontId="22" fillId="0" borderId="0" xfId="0" applyNumberFormat="1" applyFont="1" applyAlignment="1">
      <alignment horizontal="center" vertical="top"/>
    </xf>
    <xf numFmtId="49" fontId="22" fillId="0" borderId="0" xfId="0" applyNumberFormat="1" applyFont="1" applyAlignment="1">
      <alignment horizontal="center" vertical="top"/>
    </xf>
    <xf numFmtId="49" fontId="22" fillId="0" borderId="8" xfId="0" applyNumberFormat="1" applyFont="1" applyBorder="1" applyAlignment="1">
      <alignment horizontal="center" vertical="top"/>
    </xf>
    <xf numFmtId="10" fontId="22" fillId="0" borderId="0" xfId="2" applyNumberFormat="1" applyFont="1" applyAlignment="1">
      <alignment horizontal="center" vertical="center"/>
    </xf>
    <xf numFmtId="10" fontId="22" fillId="0" borderId="4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 readingOrder="1"/>
    </xf>
    <xf numFmtId="0" fontId="2" fillId="0" borderId="0" xfId="0" applyFont="1" applyAlignment="1">
      <alignment horizontal="right" vertical="center" wrapText="1"/>
    </xf>
    <xf numFmtId="3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wrapText="1"/>
    </xf>
    <xf numFmtId="3" fontId="2" fillId="0" borderId="4" xfId="0" applyNumberFormat="1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right" vertical="center" readingOrder="2"/>
    </xf>
    <xf numFmtId="0" fontId="18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right" vertical="center"/>
    </xf>
    <xf numFmtId="0" fontId="25" fillId="0" borderId="6" xfId="0" applyFont="1" applyBorder="1" applyAlignment="1">
      <alignment horizontal="center" vertical="center"/>
    </xf>
    <xf numFmtId="0" fontId="7" fillId="0" borderId="0" xfId="0" applyFont="1" applyAlignment="1">
      <alignment horizontal="right" readingOrder="2"/>
    </xf>
    <xf numFmtId="0" fontId="24" fillId="0" borderId="5" xfId="0" applyFont="1" applyBorder="1" applyAlignment="1">
      <alignment horizontal="right" vertical="center"/>
    </xf>
    <xf numFmtId="0" fontId="25" fillId="0" borderId="7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3" fillId="0" borderId="0" xfId="0" applyFont="1" applyAlignment="1">
      <alignment horizontal="right" vertical="center" readingOrder="2"/>
    </xf>
    <xf numFmtId="0" fontId="6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 wrapText="1"/>
    </xf>
    <xf numFmtId="10" fontId="3" fillId="0" borderId="3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/>
    </xf>
    <xf numFmtId="10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27" fillId="0" borderId="0" xfId="0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readingOrder="2"/>
    </xf>
    <xf numFmtId="0" fontId="19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9" fillId="0" borderId="3" xfId="0" applyFont="1" applyBorder="1" applyAlignment="1">
      <alignment horizontal="center" vertical="center" wrapText="1"/>
    </xf>
    <xf numFmtId="3" fontId="22" fillId="0" borderId="8" xfId="0" applyNumberFormat="1" applyFont="1" applyBorder="1" applyAlignment="1">
      <alignment horizontal="center" vertical="top"/>
    </xf>
    <xf numFmtId="0" fontId="25" fillId="0" borderId="6" xfId="0" applyFont="1" applyBorder="1" applyAlignment="1">
      <alignment horizontal="center" vertical="center" wrapText="1"/>
    </xf>
    <xf numFmtId="0" fontId="15" fillId="0" borderId="0" xfId="0" applyFont="1" applyAlignment="1">
      <alignment horizontal="right" vertical="center" readingOrder="2"/>
    </xf>
    <xf numFmtId="0" fontId="9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7" fillId="0" borderId="4" xfId="0" applyFont="1" applyBorder="1" applyAlignment="1">
      <alignment horizontal="center" vertical="center" wrapText="1" readingOrder="2"/>
    </xf>
    <xf numFmtId="0" fontId="9" fillId="0" borderId="2" xfId="0" applyFont="1" applyBorder="1" applyAlignment="1">
      <alignment horizontal="center" vertical="center" wrapText="1" readingOrder="2"/>
    </xf>
    <xf numFmtId="0" fontId="6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horizontal="center" wrapText="1"/>
    </xf>
    <xf numFmtId="0" fontId="25" fillId="0" borderId="5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3" xr:uid="{00000000-0005-0000-0000-000002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561707</xdr:colOff>
      <xdr:row>0</xdr:row>
      <xdr:rowOff>57150</xdr:rowOff>
    </xdr:from>
    <xdr:to>
      <xdr:col>12</xdr:col>
      <xdr:colOff>609599</xdr:colOff>
      <xdr:row>53</xdr:row>
      <xdr:rowOff>9526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C8AB1B-8941-31E1-2BD3-EE82604FB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761601" y="57150"/>
          <a:ext cx="7363092" cy="10048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rightToLeft="1" tabSelected="1" view="pageBreakPreview" topLeftCell="B4" zoomScaleNormal="100" zoomScaleSheetLayoutView="100" workbookViewId="0">
      <selection activeCell="N39" sqref="N39"/>
    </sheetView>
  </sheetViews>
  <sheetFormatPr defaultRowHeight="15" x14ac:dyDescent="0.25"/>
  <sheetData/>
  <pageMargins left="0.7" right="0.7" top="0.75" bottom="0.75" header="0.3" footer="0.3"/>
  <pageSetup paperSize="9" scale="6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  <pageSetUpPr fitToPage="1"/>
  </sheetPr>
  <dimension ref="B1:AD20"/>
  <sheetViews>
    <sheetView rightToLeft="1" view="pageBreakPreview" topLeftCell="B7" zoomScale="85" zoomScaleNormal="85" zoomScaleSheetLayoutView="85" workbookViewId="0">
      <selection activeCell="H17" sqref="H17"/>
    </sheetView>
  </sheetViews>
  <sheetFormatPr defaultColWidth="9.140625" defaultRowHeight="21" x14ac:dyDescent="0.55000000000000004"/>
  <cols>
    <col min="1" max="1" width="2.5703125" style="2" customWidth="1"/>
    <col min="2" max="2" width="62.5703125" style="2" bestFit="1" customWidth="1"/>
    <col min="3" max="3" width="1" style="2" customWidth="1"/>
    <col min="4" max="4" width="17.5703125" style="2" customWidth="1"/>
    <col min="5" max="5" width="0.5703125" style="2" customWidth="1"/>
    <col min="6" max="6" width="19.5703125" style="2" bestFit="1" customWidth="1"/>
    <col min="7" max="7" width="1" style="2" customWidth="1"/>
    <col min="8" max="8" width="15.28515625" style="2" customWidth="1"/>
    <col min="9" max="9" width="1" style="2" customWidth="1"/>
    <col min="10" max="10" width="21.5703125" style="2" customWidth="1"/>
    <col min="11" max="11" width="1" style="2" customWidth="1"/>
    <col min="12" max="12" width="9.140625" style="2" customWidth="1"/>
    <col min="13" max="16384" width="9.140625" style="2"/>
  </cols>
  <sheetData>
    <row r="1" spans="2:30" ht="26.25" customHeight="1" x14ac:dyDescent="0.55000000000000004"/>
    <row r="2" spans="2:30" ht="26.25" customHeight="1" x14ac:dyDescent="0.55000000000000004">
      <c r="B2" s="176" t="s">
        <v>168</v>
      </c>
      <c r="C2" s="176"/>
      <c r="D2" s="176"/>
      <c r="E2" s="176"/>
      <c r="F2" s="176"/>
      <c r="G2" s="176"/>
      <c r="H2" s="176"/>
      <c r="I2" s="176"/>
      <c r="J2" s="176"/>
    </row>
    <row r="3" spans="2:30" ht="26.25" customHeight="1" x14ac:dyDescent="0.55000000000000004">
      <c r="B3" s="176" t="s">
        <v>37</v>
      </c>
      <c r="C3" s="176"/>
      <c r="D3" s="176"/>
      <c r="E3" s="176"/>
      <c r="F3" s="176"/>
      <c r="G3" s="176"/>
      <c r="H3" s="176"/>
      <c r="I3" s="176"/>
      <c r="J3" s="176"/>
    </row>
    <row r="4" spans="2:30" ht="26.25" customHeight="1" x14ac:dyDescent="0.55000000000000004">
      <c r="B4" s="176" t="s">
        <v>245</v>
      </c>
      <c r="C4" s="176"/>
      <c r="D4" s="176"/>
      <c r="E4" s="176"/>
      <c r="F4" s="176"/>
      <c r="G4" s="176"/>
      <c r="H4" s="176"/>
      <c r="I4" s="176"/>
      <c r="J4" s="176"/>
    </row>
    <row r="5" spans="2:30" ht="26.25" customHeight="1" x14ac:dyDescent="0.55000000000000004"/>
    <row r="6" spans="2:30" ht="26.25" customHeight="1" x14ac:dyDescent="0.55000000000000004">
      <c r="B6" s="12" t="s">
        <v>75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</row>
    <row r="7" spans="2:30" ht="26.25" customHeight="1" x14ac:dyDescent="0.55000000000000004">
      <c r="B7" s="12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</row>
    <row r="8" spans="2:30" s="4" customFormat="1" ht="58.5" customHeight="1" x14ac:dyDescent="0.6">
      <c r="B8" s="216" t="s">
        <v>41</v>
      </c>
      <c r="C8" s="29"/>
      <c r="D8" s="111" t="s">
        <v>95</v>
      </c>
      <c r="E8" s="29"/>
      <c r="F8" s="216" t="s">
        <v>34</v>
      </c>
      <c r="G8" s="29"/>
      <c r="H8" s="216" t="s">
        <v>57</v>
      </c>
      <c r="I8" s="29"/>
      <c r="J8" s="216" t="s">
        <v>11</v>
      </c>
    </row>
    <row r="9" spans="2:30" s="4" customFormat="1" ht="26.25" customHeight="1" x14ac:dyDescent="0.55000000000000004">
      <c r="B9" s="4" t="s">
        <v>64</v>
      </c>
      <c r="D9" s="128" t="s">
        <v>148</v>
      </c>
      <c r="F9" s="64">
        <f>'سایر درآمدها'!F13</f>
        <v>266154318</v>
      </c>
      <c r="H9" s="131">
        <f>F9/$F$15</f>
        <v>-8.151592742220588E-3</v>
      </c>
      <c r="I9" s="6"/>
      <c r="J9" s="131">
        <f>F9/'سرمایه گذاری ها'!$O$17</f>
        <v>1.0577096063110632E-3</v>
      </c>
    </row>
    <row r="10" spans="2:30" s="4" customFormat="1" ht="26.25" customHeight="1" x14ac:dyDescent="0.55000000000000004">
      <c r="B10" s="4" t="s">
        <v>96</v>
      </c>
      <c r="D10" s="128" t="s">
        <v>164</v>
      </c>
      <c r="F10" s="64">
        <f>'درآمد سپرده بانکی'!D14</f>
        <v>3578727</v>
      </c>
      <c r="H10" s="131">
        <f>F10/$F$15</f>
        <v>-1.0960680727933506E-4</v>
      </c>
      <c r="I10" s="6"/>
      <c r="J10" s="131">
        <f>F10/'سرمایه گذاری ها'!$O$17</f>
        <v>1.4222027110846168E-5</v>
      </c>
    </row>
    <row r="11" spans="2:30" s="4" customFormat="1" ht="26.25" customHeight="1" x14ac:dyDescent="0.55000000000000004">
      <c r="B11" s="4" t="s">
        <v>97</v>
      </c>
      <c r="D11" s="128" t="s">
        <v>165</v>
      </c>
      <c r="F11" s="64">
        <f>'درآمد سرمایه گذاری در صندوق'!I11</f>
        <v>-1650000312</v>
      </c>
      <c r="H11" s="131">
        <f>F11/$F$15</f>
        <v>5.0535083063957306E-2</v>
      </c>
      <c r="I11" s="6"/>
      <c r="J11" s="131">
        <f>F11/'سرمایه گذاری ها'!$O$17</f>
        <v>-6.5571777814202184E-3</v>
      </c>
    </row>
    <row r="12" spans="2:30" s="4" customFormat="1" ht="26.25" customHeight="1" x14ac:dyDescent="0.55000000000000004">
      <c r="B12" s="4" t="s">
        <v>98</v>
      </c>
      <c r="D12" s="128" t="s">
        <v>166</v>
      </c>
      <c r="F12" s="64">
        <f>'سرمایه‌گذاری در اوراق بهادار'!J10</f>
        <v>0</v>
      </c>
      <c r="H12" s="131">
        <f>F12/$F$15</f>
        <v>0</v>
      </c>
      <c r="I12" s="6"/>
      <c r="J12" s="131">
        <f>F12/'سرمایه گذاری ها'!$O$17</f>
        <v>0</v>
      </c>
    </row>
    <row r="13" spans="2:30" s="4" customFormat="1" ht="26.25" customHeight="1" x14ac:dyDescent="0.55000000000000004">
      <c r="B13" s="4" t="s">
        <v>100</v>
      </c>
      <c r="D13" s="127" t="s">
        <v>99</v>
      </c>
      <c r="F13" s="64">
        <f>'سرمایه‌گذاری در سهام'!J71</f>
        <v>-31270323411</v>
      </c>
      <c r="H13" s="131">
        <f>F13/$F$15</f>
        <v>0.95772611648554262</v>
      </c>
      <c r="I13" s="6"/>
      <c r="J13" s="131">
        <f>F13/'سرمایه گذاری ها'!$O$17</f>
        <v>-0.12426971582804992</v>
      </c>
    </row>
    <row r="14" spans="2:30" s="4" customFormat="1" ht="26.25" customHeight="1" x14ac:dyDescent="0.55000000000000004">
      <c r="F14" s="64"/>
      <c r="H14" s="130"/>
      <c r="I14" s="6"/>
      <c r="J14" s="131"/>
    </row>
    <row r="15" spans="2:30" ht="24.75" thickBot="1" x14ac:dyDescent="0.65">
      <c r="B15" s="23" t="s">
        <v>65</v>
      </c>
      <c r="D15" s="23"/>
      <c r="F15" s="65">
        <f>SUM(F9:F14)</f>
        <v>-32650590678</v>
      </c>
      <c r="G15" s="18"/>
      <c r="H15" s="129">
        <f>SUM(H9:H14)</f>
        <v>1</v>
      </c>
      <c r="I15" s="51"/>
      <c r="J15" s="132">
        <f>SUM(J9:J14)</f>
        <v>-0.12975496197604824</v>
      </c>
    </row>
    <row r="16" spans="2:30" ht="21.75" thickTop="1" x14ac:dyDescent="0.55000000000000004">
      <c r="F16" s="3"/>
    </row>
    <row r="20" spans="2:12" ht="26.25" customHeight="1" x14ac:dyDescent="0.75">
      <c r="B20" s="215">
        <v>9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</row>
  </sheetData>
  <sortState xmlns:xlrd2="http://schemas.microsoft.com/office/spreadsheetml/2017/richdata2" ref="B9:F13">
    <sortCondition descending="1" ref="F9:F13"/>
  </sortState>
  <mergeCells count="8">
    <mergeCell ref="B2:J2"/>
    <mergeCell ref="B3:J3"/>
    <mergeCell ref="B4:J4"/>
    <mergeCell ref="B20:L20"/>
    <mergeCell ref="B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8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18"/>
  <sheetViews>
    <sheetView rightToLeft="1" view="pageBreakPreview" topLeftCell="B4" zoomScaleNormal="100" zoomScaleSheetLayoutView="100" workbookViewId="0">
      <selection activeCell="I11" sqref="I11"/>
    </sheetView>
  </sheetViews>
  <sheetFormatPr defaultRowHeight="15" x14ac:dyDescent="0.25"/>
  <cols>
    <col min="1" max="1" width="30.5703125" bestFit="1" customWidth="1"/>
    <col min="2" max="2" width="1.140625" customWidth="1"/>
    <col min="3" max="3" width="16.28515625" bestFit="1" customWidth="1"/>
    <col min="4" max="4" width="1.42578125" customWidth="1"/>
    <col min="5" max="5" width="18.85546875" bestFit="1" customWidth="1"/>
    <col min="6" max="6" width="1.42578125" customWidth="1"/>
    <col min="7" max="7" width="16.7109375" bestFit="1" customWidth="1"/>
    <col min="8" max="8" width="1.42578125" customWidth="1"/>
    <col min="9" max="9" width="16.7109375" bestFit="1" customWidth="1"/>
    <col min="10" max="10" width="1.42578125" customWidth="1"/>
    <col min="11" max="11" width="17.28515625" bestFit="1" customWidth="1"/>
    <col min="12" max="12" width="1.42578125" customWidth="1"/>
    <col min="13" max="13" width="16.28515625" bestFit="1" customWidth="1"/>
    <col min="14" max="14" width="1.42578125" customWidth="1"/>
    <col min="15" max="15" width="15.42578125" bestFit="1" customWidth="1"/>
    <col min="16" max="16" width="1.42578125" customWidth="1"/>
    <col min="17" max="17" width="16.7109375" bestFit="1" customWidth="1"/>
    <col min="18" max="18" width="1.42578125" customWidth="1"/>
    <col min="19" max="19" width="16.7109375" bestFit="1" customWidth="1"/>
    <col min="20" max="20" width="1.42578125" customWidth="1"/>
    <col min="21" max="21" width="17.28515625" bestFit="1" customWidth="1"/>
  </cols>
  <sheetData>
    <row r="1" spans="1:21" ht="25.5" x14ac:dyDescent="0.25">
      <c r="A1" s="192" t="s">
        <v>168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</row>
    <row r="2" spans="1:21" ht="25.5" x14ac:dyDescent="0.25">
      <c r="A2" s="192" t="s">
        <v>37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</row>
    <row r="3" spans="1:21" ht="25.5" x14ac:dyDescent="0.25">
      <c r="A3" s="192" t="s">
        <v>245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</row>
    <row r="4" spans="1:21" x14ac:dyDescent="0.25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</row>
    <row r="5" spans="1:21" ht="24" x14ac:dyDescent="0.25">
      <c r="A5" s="217" t="s">
        <v>193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</row>
    <row r="6" spans="1:21" ht="21" x14ac:dyDescent="0.25">
      <c r="A6" s="113"/>
      <c r="B6" s="113"/>
      <c r="C6" s="194" t="s">
        <v>39</v>
      </c>
      <c r="D6" s="194"/>
      <c r="E6" s="194"/>
      <c r="F6" s="194"/>
      <c r="G6" s="194"/>
      <c r="H6" s="194"/>
      <c r="I6" s="194"/>
      <c r="J6" s="194"/>
      <c r="K6" s="194"/>
      <c r="L6" s="113"/>
      <c r="M6" s="194" t="s">
        <v>101</v>
      </c>
      <c r="N6" s="194"/>
      <c r="O6" s="194"/>
      <c r="P6" s="194"/>
      <c r="Q6" s="194"/>
      <c r="R6" s="194"/>
      <c r="S6" s="194"/>
      <c r="T6" s="194"/>
      <c r="U6" s="194"/>
    </row>
    <row r="7" spans="1:21" ht="21" x14ac:dyDescent="0.25">
      <c r="A7" s="113"/>
      <c r="B7" s="113"/>
      <c r="C7" s="114"/>
      <c r="D7" s="114"/>
      <c r="E7" s="114"/>
      <c r="F7" s="114"/>
      <c r="G7" s="114"/>
      <c r="H7" s="114"/>
      <c r="I7" s="197" t="s">
        <v>59</v>
      </c>
      <c r="J7" s="197"/>
      <c r="K7" s="197"/>
      <c r="L7" s="113"/>
      <c r="M7" s="114"/>
      <c r="N7" s="114"/>
      <c r="O7" s="114"/>
      <c r="P7" s="114"/>
      <c r="Q7" s="114"/>
      <c r="R7" s="114"/>
      <c r="S7" s="197" t="s">
        <v>59</v>
      </c>
      <c r="T7" s="197"/>
      <c r="U7" s="197"/>
    </row>
    <row r="8" spans="1:21" ht="21" x14ac:dyDescent="0.25">
      <c r="A8" s="115" t="s">
        <v>91</v>
      </c>
      <c r="B8" s="113"/>
      <c r="C8" s="115" t="s">
        <v>102</v>
      </c>
      <c r="D8" s="113"/>
      <c r="E8" s="115" t="s">
        <v>55</v>
      </c>
      <c r="F8" s="113"/>
      <c r="G8" s="115" t="s">
        <v>56</v>
      </c>
      <c r="H8" s="113"/>
      <c r="I8" s="116" t="s">
        <v>34</v>
      </c>
      <c r="J8" s="114"/>
      <c r="K8" s="116" t="s">
        <v>57</v>
      </c>
      <c r="L8" s="113"/>
      <c r="M8" s="115" t="s">
        <v>102</v>
      </c>
      <c r="N8" s="113"/>
      <c r="O8" s="115" t="s">
        <v>55</v>
      </c>
      <c r="P8" s="113"/>
      <c r="Q8" s="115" t="s">
        <v>56</v>
      </c>
      <c r="R8" s="113"/>
      <c r="S8" s="116" t="s">
        <v>34</v>
      </c>
      <c r="T8" s="114"/>
      <c r="U8" s="116" t="s">
        <v>57</v>
      </c>
    </row>
    <row r="9" spans="1:21" ht="21" x14ac:dyDescent="0.25">
      <c r="A9" s="126" t="s">
        <v>205</v>
      </c>
      <c r="B9" s="113"/>
      <c r="C9" s="126">
        <v>0</v>
      </c>
      <c r="D9" s="159"/>
      <c r="E9" s="175">
        <v>-1649910108</v>
      </c>
      <c r="F9" s="159"/>
      <c r="G9" s="164">
        <v>-90204</v>
      </c>
      <c r="H9" s="164"/>
      <c r="I9" s="164">
        <v>-1650000312</v>
      </c>
      <c r="J9" s="164"/>
      <c r="K9" s="165">
        <v>4.5999999999999996</v>
      </c>
      <c r="L9" s="159"/>
      <c r="M9" s="126">
        <v>0</v>
      </c>
      <c r="N9" s="159"/>
      <c r="O9" s="164">
        <v>-1649910108</v>
      </c>
      <c r="P9" s="164"/>
      <c r="Q9" s="164">
        <v>729925433</v>
      </c>
      <c r="R9" s="164"/>
      <c r="S9" s="164">
        <v>-919984675</v>
      </c>
      <c r="T9" s="113"/>
      <c r="U9" s="167">
        <f>S9/'جمع درآمدها'!F15</f>
        <v>2.8176662531863062E-2</v>
      </c>
    </row>
    <row r="10" spans="1:21" ht="21" x14ac:dyDescent="0.55000000000000004">
      <c r="A10" s="126" t="s">
        <v>206</v>
      </c>
      <c r="B10" s="2"/>
      <c r="C10" s="126">
        <v>0</v>
      </c>
      <c r="D10" s="20"/>
      <c r="E10" s="20">
        <v>0</v>
      </c>
      <c r="F10" s="20"/>
      <c r="G10" s="164">
        <v>0</v>
      </c>
      <c r="H10" s="164"/>
      <c r="I10" s="164">
        <v>0</v>
      </c>
      <c r="J10" s="164"/>
      <c r="K10" s="165">
        <v>0</v>
      </c>
      <c r="L10" s="20"/>
      <c r="M10" s="126">
        <v>0</v>
      </c>
      <c r="N10" s="20"/>
      <c r="O10" s="164">
        <v>0</v>
      </c>
      <c r="P10" s="164"/>
      <c r="Q10" s="164">
        <v>-132762472</v>
      </c>
      <c r="R10" s="164"/>
      <c r="S10" s="164">
        <v>-132762472</v>
      </c>
      <c r="T10" s="113"/>
      <c r="U10" s="167">
        <f>S10/'جمع درآمدها'!F15</f>
        <v>4.0661583525181209E-3</v>
      </c>
    </row>
    <row r="11" spans="1:21" ht="21.75" thickBot="1" x14ac:dyDescent="0.6">
      <c r="A11" s="138" t="s">
        <v>59</v>
      </c>
      <c r="B11" s="139"/>
      <c r="C11" s="138">
        <f>SUM(C9:C10)</f>
        <v>0</v>
      </c>
      <c r="D11" s="139"/>
      <c r="E11" s="163">
        <f>SUM(E9:E10)</f>
        <v>-1649910108</v>
      </c>
      <c r="F11" s="153"/>
      <c r="G11" s="163">
        <f>SUM(G9:G10)</f>
        <v>-90204</v>
      </c>
      <c r="H11" s="153"/>
      <c r="I11" s="163">
        <f>SUM(I9:I10)</f>
        <v>-1650000312</v>
      </c>
      <c r="J11" s="153"/>
      <c r="K11" s="166">
        <f>SUM(K9:K10)</f>
        <v>4.5999999999999996</v>
      </c>
      <c r="L11" s="144"/>
      <c r="M11" s="138">
        <f>SUM(M9:M10)</f>
        <v>0</v>
      </c>
      <c r="N11" s="144"/>
      <c r="O11" s="163"/>
      <c r="P11" s="163"/>
      <c r="Q11" s="163">
        <f>SUM(Q9:Q10)</f>
        <v>597162961</v>
      </c>
      <c r="R11" s="163"/>
      <c r="S11" s="163">
        <f>SUM(S9:S10)</f>
        <v>-1052747147</v>
      </c>
      <c r="T11" s="139"/>
      <c r="U11" s="168">
        <f>SUM(U9:U10)</f>
        <v>3.2242820884381185E-2</v>
      </c>
    </row>
    <row r="12" spans="1:21" ht="15.75" thickTop="1" x14ac:dyDescent="0.25"/>
    <row r="17" spans="2:21" ht="30" x14ac:dyDescent="0.75">
      <c r="K17" s="45">
        <v>10</v>
      </c>
    </row>
    <row r="18" spans="2:21" ht="21" x14ac:dyDescent="0.55000000000000004">
      <c r="B18" s="207"/>
      <c r="C18" s="20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</row>
  </sheetData>
  <sortState xmlns:xlrd2="http://schemas.microsoft.com/office/spreadsheetml/2017/richdata2" ref="A9:S10">
    <sortCondition descending="1" ref="S9:S10"/>
  </sortState>
  <mergeCells count="9">
    <mergeCell ref="B18:U18"/>
    <mergeCell ref="I7:K7"/>
    <mergeCell ref="S7:U7"/>
    <mergeCell ref="A1:U1"/>
    <mergeCell ref="A2:U2"/>
    <mergeCell ref="A3:U3"/>
    <mergeCell ref="C6:K6"/>
    <mergeCell ref="M6:U6"/>
    <mergeCell ref="A5:U5"/>
  </mergeCells>
  <pageMargins left="0.7" right="0.7" top="0.75" bottom="0.75" header="0.3" footer="0.3"/>
  <pageSetup paperSize="9" scale="61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AB74"/>
  <sheetViews>
    <sheetView rightToLeft="1" view="pageBreakPreview" topLeftCell="A64" zoomScale="80" zoomScaleNormal="90" zoomScaleSheetLayoutView="80" workbookViewId="0">
      <selection activeCell="V50" sqref="V50"/>
    </sheetView>
  </sheetViews>
  <sheetFormatPr defaultColWidth="9.140625"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.28515625" style="4" bestFit="1" customWidth="1"/>
    <col min="9" max="9" width="1" style="4" customWidth="1"/>
    <col min="10" max="10" width="17" style="4" customWidth="1"/>
    <col min="11" max="11" width="1" style="4" customWidth="1"/>
    <col min="12" max="12" width="13.4257812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570312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25" width="11.85546875" style="4" bestFit="1" customWidth="1"/>
    <col min="26" max="16384" width="9.140625" style="4"/>
  </cols>
  <sheetData>
    <row r="2" spans="2:28" ht="35.25" x14ac:dyDescent="0.55000000000000004">
      <c r="B2" s="218" t="s">
        <v>167</v>
      </c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</row>
    <row r="3" spans="2:28" ht="35.25" x14ac:dyDescent="0.55000000000000004">
      <c r="B3" s="218" t="s">
        <v>37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2:28" ht="35.25" x14ac:dyDescent="0.55000000000000004">
      <c r="B4" s="218" t="s">
        <v>245</v>
      </c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</row>
    <row r="7" spans="2:28" s="2" customFormat="1" ht="30" x14ac:dyDescent="0.55000000000000004">
      <c r="B7" s="12" t="s">
        <v>154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1.5" customHeight="1" x14ac:dyDescent="0.55000000000000004">
      <c r="B8" s="177" t="s">
        <v>1</v>
      </c>
      <c r="D8" s="178" t="s">
        <v>39</v>
      </c>
      <c r="E8" s="178" t="s">
        <v>39</v>
      </c>
      <c r="F8" s="178" t="s">
        <v>39</v>
      </c>
      <c r="G8" s="178" t="s">
        <v>39</v>
      </c>
      <c r="H8" s="178" t="s">
        <v>39</v>
      </c>
      <c r="I8" s="178" t="s">
        <v>39</v>
      </c>
      <c r="J8" s="178" t="s">
        <v>39</v>
      </c>
      <c r="K8" s="178" t="s">
        <v>39</v>
      </c>
      <c r="L8" s="178" t="s">
        <v>39</v>
      </c>
      <c r="N8" s="178" t="s">
        <v>40</v>
      </c>
      <c r="O8" s="178" t="s">
        <v>40</v>
      </c>
      <c r="P8" s="178" t="s">
        <v>40</v>
      </c>
      <c r="Q8" s="178" t="s">
        <v>40</v>
      </c>
      <c r="R8" s="178" t="s">
        <v>40</v>
      </c>
      <c r="S8" s="178" t="s">
        <v>40</v>
      </c>
      <c r="T8" s="178" t="s">
        <v>40</v>
      </c>
      <c r="U8" s="178" t="s">
        <v>40</v>
      </c>
      <c r="V8" s="178" t="s">
        <v>40</v>
      </c>
    </row>
    <row r="9" spans="2:28" s="32" customFormat="1" ht="55.5" customHeight="1" x14ac:dyDescent="0.25">
      <c r="B9" s="177" t="s">
        <v>1</v>
      </c>
      <c r="D9" s="219" t="s">
        <v>54</v>
      </c>
      <c r="E9" s="33"/>
      <c r="F9" s="219" t="s">
        <v>55</v>
      </c>
      <c r="G9" s="33"/>
      <c r="H9" s="219" t="s">
        <v>56</v>
      </c>
      <c r="I9" s="33"/>
      <c r="J9" s="219" t="s">
        <v>34</v>
      </c>
      <c r="K9" s="33"/>
      <c r="L9" s="219" t="s">
        <v>57</v>
      </c>
      <c r="N9" s="219" t="s">
        <v>54</v>
      </c>
      <c r="O9" s="33"/>
      <c r="P9" s="219" t="s">
        <v>55</v>
      </c>
      <c r="Q9" s="33"/>
      <c r="R9" s="219" t="s">
        <v>56</v>
      </c>
      <c r="S9" s="33"/>
      <c r="T9" s="219" t="s">
        <v>34</v>
      </c>
      <c r="U9" s="33"/>
      <c r="V9" s="219" t="s">
        <v>57</v>
      </c>
    </row>
    <row r="10" spans="2:28" x14ac:dyDescent="0.55000000000000004">
      <c r="B10" s="4" t="s">
        <v>78</v>
      </c>
      <c r="D10" s="64">
        <v>0</v>
      </c>
      <c r="E10" s="106"/>
      <c r="F10" s="64">
        <v>0</v>
      </c>
      <c r="G10" s="106"/>
      <c r="H10" s="64">
        <v>0</v>
      </c>
      <c r="I10" s="106"/>
      <c r="J10" s="64">
        <v>0</v>
      </c>
      <c r="K10" s="106"/>
      <c r="L10" s="119">
        <v>0</v>
      </c>
      <c r="M10" s="106"/>
      <c r="N10" s="64">
        <v>0</v>
      </c>
      <c r="O10" s="106"/>
      <c r="P10" s="64">
        <v>0</v>
      </c>
      <c r="Q10" s="106"/>
      <c r="R10" s="64">
        <v>3266335239</v>
      </c>
      <c r="S10" s="106"/>
      <c r="T10" s="64">
        <v>3266335239</v>
      </c>
      <c r="U10" s="106"/>
      <c r="V10" s="157">
        <v>-13.1</v>
      </c>
    </row>
    <row r="11" spans="2:28" x14ac:dyDescent="0.55000000000000004">
      <c r="B11" s="4" t="s">
        <v>177</v>
      </c>
      <c r="D11" s="64">
        <v>0</v>
      </c>
      <c r="E11" s="106"/>
      <c r="F11" s="64">
        <v>0</v>
      </c>
      <c r="G11" s="106"/>
      <c r="H11" s="64">
        <v>452885817</v>
      </c>
      <c r="I11" s="106"/>
      <c r="J11" s="64">
        <v>452885817</v>
      </c>
      <c r="K11" s="106"/>
      <c r="L11" s="119">
        <v>-1.26</v>
      </c>
      <c r="M11" s="106"/>
      <c r="N11" s="64">
        <v>360000000</v>
      </c>
      <c r="O11" s="106"/>
      <c r="P11" s="64">
        <v>0</v>
      </c>
      <c r="Q11" s="106"/>
      <c r="R11" s="64">
        <v>2726145936</v>
      </c>
      <c r="S11" s="106"/>
      <c r="T11" s="64">
        <v>3086145936</v>
      </c>
      <c r="U11" s="106"/>
      <c r="V11" s="158">
        <v>-12.38</v>
      </c>
    </row>
    <row r="12" spans="2:28" x14ac:dyDescent="0.55000000000000004">
      <c r="B12" s="4" t="s">
        <v>187</v>
      </c>
      <c r="D12" s="64">
        <v>0</v>
      </c>
      <c r="E12" s="106"/>
      <c r="F12" s="64">
        <v>0</v>
      </c>
      <c r="G12" s="106"/>
      <c r="H12" s="64">
        <v>0</v>
      </c>
      <c r="I12" s="106"/>
      <c r="J12" s="64">
        <v>0</v>
      </c>
      <c r="K12" s="106"/>
      <c r="L12" s="119">
        <v>0</v>
      </c>
      <c r="M12" s="106"/>
      <c r="N12" s="64">
        <v>0</v>
      </c>
      <c r="O12" s="106"/>
      <c r="P12" s="64">
        <v>0</v>
      </c>
      <c r="Q12" s="106"/>
      <c r="R12" s="64">
        <v>2977733688</v>
      </c>
      <c r="S12" s="106"/>
      <c r="T12" s="64">
        <v>2977733688</v>
      </c>
      <c r="U12" s="106"/>
      <c r="V12" s="158">
        <v>-11.95</v>
      </c>
    </row>
    <row r="13" spans="2:28" x14ac:dyDescent="0.55000000000000004">
      <c r="B13" s="4" t="s">
        <v>179</v>
      </c>
      <c r="D13" s="64">
        <v>0</v>
      </c>
      <c r="E13" s="106"/>
      <c r="F13" s="64">
        <v>0</v>
      </c>
      <c r="G13" s="106"/>
      <c r="H13" s="64">
        <v>1696398550</v>
      </c>
      <c r="I13" s="106"/>
      <c r="J13" s="64">
        <v>1696398550</v>
      </c>
      <c r="K13" s="106"/>
      <c r="L13" s="119">
        <v>-4.7300000000000004</v>
      </c>
      <c r="M13" s="106"/>
      <c r="N13" s="64">
        <v>437125749</v>
      </c>
      <c r="O13" s="106"/>
      <c r="P13" s="64">
        <v>0</v>
      </c>
      <c r="Q13" s="106"/>
      <c r="R13" s="64">
        <v>2451266410</v>
      </c>
      <c r="S13" s="106"/>
      <c r="T13" s="64">
        <v>2888392159</v>
      </c>
      <c r="U13" s="106"/>
      <c r="V13" s="158">
        <v>-11.59</v>
      </c>
    </row>
    <row r="14" spans="2:28" x14ac:dyDescent="0.55000000000000004">
      <c r="B14" s="4" t="s">
        <v>188</v>
      </c>
      <c r="D14" s="64">
        <v>0</v>
      </c>
      <c r="E14" s="106"/>
      <c r="F14" s="64">
        <v>0</v>
      </c>
      <c r="G14" s="106"/>
      <c r="H14" s="64">
        <v>0</v>
      </c>
      <c r="I14" s="106"/>
      <c r="J14" s="64">
        <v>0</v>
      </c>
      <c r="K14" s="106"/>
      <c r="L14" s="119">
        <v>0</v>
      </c>
      <c r="M14" s="106"/>
      <c r="N14" s="64">
        <v>0</v>
      </c>
      <c r="O14" s="106"/>
      <c r="P14" s="64">
        <v>0</v>
      </c>
      <c r="Q14" s="106"/>
      <c r="R14" s="64">
        <v>2376108377</v>
      </c>
      <c r="S14" s="106"/>
      <c r="T14" s="64">
        <v>2376108377</v>
      </c>
      <c r="U14" s="106"/>
      <c r="V14" s="158">
        <v>-9.5299999999999994</v>
      </c>
    </row>
    <row r="15" spans="2:28" x14ac:dyDescent="0.55000000000000004">
      <c r="B15" s="4" t="s">
        <v>198</v>
      </c>
      <c r="D15" s="64">
        <v>0</v>
      </c>
      <c r="E15" s="106"/>
      <c r="F15" s="64">
        <v>0</v>
      </c>
      <c r="G15" s="106"/>
      <c r="H15" s="64">
        <v>0</v>
      </c>
      <c r="I15" s="106"/>
      <c r="J15" s="64">
        <v>0</v>
      </c>
      <c r="K15" s="106"/>
      <c r="L15" s="119">
        <v>0</v>
      </c>
      <c r="M15" s="106"/>
      <c r="N15" s="64">
        <v>0</v>
      </c>
      <c r="O15" s="106"/>
      <c r="P15" s="64">
        <v>0</v>
      </c>
      <c r="Q15" s="106"/>
      <c r="R15" s="64">
        <v>2007269115</v>
      </c>
      <c r="S15" s="106"/>
      <c r="T15" s="64">
        <v>2007269115</v>
      </c>
      <c r="U15" s="106"/>
      <c r="V15" s="158">
        <v>-8.0500000000000007</v>
      </c>
    </row>
    <row r="16" spans="2:28" x14ac:dyDescent="0.55000000000000004">
      <c r="B16" s="4" t="s">
        <v>207</v>
      </c>
      <c r="D16" s="64">
        <v>0</v>
      </c>
      <c r="E16" s="106"/>
      <c r="F16" s="64">
        <v>0</v>
      </c>
      <c r="G16" s="106"/>
      <c r="H16" s="64">
        <v>0</v>
      </c>
      <c r="I16" s="106"/>
      <c r="J16" s="64">
        <v>0</v>
      </c>
      <c r="K16" s="106"/>
      <c r="L16" s="119">
        <v>0</v>
      </c>
      <c r="M16" s="106"/>
      <c r="N16" s="64">
        <v>0</v>
      </c>
      <c r="O16" s="106"/>
      <c r="P16" s="64">
        <v>0</v>
      </c>
      <c r="Q16" s="106"/>
      <c r="R16" s="64">
        <v>1484961620</v>
      </c>
      <c r="S16" s="106"/>
      <c r="T16" s="64">
        <v>1484961620</v>
      </c>
      <c r="U16" s="106"/>
      <c r="V16" s="158">
        <v>-5.96</v>
      </c>
    </row>
    <row r="17" spans="2:22" x14ac:dyDescent="0.55000000000000004">
      <c r="B17" s="4" t="s">
        <v>199</v>
      </c>
      <c r="D17" s="64">
        <v>0</v>
      </c>
      <c r="E17" s="106"/>
      <c r="F17" s="64">
        <v>0</v>
      </c>
      <c r="G17" s="106"/>
      <c r="H17" s="64">
        <v>0</v>
      </c>
      <c r="I17" s="106"/>
      <c r="J17" s="64">
        <v>0</v>
      </c>
      <c r="K17" s="106"/>
      <c r="L17" s="119">
        <v>0</v>
      </c>
      <c r="M17" s="106"/>
      <c r="N17" s="64">
        <v>0</v>
      </c>
      <c r="O17" s="106"/>
      <c r="P17" s="64">
        <v>0</v>
      </c>
      <c r="Q17" s="106"/>
      <c r="R17" s="64">
        <v>1297311590</v>
      </c>
      <c r="S17" s="106"/>
      <c r="T17" s="64">
        <v>1297311590</v>
      </c>
      <c r="U17" s="106"/>
      <c r="V17" s="158">
        <v>-5.2</v>
      </c>
    </row>
    <row r="18" spans="2:22" x14ac:dyDescent="0.55000000000000004">
      <c r="B18" s="4" t="s">
        <v>192</v>
      </c>
      <c r="D18" s="64">
        <v>0</v>
      </c>
      <c r="E18" s="106"/>
      <c r="F18" s="64">
        <v>516294455</v>
      </c>
      <c r="G18" s="106"/>
      <c r="H18" s="64">
        <v>3273965</v>
      </c>
      <c r="I18" s="106"/>
      <c r="J18" s="64">
        <v>519568420</v>
      </c>
      <c r="K18" s="106"/>
      <c r="L18" s="119">
        <v>-1.45</v>
      </c>
      <c r="M18" s="106"/>
      <c r="N18" s="64">
        <v>800000000</v>
      </c>
      <c r="O18" s="106"/>
      <c r="P18" s="64">
        <v>715175383</v>
      </c>
      <c r="Q18" s="106"/>
      <c r="R18" s="64">
        <v>-234615786</v>
      </c>
      <c r="S18" s="106"/>
      <c r="T18" s="64">
        <v>1280559597</v>
      </c>
      <c r="U18" s="106"/>
      <c r="V18" s="158">
        <v>-5.14</v>
      </c>
    </row>
    <row r="19" spans="2:22" x14ac:dyDescent="0.55000000000000004">
      <c r="B19" s="4" t="s">
        <v>178</v>
      </c>
      <c r="D19" s="64">
        <v>0</v>
      </c>
      <c r="E19" s="106"/>
      <c r="F19" s="64">
        <v>0</v>
      </c>
      <c r="G19" s="106"/>
      <c r="H19" s="64">
        <v>0</v>
      </c>
      <c r="I19" s="106"/>
      <c r="J19" s="64">
        <v>0</v>
      </c>
      <c r="K19" s="106"/>
      <c r="L19" s="119">
        <v>0</v>
      </c>
      <c r="M19" s="106"/>
      <c r="N19" s="64">
        <v>0</v>
      </c>
      <c r="O19" s="106"/>
      <c r="P19" s="64">
        <v>0</v>
      </c>
      <c r="Q19" s="106"/>
      <c r="R19" s="64">
        <v>1239442423</v>
      </c>
      <c r="S19" s="106"/>
      <c r="T19" s="64">
        <v>1239442423</v>
      </c>
      <c r="U19" s="106"/>
      <c r="V19" s="158">
        <v>-4.97</v>
      </c>
    </row>
    <row r="20" spans="2:22" x14ac:dyDescent="0.55000000000000004">
      <c r="B20" s="4" t="s">
        <v>218</v>
      </c>
      <c r="D20" s="64">
        <v>0</v>
      </c>
      <c r="E20" s="106"/>
      <c r="F20" s="64">
        <v>0</v>
      </c>
      <c r="G20" s="106"/>
      <c r="H20" s="64">
        <v>0</v>
      </c>
      <c r="I20" s="106"/>
      <c r="J20" s="64">
        <v>0</v>
      </c>
      <c r="K20" s="106"/>
      <c r="L20" s="119">
        <v>0</v>
      </c>
      <c r="M20" s="106"/>
      <c r="N20" s="64">
        <v>0</v>
      </c>
      <c r="O20" s="106"/>
      <c r="P20" s="64">
        <v>0</v>
      </c>
      <c r="Q20" s="106"/>
      <c r="R20" s="64">
        <v>797323409</v>
      </c>
      <c r="S20" s="106"/>
      <c r="T20" s="64">
        <v>797323409</v>
      </c>
      <c r="U20" s="106"/>
      <c r="V20" s="158">
        <v>-3.2</v>
      </c>
    </row>
    <row r="21" spans="2:22" x14ac:dyDescent="0.55000000000000004">
      <c r="B21" s="4" t="s">
        <v>217</v>
      </c>
      <c r="D21" s="64">
        <v>0</v>
      </c>
      <c r="E21" s="106"/>
      <c r="F21" s="64">
        <v>-600448693</v>
      </c>
      <c r="G21" s="106"/>
      <c r="H21" s="64">
        <v>-2091878</v>
      </c>
      <c r="I21" s="106"/>
      <c r="J21" s="64">
        <v>-602540571</v>
      </c>
      <c r="K21" s="106"/>
      <c r="L21" s="119">
        <v>1.68</v>
      </c>
      <c r="M21" s="106"/>
      <c r="N21" s="64">
        <v>880191388</v>
      </c>
      <c r="O21" s="106"/>
      <c r="P21" s="64">
        <v>-394080876</v>
      </c>
      <c r="Q21" s="106"/>
      <c r="R21" s="64">
        <v>282944662</v>
      </c>
      <c r="S21" s="106"/>
      <c r="T21" s="64">
        <v>769055174</v>
      </c>
      <c r="U21" s="106"/>
      <c r="V21" s="158">
        <v>-3.09</v>
      </c>
    </row>
    <row r="22" spans="2:22" x14ac:dyDescent="0.55000000000000004">
      <c r="B22" s="4" t="s">
        <v>216</v>
      </c>
      <c r="D22" s="64">
        <v>0</v>
      </c>
      <c r="E22" s="106"/>
      <c r="F22" s="64">
        <v>0</v>
      </c>
      <c r="G22" s="106"/>
      <c r="H22" s="64">
        <v>0</v>
      </c>
      <c r="I22" s="106"/>
      <c r="J22" s="64">
        <v>0</v>
      </c>
      <c r="K22" s="106"/>
      <c r="L22" s="119">
        <v>0</v>
      </c>
      <c r="M22" s="106"/>
      <c r="N22" s="64">
        <v>0</v>
      </c>
      <c r="O22" s="106"/>
      <c r="P22" s="64">
        <v>0</v>
      </c>
      <c r="Q22" s="106"/>
      <c r="R22" s="64">
        <v>710538931</v>
      </c>
      <c r="S22" s="106"/>
      <c r="T22" s="64">
        <v>710538931</v>
      </c>
      <c r="U22" s="106"/>
      <c r="V22" s="158">
        <v>-2.85</v>
      </c>
    </row>
    <row r="23" spans="2:22" x14ac:dyDescent="0.55000000000000004">
      <c r="B23" s="4" t="s">
        <v>213</v>
      </c>
      <c r="D23" s="64">
        <v>0</v>
      </c>
      <c r="E23" s="106"/>
      <c r="F23" s="64">
        <v>-497125975</v>
      </c>
      <c r="G23" s="106"/>
      <c r="H23" s="64">
        <v>-33039233</v>
      </c>
      <c r="I23" s="106"/>
      <c r="J23" s="64">
        <v>-530165208</v>
      </c>
      <c r="K23" s="106"/>
      <c r="L23" s="119">
        <v>1.48</v>
      </c>
      <c r="M23" s="106"/>
      <c r="N23" s="64">
        <v>1015000350</v>
      </c>
      <c r="O23" s="106"/>
      <c r="P23" s="64">
        <v>-773641612</v>
      </c>
      <c r="Q23" s="106"/>
      <c r="R23" s="64">
        <v>378787605</v>
      </c>
      <c r="S23" s="106"/>
      <c r="T23" s="64">
        <v>620146343</v>
      </c>
      <c r="U23" s="106"/>
      <c r="V23" s="158">
        <v>-2.4900000000000002</v>
      </c>
    </row>
    <row r="24" spans="2:22" x14ac:dyDescent="0.55000000000000004">
      <c r="B24" s="4" t="s">
        <v>184</v>
      </c>
      <c r="D24" s="64">
        <v>0</v>
      </c>
      <c r="E24" s="106"/>
      <c r="F24" s="64">
        <v>-1426461750</v>
      </c>
      <c r="G24" s="106"/>
      <c r="H24" s="64">
        <v>0</v>
      </c>
      <c r="I24" s="106"/>
      <c r="J24" s="64">
        <v>-1426461750</v>
      </c>
      <c r="K24" s="106"/>
      <c r="L24" s="119">
        <v>3.97</v>
      </c>
      <c r="M24" s="106"/>
      <c r="N24" s="64">
        <v>0</v>
      </c>
      <c r="O24" s="106"/>
      <c r="P24" s="64">
        <v>-504517730</v>
      </c>
      <c r="Q24" s="106"/>
      <c r="R24" s="64">
        <v>913610271</v>
      </c>
      <c r="S24" s="106"/>
      <c r="T24" s="64">
        <v>409092541</v>
      </c>
      <c r="U24" s="106"/>
      <c r="V24" s="158">
        <v>-1.64</v>
      </c>
    </row>
    <row r="25" spans="2:22" x14ac:dyDescent="0.55000000000000004">
      <c r="B25" s="4" t="s">
        <v>172</v>
      </c>
      <c r="D25" s="64">
        <v>0</v>
      </c>
      <c r="E25" s="106"/>
      <c r="F25" s="64">
        <v>0</v>
      </c>
      <c r="G25" s="106"/>
      <c r="H25" s="64">
        <v>0</v>
      </c>
      <c r="I25" s="106"/>
      <c r="J25" s="64">
        <v>0</v>
      </c>
      <c r="K25" s="106"/>
      <c r="L25" s="119">
        <v>0</v>
      </c>
      <c r="M25" s="106"/>
      <c r="N25" s="64">
        <v>0</v>
      </c>
      <c r="O25" s="106"/>
      <c r="P25" s="64">
        <v>0</v>
      </c>
      <c r="Q25" s="106"/>
      <c r="R25" s="64">
        <v>389916115</v>
      </c>
      <c r="S25" s="106"/>
      <c r="T25" s="64">
        <v>389916115</v>
      </c>
      <c r="U25" s="106"/>
      <c r="V25" s="158">
        <v>-1.56</v>
      </c>
    </row>
    <row r="26" spans="2:22" x14ac:dyDescent="0.55000000000000004">
      <c r="B26" s="4" t="s">
        <v>215</v>
      </c>
      <c r="D26" s="64">
        <v>0</v>
      </c>
      <c r="E26" s="106"/>
      <c r="F26" s="64">
        <v>0</v>
      </c>
      <c r="G26" s="106"/>
      <c r="H26" s="64">
        <v>0</v>
      </c>
      <c r="I26" s="106"/>
      <c r="J26" s="64">
        <v>0</v>
      </c>
      <c r="K26" s="106"/>
      <c r="L26" s="119">
        <v>0</v>
      </c>
      <c r="M26" s="106"/>
      <c r="N26" s="64">
        <v>0</v>
      </c>
      <c r="O26" s="106"/>
      <c r="P26" s="64">
        <v>0</v>
      </c>
      <c r="Q26" s="106"/>
      <c r="R26" s="64">
        <v>278702126</v>
      </c>
      <c r="S26" s="106"/>
      <c r="T26" s="64">
        <v>278702126</v>
      </c>
      <c r="U26" s="106"/>
      <c r="V26" s="158">
        <v>-1.1200000000000001</v>
      </c>
    </row>
    <row r="27" spans="2:22" x14ac:dyDescent="0.55000000000000004">
      <c r="B27" s="4" t="s">
        <v>170</v>
      </c>
      <c r="D27" s="64">
        <v>0</v>
      </c>
      <c r="E27" s="106"/>
      <c r="F27" s="64">
        <v>0</v>
      </c>
      <c r="G27" s="106"/>
      <c r="H27" s="64">
        <v>0</v>
      </c>
      <c r="I27" s="106"/>
      <c r="J27" s="64">
        <v>0</v>
      </c>
      <c r="K27" s="106"/>
      <c r="L27" s="119">
        <v>0</v>
      </c>
      <c r="M27" s="106"/>
      <c r="N27" s="64">
        <v>0</v>
      </c>
      <c r="O27" s="106"/>
      <c r="P27" s="64">
        <v>0</v>
      </c>
      <c r="Q27" s="106"/>
      <c r="R27" s="64">
        <v>252790542</v>
      </c>
      <c r="S27" s="106"/>
      <c r="T27" s="64">
        <v>252790542</v>
      </c>
      <c r="U27" s="106"/>
      <c r="V27" s="158">
        <v>-1.01</v>
      </c>
    </row>
    <row r="28" spans="2:22" x14ac:dyDescent="0.55000000000000004">
      <c r="B28" s="4" t="s">
        <v>203</v>
      </c>
      <c r="D28" s="64">
        <v>0</v>
      </c>
      <c r="E28" s="106"/>
      <c r="F28" s="64">
        <v>0</v>
      </c>
      <c r="G28" s="106"/>
      <c r="H28" s="64">
        <v>0</v>
      </c>
      <c r="I28" s="106"/>
      <c r="J28" s="64">
        <v>0</v>
      </c>
      <c r="K28" s="106"/>
      <c r="L28" s="119">
        <v>0</v>
      </c>
      <c r="M28" s="106"/>
      <c r="N28" s="64">
        <v>0</v>
      </c>
      <c r="O28" s="106"/>
      <c r="P28" s="64">
        <v>0</v>
      </c>
      <c r="Q28" s="106"/>
      <c r="R28" s="64">
        <v>250101573</v>
      </c>
      <c r="S28" s="106"/>
      <c r="T28" s="64">
        <v>250101573</v>
      </c>
      <c r="U28" s="106"/>
      <c r="V28" s="158">
        <v>-1</v>
      </c>
    </row>
    <row r="29" spans="2:22" x14ac:dyDescent="0.55000000000000004">
      <c r="B29" s="4" t="s">
        <v>237</v>
      </c>
      <c r="D29" s="64">
        <v>0</v>
      </c>
      <c r="E29" s="106"/>
      <c r="F29" s="64">
        <v>0</v>
      </c>
      <c r="G29" s="106"/>
      <c r="H29" s="64">
        <v>224957683</v>
      </c>
      <c r="I29" s="106"/>
      <c r="J29" s="64">
        <v>224957683</v>
      </c>
      <c r="K29" s="106"/>
      <c r="L29" s="119">
        <v>-0.63</v>
      </c>
      <c r="M29" s="106"/>
      <c r="N29" s="64">
        <v>0</v>
      </c>
      <c r="O29" s="106"/>
      <c r="P29" s="64">
        <v>0</v>
      </c>
      <c r="Q29" s="106"/>
      <c r="R29" s="64">
        <v>224957683</v>
      </c>
      <c r="S29" s="106"/>
      <c r="T29" s="64">
        <v>224957683</v>
      </c>
      <c r="U29" s="106"/>
      <c r="V29" s="158">
        <v>-0.9</v>
      </c>
    </row>
    <row r="30" spans="2:22" x14ac:dyDescent="0.55000000000000004">
      <c r="B30" s="4" t="s">
        <v>195</v>
      </c>
      <c r="D30" s="64">
        <v>0</v>
      </c>
      <c r="E30" s="106"/>
      <c r="F30" s="64">
        <v>0</v>
      </c>
      <c r="G30" s="106"/>
      <c r="H30" s="64">
        <v>0</v>
      </c>
      <c r="I30" s="106"/>
      <c r="J30" s="64">
        <v>0</v>
      </c>
      <c r="K30" s="106"/>
      <c r="L30" s="119">
        <v>0</v>
      </c>
      <c r="M30" s="106"/>
      <c r="N30" s="64">
        <v>0</v>
      </c>
      <c r="O30" s="106"/>
      <c r="P30" s="64">
        <v>0</v>
      </c>
      <c r="Q30" s="106"/>
      <c r="R30" s="64">
        <v>209148432</v>
      </c>
      <c r="S30" s="106"/>
      <c r="T30" s="64">
        <v>209148432</v>
      </c>
      <c r="U30" s="106"/>
      <c r="V30" s="158">
        <v>-0.84</v>
      </c>
    </row>
    <row r="31" spans="2:22" x14ac:dyDescent="0.55000000000000004">
      <c r="B31" s="4" t="s">
        <v>201</v>
      </c>
      <c r="D31" s="64">
        <v>0</v>
      </c>
      <c r="E31" s="106"/>
      <c r="F31" s="64">
        <v>0</v>
      </c>
      <c r="G31" s="106"/>
      <c r="H31" s="64">
        <v>0</v>
      </c>
      <c r="I31" s="106"/>
      <c r="J31" s="64">
        <v>0</v>
      </c>
      <c r="K31" s="106"/>
      <c r="L31" s="119">
        <v>0</v>
      </c>
      <c r="M31" s="106"/>
      <c r="N31" s="64">
        <v>0</v>
      </c>
      <c r="O31" s="106"/>
      <c r="P31" s="64">
        <v>0</v>
      </c>
      <c r="Q31" s="106"/>
      <c r="R31" s="64">
        <v>131303453</v>
      </c>
      <c r="S31" s="106"/>
      <c r="T31" s="64">
        <v>131303453</v>
      </c>
      <c r="U31" s="106"/>
      <c r="V31" s="158">
        <v>-0.53</v>
      </c>
    </row>
    <row r="32" spans="2:22" x14ac:dyDescent="0.55000000000000004">
      <c r="B32" s="4" t="s">
        <v>204</v>
      </c>
      <c r="D32" s="64">
        <v>0</v>
      </c>
      <c r="E32" s="106"/>
      <c r="F32" s="64">
        <v>0</v>
      </c>
      <c r="G32" s="106"/>
      <c r="H32" s="64">
        <v>0</v>
      </c>
      <c r="I32" s="106"/>
      <c r="J32" s="64">
        <v>0</v>
      </c>
      <c r="K32" s="106"/>
      <c r="L32" s="119">
        <v>0</v>
      </c>
      <c r="M32" s="106"/>
      <c r="N32" s="64">
        <v>0</v>
      </c>
      <c r="O32" s="106"/>
      <c r="P32" s="64">
        <v>0</v>
      </c>
      <c r="Q32" s="106"/>
      <c r="R32" s="64">
        <v>104375265</v>
      </c>
      <c r="S32" s="106"/>
      <c r="T32" s="64">
        <v>104375265</v>
      </c>
      <c r="U32" s="106"/>
      <c r="V32" s="158">
        <v>-0.42</v>
      </c>
    </row>
    <row r="33" spans="2:22" x14ac:dyDescent="0.55000000000000004">
      <c r="B33" s="4" t="s">
        <v>196</v>
      </c>
      <c r="D33" s="64">
        <v>0</v>
      </c>
      <c r="E33" s="106"/>
      <c r="F33" s="64">
        <v>0</v>
      </c>
      <c r="G33" s="106"/>
      <c r="H33" s="64">
        <v>0</v>
      </c>
      <c r="I33" s="106"/>
      <c r="J33" s="64">
        <v>0</v>
      </c>
      <c r="K33" s="106"/>
      <c r="L33" s="119">
        <v>0</v>
      </c>
      <c r="M33" s="106"/>
      <c r="N33" s="64">
        <v>0</v>
      </c>
      <c r="O33" s="106"/>
      <c r="P33" s="64">
        <v>0</v>
      </c>
      <c r="Q33" s="106"/>
      <c r="R33" s="64">
        <v>95110952</v>
      </c>
      <c r="S33" s="106"/>
      <c r="T33" s="64">
        <v>95110952</v>
      </c>
      <c r="U33" s="106"/>
      <c r="V33" s="158">
        <v>-0.38</v>
      </c>
    </row>
    <row r="34" spans="2:22" x14ac:dyDescent="0.55000000000000004">
      <c r="B34" s="4" t="s">
        <v>183</v>
      </c>
      <c r="D34" s="64">
        <v>0</v>
      </c>
      <c r="E34" s="106"/>
      <c r="F34" s="64">
        <v>0</v>
      </c>
      <c r="G34" s="106"/>
      <c r="H34" s="64">
        <v>0</v>
      </c>
      <c r="I34" s="106"/>
      <c r="J34" s="64">
        <v>0</v>
      </c>
      <c r="K34" s="106"/>
      <c r="L34" s="119">
        <v>0</v>
      </c>
      <c r="M34" s="106"/>
      <c r="N34" s="64">
        <v>0</v>
      </c>
      <c r="O34" s="106"/>
      <c r="P34" s="64">
        <v>0</v>
      </c>
      <c r="Q34" s="106"/>
      <c r="R34" s="64">
        <v>53149338</v>
      </c>
      <c r="S34" s="106"/>
      <c r="T34" s="64">
        <v>53149338</v>
      </c>
      <c r="U34" s="106"/>
      <c r="V34" s="158">
        <v>-0.21</v>
      </c>
    </row>
    <row r="35" spans="2:22" x14ac:dyDescent="0.55000000000000004">
      <c r="B35" s="4" t="s">
        <v>209</v>
      </c>
      <c r="D35" s="64">
        <v>0</v>
      </c>
      <c r="E35" s="106"/>
      <c r="F35" s="64">
        <v>0</v>
      </c>
      <c r="G35" s="106"/>
      <c r="H35" s="64">
        <v>0</v>
      </c>
      <c r="I35" s="106"/>
      <c r="J35" s="64">
        <v>0</v>
      </c>
      <c r="K35" s="106"/>
      <c r="L35" s="119">
        <v>0</v>
      </c>
      <c r="M35" s="106"/>
      <c r="N35" s="64">
        <v>0</v>
      </c>
      <c r="O35" s="106"/>
      <c r="P35" s="64">
        <v>0</v>
      </c>
      <c r="Q35" s="106"/>
      <c r="R35" s="64">
        <v>49612735</v>
      </c>
      <c r="S35" s="106"/>
      <c r="T35" s="64">
        <v>49612735</v>
      </c>
      <c r="U35" s="106"/>
      <c r="V35" s="158">
        <v>-0.2</v>
      </c>
    </row>
    <row r="36" spans="2:22" x14ac:dyDescent="0.55000000000000004">
      <c r="B36" s="4" t="s">
        <v>222</v>
      </c>
      <c r="D36" s="64">
        <v>0</v>
      </c>
      <c r="E36" s="106"/>
      <c r="F36" s="64">
        <v>0</v>
      </c>
      <c r="G36" s="106"/>
      <c r="H36" s="64">
        <v>0</v>
      </c>
      <c r="I36" s="106"/>
      <c r="J36" s="64">
        <v>0</v>
      </c>
      <c r="K36" s="106"/>
      <c r="L36" s="119">
        <v>0</v>
      </c>
      <c r="M36" s="106"/>
      <c r="N36" s="64">
        <v>0</v>
      </c>
      <c r="O36" s="106"/>
      <c r="P36" s="64">
        <v>0</v>
      </c>
      <c r="Q36" s="106"/>
      <c r="R36" s="64">
        <v>39077677</v>
      </c>
      <c r="S36" s="106"/>
      <c r="T36" s="64">
        <v>39077677</v>
      </c>
      <c r="U36" s="106"/>
      <c r="V36" s="158">
        <v>-0.16</v>
      </c>
    </row>
    <row r="37" spans="2:22" x14ac:dyDescent="0.55000000000000004">
      <c r="B37" s="4" t="s">
        <v>208</v>
      </c>
      <c r="D37" s="64">
        <v>0</v>
      </c>
      <c r="E37" s="106"/>
      <c r="F37" s="64">
        <v>0</v>
      </c>
      <c r="G37" s="106"/>
      <c r="H37" s="64">
        <v>0</v>
      </c>
      <c r="I37" s="106"/>
      <c r="J37" s="64">
        <v>0</v>
      </c>
      <c r="K37" s="106"/>
      <c r="L37" s="119">
        <v>0</v>
      </c>
      <c r="M37" s="106"/>
      <c r="N37" s="64">
        <v>0</v>
      </c>
      <c r="O37" s="106"/>
      <c r="P37" s="64">
        <v>0</v>
      </c>
      <c r="Q37" s="106"/>
      <c r="R37" s="64">
        <v>33797713</v>
      </c>
      <c r="S37" s="106"/>
      <c r="T37" s="64">
        <v>33797713</v>
      </c>
      <c r="U37" s="106"/>
      <c r="V37" s="158">
        <v>-0.14000000000000001</v>
      </c>
    </row>
    <row r="38" spans="2:22" x14ac:dyDescent="0.55000000000000004">
      <c r="B38" s="4" t="s">
        <v>175</v>
      </c>
      <c r="D38" s="64">
        <v>0</v>
      </c>
      <c r="E38" s="106"/>
      <c r="F38" s="64">
        <v>0</v>
      </c>
      <c r="G38" s="106"/>
      <c r="H38" s="64">
        <v>0</v>
      </c>
      <c r="I38" s="106"/>
      <c r="J38" s="64">
        <v>0</v>
      </c>
      <c r="K38" s="106"/>
      <c r="L38" s="119">
        <v>0</v>
      </c>
      <c r="M38" s="106"/>
      <c r="N38" s="64">
        <v>0</v>
      </c>
      <c r="O38" s="106"/>
      <c r="P38" s="64">
        <v>0</v>
      </c>
      <c r="Q38" s="106"/>
      <c r="R38" s="64">
        <v>3161991</v>
      </c>
      <c r="S38" s="106"/>
      <c r="T38" s="64">
        <v>3161991</v>
      </c>
      <c r="U38" s="106"/>
      <c r="V38" s="158">
        <v>-0.01</v>
      </c>
    </row>
    <row r="39" spans="2:22" x14ac:dyDescent="0.55000000000000004">
      <c r="B39" s="4" t="s">
        <v>219</v>
      </c>
      <c r="D39" s="64">
        <v>0</v>
      </c>
      <c r="E39" s="106"/>
      <c r="F39" s="64">
        <v>-536787000</v>
      </c>
      <c r="G39" s="106"/>
      <c r="H39" s="64">
        <v>0</v>
      </c>
      <c r="I39" s="106"/>
      <c r="J39" s="64">
        <v>-536787000</v>
      </c>
      <c r="K39" s="106"/>
      <c r="L39" s="119">
        <v>1.5</v>
      </c>
      <c r="M39" s="106"/>
      <c r="N39" s="64">
        <v>0</v>
      </c>
      <c r="O39" s="106"/>
      <c r="P39" s="64">
        <v>-594524286</v>
      </c>
      <c r="Q39" s="106"/>
      <c r="R39" s="64">
        <v>590541978</v>
      </c>
      <c r="S39" s="106"/>
      <c r="T39" s="64">
        <v>-3982308</v>
      </c>
      <c r="U39" s="106"/>
      <c r="V39" s="158">
        <v>0.02</v>
      </c>
    </row>
    <row r="40" spans="2:22" x14ac:dyDescent="0.55000000000000004">
      <c r="B40" s="4" t="s">
        <v>173</v>
      </c>
      <c r="D40" s="64">
        <v>0</v>
      </c>
      <c r="E40" s="106"/>
      <c r="F40" s="64">
        <v>0</v>
      </c>
      <c r="G40" s="106"/>
      <c r="H40" s="64">
        <v>0</v>
      </c>
      <c r="I40" s="106"/>
      <c r="J40" s="64">
        <v>0</v>
      </c>
      <c r="K40" s="106"/>
      <c r="L40" s="119">
        <v>0</v>
      </c>
      <c r="M40" s="106"/>
      <c r="N40" s="64">
        <v>0</v>
      </c>
      <c r="O40" s="106"/>
      <c r="P40" s="64">
        <v>0</v>
      </c>
      <c r="Q40" s="106"/>
      <c r="R40" s="64">
        <v>-34904227</v>
      </c>
      <c r="S40" s="106"/>
      <c r="T40" s="64">
        <v>-34904227</v>
      </c>
      <c r="U40" s="106"/>
      <c r="V40" s="158">
        <v>0.14000000000000001</v>
      </c>
    </row>
    <row r="41" spans="2:22" x14ac:dyDescent="0.55000000000000004">
      <c r="B41" s="4" t="s">
        <v>224</v>
      </c>
      <c r="D41" s="64">
        <v>0</v>
      </c>
      <c r="E41" s="106"/>
      <c r="F41" s="64">
        <v>0</v>
      </c>
      <c r="G41" s="106"/>
      <c r="H41" s="64">
        <v>0</v>
      </c>
      <c r="I41" s="106"/>
      <c r="J41" s="64">
        <v>0</v>
      </c>
      <c r="K41" s="106"/>
      <c r="L41" s="119">
        <v>0</v>
      </c>
      <c r="M41" s="106"/>
      <c r="N41" s="64">
        <v>314054523</v>
      </c>
      <c r="O41" s="106"/>
      <c r="P41" s="64">
        <v>0</v>
      </c>
      <c r="Q41" s="106"/>
      <c r="R41" s="64">
        <v>-535558273</v>
      </c>
      <c r="S41" s="106"/>
      <c r="T41" s="64">
        <v>-221503750</v>
      </c>
      <c r="U41" s="106"/>
      <c r="V41" s="158">
        <v>0.89</v>
      </c>
    </row>
    <row r="42" spans="2:22" x14ac:dyDescent="0.55000000000000004">
      <c r="B42" s="4" t="s">
        <v>210</v>
      </c>
      <c r="D42" s="64">
        <v>0</v>
      </c>
      <c r="E42" s="106"/>
      <c r="F42" s="64">
        <v>0</v>
      </c>
      <c r="G42" s="106"/>
      <c r="H42" s="64">
        <v>0</v>
      </c>
      <c r="I42" s="106"/>
      <c r="J42" s="64">
        <v>0</v>
      </c>
      <c r="K42" s="106"/>
      <c r="L42" s="119">
        <v>0</v>
      </c>
      <c r="M42" s="106"/>
      <c r="N42" s="64">
        <v>0</v>
      </c>
      <c r="O42" s="106"/>
      <c r="P42" s="64">
        <v>0</v>
      </c>
      <c r="Q42" s="106"/>
      <c r="R42" s="64">
        <v>-267961218</v>
      </c>
      <c r="S42" s="106"/>
      <c r="T42" s="64">
        <v>-267961218</v>
      </c>
      <c r="U42" s="106"/>
      <c r="V42" s="158">
        <v>1.08</v>
      </c>
    </row>
    <row r="43" spans="2:22" x14ac:dyDescent="0.55000000000000004">
      <c r="B43" s="4" t="s">
        <v>238</v>
      </c>
      <c r="D43" s="64">
        <v>0</v>
      </c>
      <c r="E43" s="106"/>
      <c r="F43" s="64">
        <v>-1400017781</v>
      </c>
      <c r="G43" s="106"/>
      <c r="H43" s="64">
        <v>9742616</v>
      </c>
      <c r="I43" s="106"/>
      <c r="J43" s="64">
        <v>-1390275165</v>
      </c>
      <c r="K43" s="106"/>
      <c r="L43" s="119">
        <v>3.87</v>
      </c>
      <c r="M43" s="106"/>
      <c r="N43" s="64">
        <v>0</v>
      </c>
      <c r="O43" s="106"/>
      <c r="P43" s="64">
        <v>-399710572</v>
      </c>
      <c r="Q43" s="106"/>
      <c r="R43" s="64">
        <v>66782631</v>
      </c>
      <c r="S43" s="106"/>
      <c r="T43" s="64">
        <v>-332927941</v>
      </c>
      <c r="U43" s="106"/>
      <c r="V43" s="158">
        <v>1.34</v>
      </c>
    </row>
    <row r="44" spans="2:22" x14ac:dyDescent="0.55000000000000004">
      <c r="B44" s="4" t="s">
        <v>211</v>
      </c>
      <c r="D44" s="64">
        <v>0</v>
      </c>
      <c r="E44" s="106"/>
      <c r="F44" s="64">
        <v>0</v>
      </c>
      <c r="G44" s="106"/>
      <c r="H44" s="64">
        <v>0</v>
      </c>
      <c r="I44" s="106"/>
      <c r="J44" s="64">
        <v>0</v>
      </c>
      <c r="K44" s="106"/>
      <c r="L44" s="119">
        <v>0</v>
      </c>
      <c r="M44" s="106"/>
      <c r="N44" s="64">
        <v>0</v>
      </c>
      <c r="O44" s="106"/>
      <c r="P44" s="64">
        <v>0</v>
      </c>
      <c r="Q44" s="106"/>
      <c r="R44" s="64">
        <v>-362828227</v>
      </c>
      <c r="S44" s="106"/>
      <c r="T44" s="64">
        <v>-362828227</v>
      </c>
      <c r="U44" s="106"/>
      <c r="V44" s="158">
        <v>1.46</v>
      </c>
    </row>
    <row r="45" spans="2:22" x14ac:dyDescent="0.55000000000000004">
      <c r="B45" s="4" t="s">
        <v>247</v>
      </c>
      <c r="D45" s="64">
        <v>0</v>
      </c>
      <c r="E45" s="106"/>
      <c r="F45" s="64">
        <v>-420303940</v>
      </c>
      <c r="G45" s="106"/>
      <c r="H45" s="64">
        <v>0</v>
      </c>
      <c r="I45" s="106"/>
      <c r="J45" s="64">
        <v>-420303940</v>
      </c>
      <c r="K45" s="106"/>
      <c r="L45" s="119">
        <v>1.17</v>
      </c>
      <c r="M45" s="106"/>
      <c r="N45" s="64">
        <v>0</v>
      </c>
      <c r="O45" s="106"/>
      <c r="P45" s="64">
        <v>-420303940</v>
      </c>
      <c r="Q45" s="106"/>
      <c r="R45" s="64">
        <v>0</v>
      </c>
      <c r="S45" s="106"/>
      <c r="T45" s="64">
        <v>-420303940</v>
      </c>
      <c r="U45" s="106"/>
      <c r="V45" s="158">
        <v>1.69</v>
      </c>
    </row>
    <row r="46" spans="2:22" x14ac:dyDescent="0.55000000000000004">
      <c r="B46" s="4" t="s">
        <v>169</v>
      </c>
      <c r="D46" s="64">
        <v>0</v>
      </c>
      <c r="E46" s="106"/>
      <c r="F46" s="64">
        <v>0</v>
      </c>
      <c r="G46" s="106"/>
      <c r="H46" s="64">
        <v>0</v>
      </c>
      <c r="I46" s="106"/>
      <c r="J46" s="64">
        <v>0</v>
      </c>
      <c r="K46" s="106"/>
      <c r="L46" s="119">
        <v>0</v>
      </c>
      <c r="M46" s="106"/>
      <c r="N46" s="64">
        <v>0</v>
      </c>
      <c r="O46" s="106"/>
      <c r="P46" s="64">
        <v>0</v>
      </c>
      <c r="Q46" s="106"/>
      <c r="R46" s="64">
        <v>-556155485</v>
      </c>
      <c r="S46" s="106"/>
      <c r="T46" s="64">
        <v>-556155485</v>
      </c>
      <c r="U46" s="106"/>
      <c r="V46" s="158">
        <v>2.23</v>
      </c>
    </row>
    <row r="47" spans="2:22" ht="42" x14ac:dyDescent="0.55000000000000004">
      <c r="B47" s="4" t="s">
        <v>236</v>
      </c>
      <c r="D47" s="64">
        <v>2223000000</v>
      </c>
      <c r="E47" s="106"/>
      <c r="F47" s="64">
        <v>-2813161500</v>
      </c>
      <c r="G47" s="106"/>
      <c r="H47" s="64">
        <v>0</v>
      </c>
      <c r="I47" s="106"/>
      <c r="J47" s="64">
        <v>-590161500</v>
      </c>
      <c r="K47" s="106"/>
      <c r="L47" s="119">
        <v>1.64</v>
      </c>
      <c r="M47" s="106"/>
      <c r="N47" s="64">
        <v>2223000000</v>
      </c>
      <c r="O47" s="106"/>
      <c r="P47" s="64">
        <v>-2884501327</v>
      </c>
      <c r="Q47" s="106"/>
      <c r="R47" s="64">
        <v>0</v>
      </c>
      <c r="S47" s="106"/>
      <c r="T47" s="64">
        <v>-661501327</v>
      </c>
      <c r="U47" s="106"/>
      <c r="V47" s="158">
        <v>2.65</v>
      </c>
    </row>
    <row r="48" spans="2:22" x14ac:dyDescent="0.55000000000000004">
      <c r="B48" s="4" t="s">
        <v>249</v>
      </c>
      <c r="D48" s="64">
        <v>892198388</v>
      </c>
      <c r="E48" s="106"/>
      <c r="F48" s="64">
        <v>-1627076853</v>
      </c>
      <c r="G48" s="106"/>
      <c r="H48" s="64">
        <v>0</v>
      </c>
      <c r="I48" s="106"/>
      <c r="J48" s="64">
        <v>-734878465</v>
      </c>
      <c r="K48" s="106"/>
      <c r="L48" s="119">
        <v>2.0499999999999998</v>
      </c>
      <c r="M48" s="106"/>
      <c r="N48" s="64">
        <v>892198388</v>
      </c>
      <c r="O48" s="106"/>
      <c r="P48" s="64">
        <v>-1627076853</v>
      </c>
      <c r="Q48" s="106"/>
      <c r="R48" s="64">
        <v>0</v>
      </c>
      <c r="S48" s="106"/>
      <c r="T48" s="64">
        <v>-734878465</v>
      </c>
      <c r="U48" s="106"/>
      <c r="V48" s="158">
        <v>2.95</v>
      </c>
    </row>
    <row r="49" spans="2:22" x14ac:dyDescent="0.55000000000000004">
      <c r="B49" s="4" t="s">
        <v>194</v>
      </c>
      <c r="D49" s="64">
        <v>0</v>
      </c>
      <c r="E49" s="106"/>
      <c r="F49" s="64">
        <v>0</v>
      </c>
      <c r="G49" s="106"/>
      <c r="H49" s="64">
        <v>0</v>
      </c>
      <c r="I49" s="106"/>
      <c r="J49" s="64">
        <v>0</v>
      </c>
      <c r="K49" s="106"/>
      <c r="L49" s="119">
        <v>0</v>
      </c>
      <c r="M49" s="106"/>
      <c r="N49" s="64">
        <v>0</v>
      </c>
      <c r="O49" s="106"/>
      <c r="P49" s="64">
        <v>0</v>
      </c>
      <c r="Q49" s="106"/>
      <c r="R49" s="64">
        <v>-793664290</v>
      </c>
      <c r="S49" s="106"/>
      <c r="T49" s="64">
        <v>-793664290</v>
      </c>
      <c r="U49" s="106"/>
      <c r="V49" s="158">
        <v>3.18</v>
      </c>
    </row>
    <row r="50" spans="2:22" x14ac:dyDescent="0.55000000000000004">
      <c r="B50" s="4" t="s">
        <v>190</v>
      </c>
      <c r="D50" s="64">
        <v>0</v>
      </c>
      <c r="E50" s="106"/>
      <c r="F50" s="64">
        <v>0</v>
      </c>
      <c r="G50" s="106"/>
      <c r="H50" s="64">
        <v>0</v>
      </c>
      <c r="I50" s="106"/>
      <c r="J50" s="64">
        <v>0</v>
      </c>
      <c r="K50" s="106"/>
      <c r="L50" s="119">
        <v>0</v>
      </c>
      <c r="M50" s="106"/>
      <c r="N50" s="64">
        <v>728000000</v>
      </c>
      <c r="O50" s="106"/>
      <c r="P50" s="64">
        <v>0</v>
      </c>
      <c r="Q50" s="106"/>
      <c r="R50" s="64">
        <v>-1911137493</v>
      </c>
      <c r="S50" s="106"/>
      <c r="T50" s="64">
        <v>-1183137493</v>
      </c>
      <c r="U50" s="106"/>
      <c r="V50" s="158">
        <v>4.75</v>
      </c>
    </row>
    <row r="51" spans="2:22" x14ac:dyDescent="0.55000000000000004">
      <c r="B51" s="4" t="s">
        <v>248</v>
      </c>
      <c r="D51" s="64">
        <v>0</v>
      </c>
      <c r="E51" s="106"/>
      <c r="F51" s="64">
        <v>-1239568898</v>
      </c>
      <c r="G51" s="106"/>
      <c r="H51" s="64">
        <v>0</v>
      </c>
      <c r="I51" s="106"/>
      <c r="J51" s="64">
        <v>-1239568898</v>
      </c>
      <c r="K51" s="106"/>
      <c r="L51" s="119">
        <v>3.45</v>
      </c>
      <c r="M51" s="106"/>
      <c r="N51" s="64">
        <v>0</v>
      </c>
      <c r="O51" s="106"/>
      <c r="P51" s="64">
        <v>-1239568898</v>
      </c>
      <c r="Q51" s="106"/>
      <c r="R51" s="64">
        <v>0</v>
      </c>
      <c r="S51" s="106"/>
      <c r="T51" s="64">
        <v>-1239568898</v>
      </c>
      <c r="U51" s="106"/>
      <c r="V51" s="158">
        <v>4.97</v>
      </c>
    </row>
    <row r="52" spans="2:22" x14ac:dyDescent="0.55000000000000004">
      <c r="B52" s="4" t="s">
        <v>171</v>
      </c>
      <c r="D52" s="64">
        <v>779000000</v>
      </c>
      <c r="E52" s="106"/>
      <c r="F52" s="64">
        <v>-2062256130</v>
      </c>
      <c r="G52" s="106"/>
      <c r="H52" s="64">
        <v>0</v>
      </c>
      <c r="I52" s="106"/>
      <c r="J52" s="64">
        <v>-1283256130</v>
      </c>
      <c r="K52" s="106"/>
      <c r="L52" s="119">
        <v>3.58</v>
      </c>
      <c r="M52" s="106"/>
      <c r="N52" s="64">
        <v>779000000</v>
      </c>
      <c r="O52" s="106"/>
      <c r="P52" s="64">
        <v>-2180807768</v>
      </c>
      <c r="Q52" s="106"/>
      <c r="R52" s="64">
        <v>103658695</v>
      </c>
      <c r="S52" s="106"/>
      <c r="T52" s="64">
        <v>-1298149073</v>
      </c>
      <c r="U52" s="106"/>
      <c r="V52" s="158">
        <v>5.21</v>
      </c>
    </row>
    <row r="53" spans="2:22" x14ac:dyDescent="0.55000000000000004">
      <c r="B53" s="4" t="s">
        <v>223</v>
      </c>
      <c r="D53" s="64">
        <v>0</v>
      </c>
      <c r="E53" s="106"/>
      <c r="F53" s="64">
        <v>-351681012</v>
      </c>
      <c r="G53" s="106"/>
      <c r="H53" s="64">
        <v>0</v>
      </c>
      <c r="I53" s="106"/>
      <c r="J53" s="64">
        <v>-351681012</v>
      </c>
      <c r="K53" s="106"/>
      <c r="L53" s="119">
        <v>0.98</v>
      </c>
      <c r="M53" s="106"/>
      <c r="N53" s="64">
        <v>1224000000</v>
      </c>
      <c r="O53" s="106"/>
      <c r="P53" s="64">
        <v>-2560257461</v>
      </c>
      <c r="Q53" s="106"/>
      <c r="R53" s="64">
        <v>-132768716</v>
      </c>
      <c r="S53" s="106"/>
      <c r="T53" s="64">
        <v>-1469026177</v>
      </c>
      <c r="U53" s="106"/>
      <c r="V53" s="158">
        <v>5.89</v>
      </c>
    </row>
    <row r="54" spans="2:22" x14ac:dyDescent="0.55000000000000004">
      <c r="B54" s="4" t="s">
        <v>234</v>
      </c>
      <c r="D54" s="64">
        <v>0</v>
      </c>
      <c r="E54" s="106"/>
      <c r="F54" s="64">
        <v>-1260757350</v>
      </c>
      <c r="G54" s="106"/>
      <c r="H54" s="64">
        <v>-132149305</v>
      </c>
      <c r="I54" s="106"/>
      <c r="J54" s="64">
        <v>-1392906655</v>
      </c>
      <c r="K54" s="106"/>
      <c r="L54" s="119">
        <v>3.88</v>
      </c>
      <c r="M54" s="106"/>
      <c r="N54" s="64">
        <v>0</v>
      </c>
      <c r="O54" s="106"/>
      <c r="P54" s="64">
        <v>-1363536846</v>
      </c>
      <c r="Q54" s="106"/>
      <c r="R54" s="64">
        <v>-132149305</v>
      </c>
      <c r="S54" s="106"/>
      <c r="T54" s="64">
        <v>-1495686151</v>
      </c>
      <c r="U54" s="106"/>
      <c r="V54" s="158">
        <v>6</v>
      </c>
    </row>
    <row r="55" spans="2:22" x14ac:dyDescent="0.55000000000000004">
      <c r="B55" s="4" t="s">
        <v>186</v>
      </c>
      <c r="D55" s="64">
        <v>0</v>
      </c>
      <c r="E55" s="106"/>
      <c r="F55" s="64">
        <v>-807168600</v>
      </c>
      <c r="G55" s="106"/>
      <c r="H55" s="64">
        <v>0</v>
      </c>
      <c r="I55" s="106"/>
      <c r="J55" s="64">
        <v>-807168600</v>
      </c>
      <c r="K55" s="106"/>
      <c r="L55" s="119">
        <v>2.25</v>
      </c>
      <c r="M55" s="106"/>
      <c r="N55" s="64">
        <v>298237064</v>
      </c>
      <c r="O55" s="106"/>
      <c r="P55" s="64">
        <v>-2439886054</v>
      </c>
      <c r="Q55" s="106"/>
      <c r="R55" s="64">
        <v>594270402</v>
      </c>
      <c r="S55" s="106"/>
      <c r="T55" s="64">
        <v>-1547378588</v>
      </c>
      <c r="U55" s="106"/>
      <c r="V55" s="158">
        <v>6.21</v>
      </c>
    </row>
    <row r="56" spans="2:22" x14ac:dyDescent="0.55000000000000004">
      <c r="B56" s="4" t="s">
        <v>176</v>
      </c>
      <c r="D56" s="64">
        <v>0</v>
      </c>
      <c r="E56" s="106"/>
      <c r="F56" s="64">
        <v>-1598432400</v>
      </c>
      <c r="G56" s="106"/>
      <c r="H56" s="64">
        <v>0</v>
      </c>
      <c r="I56" s="106"/>
      <c r="J56" s="64">
        <v>-1598432400</v>
      </c>
      <c r="K56" s="106"/>
      <c r="L56" s="119">
        <v>4.45</v>
      </c>
      <c r="M56" s="106"/>
      <c r="N56" s="64">
        <v>0</v>
      </c>
      <c r="O56" s="106"/>
      <c r="P56" s="64">
        <v>-1685474639</v>
      </c>
      <c r="Q56" s="106"/>
      <c r="R56" s="64">
        <v>-3956192</v>
      </c>
      <c r="S56" s="106"/>
      <c r="T56" s="64">
        <v>-1689430831</v>
      </c>
      <c r="U56" s="106"/>
      <c r="V56" s="158">
        <v>6.78</v>
      </c>
    </row>
    <row r="57" spans="2:22" x14ac:dyDescent="0.55000000000000004">
      <c r="B57" s="4" t="s">
        <v>200</v>
      </c>
      <c r="D57" s="64">
        <v>0</v>
      </c>
      <c r="E57" s="106"/>
      <c r="F57" s="64">
        <v>-1209671373</v>
      </c>
      <c r="G57" s="106"/>
      <c r="H57" s="64">
        <v>0</v>
      </c>
      <c r="I57" s="106"/>
      <c r="J57" s="64">
        <v>-1209671373</v>
      </c>
      <c r="K57" s="106"/>
      <c r="L57" s="119">
        <v>3.37</v>
      </c>
      <c r="M57" s="106"/>
      <c r="N57" s="64">
        <v>1088796755</v>
      </c>
      <c r="O57" s="106"/>
      <c r="P57" s="64">
        <v>-2895582694</v>
      </c>
      <c r="Q57" s="106"/>
      <c r="R57" s="64">
        <v>41910766</v>
      </c>
      <c r="S57" s="106"/>
      <c r="T57" s="64">
        <v>-1764875173</v>
      </c>
      <c r="U57" s="106"/>
      <c r="V57" s="158">
        <v>7.08</v>
      </c>
    </row>
    <row r="58" spans="2:22" x14ac:dyDescent="0.55000000000000004">
      <c r="B58" s="4" t="s">
        <v>221</v>
      </c>
      <c r="D58" s="64">
        <v>0</v>
      </c>
      <c r="E58" s="106"/>
      <c r="F58" s="64">
        <v>-727147575</v>
      </c>
      <c r="G58" s="106"/>
      <c r="H58" s="64">
        <v>0</v>
      </c>
      <c r="I58" s="106"/>
      <c r="J58" s="64">
        <v>-727147575</v>
      </c>
      <c r="K58" s="106"/>
      <c r="L58" s="119">
        <v>2.0299999999999998</v>
      </c>
      <c r="M58" s="106"/>
      <c r="N58" s="64">
        <v>650113000</v>
      </c>
      <c r="O58" s="106"/>
      <c r="P58" s="64">
        <v>-2321808686</v>
      </c>
      <c r="Q58" s="106"/>
      <c r="R58" s="64">
        <v>-285137866</v>
      </c>
      <c r="S58" s="106"/>
      <c r="T58" s="64">
        <v>-1956833552</v>
      </c>
      <c r="U58" s="106"/>
      <c r="V58" s="158">
        <v>7.85</v>
      </c>
    </row>
    <row r="59" spans="2:22" x14ac:dyDescent="0.55000000000000004">
      <c r="B59" s="4" t="s">
        <v>233</v>
      </c>
      <c r="D59" s="64">
        <v>0</v>
      </c>
      <c r="E59" s="106"/>
      <c r="F59" s="64">
        <v>-1284590934</v>
      </c>
      <c r="G59" s="106"/>
      <c r="H59" s="64">
        <v>0</v>
      </c>
      <c r="I59" s="106"/>
      <c r="J59" s="64">
        <v>-1284590934</v>
      </c>
      <c r="K59" s="106"/>
      <c r="L59" s="119">
        <v>3.58</v>
      </c>
      <c r="M59" s="106"/>
      <c r="N59" s="64">
        <v>0</v>
      </c>
      <c r="O59" s="106"/>
      <c r="P59" s="64">
        <v>-2045279421</v>
      </c>
      <c r="Q59" s="106"/>
      <c r="R59" s="64">
        <v>0</v>
      </c>
      <c r="S59" s="106"/>
      <c r="T59" s="64">
        <v>-2045279421</v>
      </c>
      <c r="U59" s="106"/>
      <c r="V59" s="158">
        <v>8.2100000000000009</v>
      </c>
    </row>
    <row r="60" spans="2:22" x14ac:dyDescent="0.55000000000000004">
      <c r="B60" s="4" t="s">
        <v>174</v>
      </c>
      <c r="D60" s="64">
        <v>1953600</v>
      </c>
      <c r="E60" s="106"/>
      <c r="F60" s="64">
        <v>0</v>
      </c>
      <c r="G60" s="106"/>
      <c r="H60" s="64">
        <v>-536512</v>
      </c>
      <c r="I60" s="106"/>
      <c r="J60" s="64">
        <v>1417088</v>
      </c>
      <c r="K60" s="106"/>
      <c r="L60" s="119">
        <v>0</v>
      </c>
      <c r="M60" s="106"/>
      <c r="N60" s="64">
        <v>1953600</v>
      </c>
      <c r="O60" s="106"/>
      <c r="P60" s="64">
        <v>0</v>
      </c>
      <c r="Q60" s="106"/>
      <c r="R60" s="64">
        <v>-2075862888</v>
      </c>
      <c r="S60" s="106"/>
      <c r="T60" s="64">
        <v>-2073909288</v>
      </c>
      <c r="U60" s="106"/>
      <c r="V60" s="158">
        <v>8.32</v>
      </c>
    </row>
    <row r="61" spans="2:22" x14ac:dyDescent="0.55000000000000004">
      <c r="B61" s="4" t="s">
        <v>197</v>
      </c>
      <c r="D61" s="64">
        <v>0</v>
      </c>
      <c r="E61" s="106"/>
      <c r="F61" s="64">
        <v>-2123290800</v>
      </c>
      <c r="G61" s="106"/>
      <c r="H61" s="64">
        <v>0</v>
      </c>
      <c r="I61" s="106"/>
      <c r="J61" s="64">
        <v>-2123290800</v>
      </c>
      <c r="K61" s="106"/>
      <c r="L61" s="119">
        <v>5.92</v>
      </c>
      <c r="M61" s="106"/>
      <c r="N61" s="64">
        <v>0</v>
      </c>
      <c r="O61" s="106"/>
      <c r="P61" s="64">
        <v>-2532178346</v>
      </c>
      <c r="Q61" s="106"/>
      <c r="R61" s="64">
        <v>230162549</v>
      </c>
      <c r="S61" s="106"/>
      <c r="T61" s="64">
        <v>-2302015797</v>
      </c>
      <c r="U61" s="106"/>
      <c r="V61" s="158">
        <v>9.24</v>
      </c>
    </row>
    <row r="62" spans="2:22" x14ac:dyDescent="0.55000000000000004">
      <c r="B62" s="4" t="s">
        <v>214</v>
      </c>
      <c r="D62" s="64">
        <v>574653229</v>
      </c>
      <c r="E62" s="106"/>
      <c r="F62" s="64">
        <v>-1005978360</v>
      </c>
      <c r="G62" s="106"/>
      <c r="H62" s="64">
        <v>0</v>
      </c>
      <c r="I62" s="106"/>
      <c r="J62" s="64">
        <v>-431325131</v>
      </c>
      <c r="K62" s="106"/>
      <c r="L62" s="119">
        <v>1.2</v>
      </c>
      <c r="M62" s="106"/>
      <c r="N62" s="64">
        <v>574653229</v>
      </c>
      <c r="O62" s="106"/>
      <c r="P62" s="64">
        <v>-2814865198</v>
      </c>
      <c r="Q62" s="106"/>
      <c r="R62" s="64">
        <v>-90016319</v>
      </c>
      <c r="S62" s="106"/>
      <c r="T62" s="64">
        <v>-2330228288</v>
      </c>
      <c r="U62" s="106"/>
      <c r="V62" s="158">
        <v>9.35</v>
      </c>
    </row>
    <row r="63" spans="2:22" x14ac:dyDescent="0.55000000000000004">
      <c r="B63" s="4" t="s">
        <v>180</v>
      </c>
      <c r="D63" s="64">
        <v>0</v>
      </c>
      <c r="E63" s="106"/>
      <c r="F63" s="64">
        <v>-1302603120</v>
      </c>
      <c r="G63" s="106"/>
      <c r="H63" s="64">
        <v>0</v>
      </c>
      <c r="I63" s="106"/>
      <c r="J63" s="64">
        <v>-1302603120</v>
      </c>
      <c r="K63" s="106"/>
      <c r="L63" s="119">
        <v>3.63</v>
      </c>
      <c r="M63" s="106"/>
      <c r="N63" s="64">
        <v>0</v>
      </c>
      <c r="O63" s="106"/>
      <c r="P63" s="64">
        <v>-2594920776</v>
      </c>
      <c r="Q63" s="106"/>
      <c r="R63" s="64">
        <v>-14165538</v>
      </c>
      <c r="S63" s="106"/>
      <c r="T63" s="64">
        <v>-2609086314</v>
      </c>
      <c r="U63" s="106"/>
      <c r="V63" s="158">
        <v>10.47</v>
      </c>
    </row>
    <row r="64" spans="2:22" x14ac:dyDescent="0.55000000000000004">
      <c r="B64" s="4" t="s">
        <v>228</v>
      </c>
      <c r="D64" s="64">
        <v>692763938</v>
      </c>
      <c r="E64" s="106"/>
      <c r="F64" s="64">
        <v>-1848933000</v>
      </c>
      <c r="G64" s="106"/>
      <c r="H64" s="64">
        <v>0</v>
      </c>
      <c r="I64" s="106"/>
      <c r="J64" s="64">
        <v>-1156169062</v>
      </c>
      <c r="K64" s="106"/>
      <c r="L64" s="119">
        <v>3.22</v>
      </c>
      <c r="M64" s="106"/>
      <c r="N64" s="64">
        <v>692763938</v>
      </c>
      <c r="O64" s="106"/>
      <c r="P64" s="64">
        <v>-3391624084</v>
      </c>
      <c r="Q64" s="106"/>
      <c r="R64" s="64">
        <v>0</v>
      </c>
      <c r="S64" s="106"/>
      <c r="T64" s="64">
        <v>-2698860146</v>
      </c>
      <c r="U64" s="106"/>
      <c r="V64" s="158">
        <v>10.83</v>
      </c>
    </row>
    <row r="65" spans="2:22" x14ac:dyDescent="0.55000000000000004">
      <c r="B65" s="4" t="s">
        <v>220</v>
      </c>
      <c r="D65" s="64">
        <v>0</v>
      </c>
      <c r="E65" s="106"/>
      <c r="F65" s="64">
        <v>-2329279654</v>
      </c>
      <c r="G65" s="106"/>
      <c r="H65" s="64">
        <v>0</v>
      </c>
      <c r="I65" s="106"/>
      <c r="J65" s="64">
        <v>-2329279654</v>
      </c>
      <c r="K65" s="106"/>
      <c r="L65" s="119">
        <v>6.49</v>
      </c>
      <c r="M65" s="106"/>
      <c r="N65" s="64">
        <v>76478364</v>
      </c>
      <c r="O65" s="106"/>
      <c r="P65" s="64">
        <v>-3588730218</v>
      </c>
      <c r="Q65" s="106"/>
      <c r="R65" s="64">
        <v>687758958</v>
      </c>
      <c r="S65" s="106"/>
      <c r="T65" s="64">
        <v>-2824492896</v>
      </c>
      <c r="U65" s="106"/>
      <c r="V65" s="158">
        <v>11.33</v>
      </c>
    </row>
    <row r="66" spans="2:22" x14ac:dyDescent="0.55000000000000004">
      <c r="B66" s="4" t="s">
        <v>202</v>
      </c>
      <c r="D66" s="64">
        <v>0</v>
      </c>
      <c r="E66" s="106"/>
      <c r="F66" s="64">
        <v>-1352239221</v>
      </c>
      <c r="G66" s="106"/>
      <c r="H66" s="64">
        <v>0</v>
      </c>
      <c r="I66" s="106"/>
      <c r="J66" s="64">
        <v>-1352239221</v>
      </c>
      <c r="K66" s="106"/>
      <c r="L66" s="119">
        <v>3.77</v>
      </c>
      <c r="M66" s="106"/>
      <c r="N66" s="64">
        <v>525133683</v>
      </c>
      <c r="O66" s="106"/>
      <c r="P66" s="64">
        <v>-1761387696</v>
      </c>
      <c r="Q66" s="106"/>
      <c r="R66" s="64">
        <v>-1753718710</v>
      </c>
      <c r="S66" s="106"/>
      <c r="T66" s="64">
        <v>-2989972723</v>
      </c>
      <c r="U66" s="106"/>
      <c r="V66" s="158">
        <v>12</v>
      </c>
    </row>
    <row r="67" spans="2:22" x14ac:dyDescent="0.55000000000000004">
      <c r="B67" s="4" t="s">
        <v>191</v>
      </c>
      <c r="D67" s="64">
        <v>0</v>
      </c>
      <c r="E67" s="106"/>
      <c r="F67" s="64">
        <v>-1667737566</v>
      </c>
      <c r="G67" s="106"/>
      <c r="H67" s="64">
        <v>0</v>
      </c>
      <c r="I67" s="106"/>
      <c r="J67" s="64">
        <v>-1667737566</v>
      </c>
      <c r="K67" s="106"/>
      <c r="L67" s="119">
        <v>4.6500000000000004</v>
      </c>
      <c r="M67" s="106"/>
      <c r="N67" s="64">
        <v>0</v>
      </c>
      <c r="O67" s="106"/>
      <c r="P67" s="64">
        <v>-2906818327</v>
      </c>
      <c r="Q67" s="106"/>
      <c r="R67" s="64">
        <v>-210080619</v>
      </c>
      <c r="S67" s="106"/>
      <c r="T67" s="64">
        <v>-3116898946</v>
      </c>
      <c r="U67" s="106"/>
      <c r="V67" s="158">
        <v>12.5</v>
      </c>
    </row>
    <row r="68" spans="2:22" x14ac:dyDescent="0.55000000000000004">
      <c r="B68" s="4" t="s">
        <v>230</v>
      </c>
      <c r="D68" s="64">
        <v>0</v>
      </c>
      <c r="E68" s="106"/>
      <c r="F68" s="64">
        <v>-2059136800</v>
      </c>
      <c r="G68" s="106"/>
      <c r="H68" s="64">
        <v>0</v>
      </c>
      <c r="I68" s="106"/>
      <c r="J68" s="64">
        <v>-2059136800</v>
      </c>
      <c r="K68" s="106"/>
      <c r="L68" s="119">
        <v>5.74</v>
      </c>
      <c r="M68" s="106"/>
      <c r="N68" s="64">
        <v>445632890</v>
      </c>
      <c r="O68" s="106"/>
      <c r="P68" s="64">
        <v>-4245676504</v>
      </c>
      <c r="Q68" s="106"/>
      <c r="R68" s="64">
        <v>0</v>
      </c>
      <c r="S68" s="106"/>
      <c r="T68" s="64">
        <v>-3800043614</v>
      </c>
      <c r="U68" s="106"/>
      <c r="V68" s="158">
        <v>15.25</v>
      </c>
    </row>
    <row r="69" spans="2:22" ht="42" x14ac:dyDescent="0.55000000000000004">
      <c r="B69" s="4" t="s">
        <v>235</v>
      </c>
      <c r="D69" s="64">
        <v>1016913828</v>
      </c>
      <c r="E69" s="106"/>
      <c r="F69" s="64">
        <v>-4371423645</v>
      </c>
      <c r="G69" s="106"/>
      <c r="H69" s="64">
        <v>0</v>
      </c>
      <c r="I69" s="106"/>
      <c r="J69" s="64">
        <v>-3354509817</v>
      </c>
      <c r="K69" s="106"/>
      <c r="L69" s="119">
        <v>9.35</v>
      </c>
      <c r="M69" s="106"/>
      <c r="N69" s="64">
        <v>1016913828</v>
      </c>
      <c r="O69" s="106"/>
      <c r="P69" s="64">
        <v>-4991090354</v>
      </c>
      <c r="Q69" s="106"/>
      <c r="R69" s="64">
        <v>0</v>
      </c>
      <c r="S69" s="106"/>
      <c r="T69" s="64">
        <v>-3974176526</v>
      </c>
      <c r="U69" s="106"/>
      <c r="V69" s="158">
        <v>15.94</v>
      </c>
    </row>
    <row r="70" spans="2:22" x14ac:dyDescent="0.55000000000000004">
      <c r="B70" s="4" t="s">
        <v>189</v>
      </c>
      <c r="D70" s="64">
        <v>727833828</v>
      </c>
      <c r="E70" s="106"/>
      <c r="F70" s="64">
        <v>-2991096450</v>
      </c>
      <c r="G70" s="106"/>
      <c r="H70" s="64">
        <v>0</v>
      </c>
      <c r="I70" s="106"/>
      <c r="J70" s="64">
        <v>-2263262622</v>
      </c>
      <c r="K70" s="106"/>
      <c r="L70" s="119">
        <v>6.31</v>
      </c>
      <c r="M70" s="106"/>
      <c r="N70" s="64">
        <v>727833828</v>
      </c>
      <c r="O70" s="106"/>
      <c r="P70" s="64">
        <v>-2775482888</v>
      </c>
      <c r="Q70" s="106"/>
      <c r="R70" s="64">
        <v>-2712276325</v>
      </c>
      <c r="S70" s="106"/>
      <c r="T70" s="64">
        <v>-4759925385</v>
      </c>
      <c r="U70" s="106"/>
      <c r="V70" s="158">
        <v>19.100000000000001</v>
      </c>
    </row>
    <row r="71" spans="2:22" ht="42.75" thickBot="1" x14ac:dyDescent="0.6">
      <c r="B71" s="35" t="s">
        <v>65</v>
      </c>
      <c r="D71" s="68">
        <f>SUM(D10:D70)</f>
        <v>6908316811</v>
      </c>
      <c r="E71" s="6"/>
      <c r="F71" s="68">
        <f>SUM(F10:F70)</f>
        <v>-40398081925</v>
      </c>
      <c r="G71" s="6"/>
      <c r="H71" s="68">
        <f>SUM(H10:H70)</f>
        <v>2219441703</v>
      </c>
      <c r="I71" s="6"/>
      <c r="J71" s="68">
        <f>SUM(J10:J70)</f>
        <v>-31270323411</v>
      </c>
      <c r="K71" s="6"/>
      <c r="L71" s="118">
        <f>SUM(L10:L70)</f>
        <v>87.14</v>
      </c>
      <c r="M71" s="6"/>
      <c r="N71" s="68">
        <f>SUM(N10:N70)</f>
        <v>15751080577</v>
      </c>
      <c r="O71" s="6"/>
      <c r="P71" s="68"/>
      <c r="Q71" s="6"/>
      <c r="R71" s="68">
        <f>SUM(R10:R70)</f>
        <v>15233113373</v>
      </c>
      <c r="S71" s="6"/>
      <c r="T71" s="68">
        <f>SUM(T10:T70)</f>
        <v>-26233964721</v>
      </c>
      <c r="U71" s="6"/>
      <c r="V71" s="156">
        <f>SUM(V10:V70)</f>
        <v>105.28999999999999</v>
      </c>
    </row>
    <row r="72" spans="2:22" ht="21.75" thickTop="1" x14ac:dyDescent="0.55000000000000004"/>
    <row r="73" spans="2:22" ht="30" x14ac:dyDescent="0.75">
      <c r="L73" s="45">
        <v>11</v>
      </c>
      <c r="T73" s="147"/>
    </row>
    <row r="74" spans="2:22" x14ac:dyDescent="0.55000000000000004">
      <c r="T74" s="21"/>
    </row>
  </sheetData>
  <sortState xmlns:xlrd2="http://schemas.microsoft.com/office/spreadsheetml/2017/richdata2" ref="B10:V70">
    <sortCondition descending="1" ref="T10:T70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printOptions horizontalCentered="1" verticalCentered="1"/>
  <pageMargins left="0" right="0" top="0" bottom="0" header="0.3" footer="0.3"/>
  <pageSetup paperSize="9" scale="4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AB16"/>
  <sheetViews>
    <sheetView rightToLeft="1" view="pageBreakPreview" zoomScale="85" zoomScaleNormal="70" zoomScaleSheetLayoutView="85" workbookViewId="0">
      <selection activeCell="H16" sqref="H16"/>
    </sheetView>
  </sheetViews>
  <sheetFormatPr defaultColWidth="9.140625"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76" t="s">
        <v>167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4"/>
      <c r="R2" s="14"/>
      <c r="S2" s="14"/>
      <c r="T2" s="14"/>
      <c r="U2" s="14"/>
    </row>
    <row r="3" spans="2:28" ht="30" x14ac:dyDescent="0.6">
      <c r="B3" s="176" t="s">
        <v>37</v>
      </c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4"/>
      <c r="R3" s="14"/>
    </row>
    <row r="4" spans="2:28" ht="30" x14ac:dyDescent="0.6">
      <c r="B4" s="176" t="s">
        <v>245</v>
      </c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4"/>
      <c r="R4" s="14"/>
    </row>
    <row r="5" spans="2:28" ht="54" customHeight="1" x14ac:dyDescent="0.6"/>
    <row r="6" spans="2:28" s="2" customFormat="1" ht="30" x14ac:dyDescent="0.55000000000000004">
      <c r="B6" s="12" t="s">
        <v>150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13" customFormat="1" ht="27" customHeight="1" x14ac:dyDescent="0.6">
      <c r="B7" s="177" t="s">
        <v>41</v>
      </c>
      <c r="D7" s="178" t="s">
        <v>39</v>
      </c>
      <c r="E7" s="178" t="s">
        <v>39</v>
      </c>
      <c r="F7" s="178" t="s">
        <v>39</v>
      </c>
      <c r="G7" s="178" t="s">
        <v>39</v>
      </c>
      <c r="H7" s="178" t="s">
        <v>39</v>
      </c>
      <c r="I7" s="178" t="s">
        <v>39</v>
      </c>
      <c r="J7" s="178" t="s">
        <v>39</v>
      </c>
      <c r="L7" s="178" t="s">
        <v>40</v>
      </c>
      <c r="M7" s="178" t="s">
        <v>40</v>
      </c>
      <c r="N7" s="178" t="s">
        <v>40</v>
      </c>
      <c r="O7" s="178" t="s">
        <v>40</v>
      </c>
      <c r="P7" s="178" t="s">
        <v>40</v>
      </c>
      <c r="Q7" s="178" t="s">
        <v>40</v>
      </c>
      <c r="R7" s="178" t="s">
        <v>40</v>
      </c>
    </row>
    <row r="8" spans="2:28" s="36" customFormat="1" ht="48" customHeight="1" x14ac:dyDescent="0.75">
      <c r="B8" s="177" t="s">
        <v>41</v>
      </c>
      <c r="D8" s="220" t="s">
        <v>58</v>
      </c>
      <c r="E8" s="37"/>
      <c r="F8" s="220" t="s">
        <v>55</v>
      </c>
      <c r="G8" s="37"/>
      <c r="H8" s="220" t="s">
        <v>56</v>
      </c>
      <c r="I8" s="37"/>
      <c r="J8" s="220" t="s">
        <v>59</v>
      </c>
      <c r="L8" s="220" t="s">
        <v>58</v>
      </c>
      <c r="M8" s="37"/>
      <c r="N8" s="220" t="s">
        <v>55</v>
      </c>
      <c r="O8" s="37"/>
      <c r="P8" s="220" t="s">
        <v>56</v>
      </c>
      <c r="Q8" s="37"/>
      <c r="R8" s="220" t="s">
        <v>59</v>
      </c>
    </row>
    <row r="9" spans="2:28" ht="21.75" x14ac:dyDescent="0.6">
      <c r="B9" s="4"/>
      <c r="C9" s="4"/>
      <c r="D9" s="67"/>
      <c r="E9" s="6"/>
      <c r="F9" s="67"/>
      <c r="G9" s="6"/>
      <c r="H9" s="67"/>
      <c r="I9" s="6"/>
      <c r="J9" s="67"/>
      <c r="K9" s="6"/>
      <c r="L9" s="67"/>
      <c r="M9" s="6"/>
      <c r="N9" s="67"/>
      <c r="O9" s="6"/>
      <c r="P9" s="67"/>
      <c r="Q9" s="4"/>
      <c r="R9" s="67"/>
    </row>
    <row r="10" spans="2:28" ht="24.75" thickBot="1" x14ac:dyDescent="0.65">
      <c r="B10" s="18" t="s">
        <v>65</v>
      </c>
      <c r="D10" s="69">
        <v>0</v>
      </c>
      <c r="E10" s="69" t="e">
        <f>SUM(#REF!)</f>
        <v>#REF!</v>
      </c>
      <c r="F10" s="69">
        <v>0</v>
      </c>
      <c r="G10" s="69" t="e">
        <f>SUM(#REF!)</f>
        <v>#REF!</v>
      </c>
      <c r="H10" s="69">
        <v>0</v>
      </c>
      <c r="I10" s="69" t="e">
        <f>SUM(#REF!)</f>
        <v>#REF!</v>
      </c>
      <c r="J10" s="69">
        <f>SUM(J9:J9)</f>
        <v>0</v>
      </c>
      <c r="K10" s="69" t="e">
        <f>SUM(#REF!)</f>
        <v>#REF!</v>
      </c>
      <c r="L10" s="69">
        <v>0</v>
      </c>
      <c r="M10" s="69" t="e">
        <f>SUM(#REF!)</f>
        <v>#REF!</v>
      </c>
      <c r="N10" s="69">
        <v>0</v>
      </c>
      <c r="O10" s="69" t="e">
        <f>SUM(#REF!)</f>
        <v>#REF!</v>
      </c>
      <c r="P10" s="69">
        <v>0</v>
      </c>
      <c r="Q10" s="69" t="e">
        <f>SUM(#REF!)</f>
        <v>#REF!</v>
      </c>
      <c r="R10" s="69">
        <v>0</v>
      </c>
    </row>
    <row r="11" spans="2:28" ht="21.75" thickTop="1" x14ac:dyDescent="0.6">
      <c r="L11"/>
    </row>
    <row r="12" spans="2:28" ht="30" x14ac:dyDescent="0.75">
      <c r="J12" s="40">
        <v>12</v>
      </c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</sheetData>
  <mergeCells count="14">
    <mergeCell ref="R8"/>
    <mergeCell ref="L7:R7"/>
    <mergeCell ref="B7:B8"/>
    <mergeCell ref="D8"/>
    <mergeCell ref="F8"/>
    <mergeCell ref="H8"/>
    <mergeCell ref="J8"/>
    <mergeCell ref="D7:J7"/>
    <mergeCell ref="B2:P2"/>
    <mergeCell ref="B3:P3"/>
    <mergeCell ref="B4:P4"/>
    <mergeCell ref="L8"/>
    <mergeCell ref="N8"/>
    <mergeCell ref="P8"/>
  </mergeCells>
  <printOptions horizontalCentered="1" verticalCentered="1"/>
  <pageMargins left="0.7" right="0.7" top="0.25" bottom="0.25" header="0.3" footer="0.3"/>
  <pageSetup paperSize="9" scale="6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Z17"/>
  <sheetViews>
    <sheetView rightToLeft="1" view="pageBreakPreview" topLeftCell="B4" zoomScale="80" zoomScaleNormal="70" zoomScaleSheetLayoutView="80" workbookViewId="0">
      <selection activeCell="B12" sqref="B12"/>
    </sheetView>
  </sheetViews>
  <sheetFormatPr defaultColWidth="9.140625" defaultRowHeight="21.75" customHeight="1" x14ac:dyDescent="0.55000000000000004"/>
  <cols>
    <col min="1" max="1" width="3" style="2" hidden="1" customWidth="1"/>
    <col min="2" max="2" width="77.7109375" style="2" bestFit="1" customWidth="1"/>
    <col min="3" max="3" width="1" style="2" customWidth="1"/>
    <col min="4" max="4" width="18.140625" style="2" customWidth="1"/>
    <col min="5" max="5" width="1" style="2" customWidth="1"/>
    <col min="6" max="6" width="18.28515625" style="2" customWidth="1"/>
    <col min="7" max="7" width="1" style="2" customWidth="1"/>
    <col min="8" max="8" width="18.42578125" style="2" customWidth="1"/>
    <col min="9" max="9" width="1" style="2" customWidth="1"/>
    <col min="10" max="10" width="17.5703125" style="2" customWidth="1"/>
    <col min="11" max="11" width="1" style="2" customWidth="1"/>
    <col min="12" max="12" width="9.140625" style="2" customWidth="1"/>
    <col min="13" max="16384" width="9.140625" style="2"/>
  </cols>
  <sheetData>
    <row r="2" spans="2:26" ht="31.5" customHeight="1" x14ac:dyDescent="0.55000000000000004">
      <c r="B2" s="176" t="s">
        <v>167</v>
      </c>
      <c r="C2" s="176"/>
      <c r="D2" s="176"/>
      <c r="E2" s="176"/>
      <c r="F2" s="176"/>
      <c r="G2" s="176"/>
      <c r="H2" s="176"/>
      <c r="I2" s="176"/>
      <c r="J2" s="176"/>
    </row>
    <row r="3" spans="2:26" ht="31.5" customHeight="1" x14ac:dyDescent="0.55000000000000004">
      <c r="B3" s="176" t="s">
        <v>37</v>
      </c>
      <c r="C3" s="176"/>
      <c r="D3" s="176"/>
      <c r="E3" s="176"/>
      <c r="F3" s="176"/>
      <c r="G3" s="176"/>
      <c r="H3" s="176"/>
      <c r="I3" s="176"/>
      <c r="J3" s="176"/>
    </row>
    <row r="4" spans="2:26" ht="31.5" customHeight="1" x14ac:dyDescent="0.55000000000000004">
      <c r="B4" s="176" t="s">
        <v>245</v>
      </c>
      <c r="C4" s="176"/>
      <c r="D4" s="176"/>
      <c r="E4" s="176"/>
      <c r="F4" s="176"/>
      <c r="G4" s="176"/>
      <c r="H4" s="176"/>
      <c r="I4" s="176"/>
      <c r="J4" s="176"/>
    </row>
    <row r="5" spans="2:26" ht="73.5" customHeight="1" x14ac:dyDescent="0.55000000000000004"/>
    <row r="6" spans="2:26" ht="30" x14ac:dyDescent="0.55000000000000004">
      <c r="B6" s="12" t="s">
        <v>155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2:26" ht="23.25" customHeight="1" x14ac:dyDescent="0.55000000000000004">
      <c r="B7" s="12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2:26" s="4" customFormat="1" ht="52.5" customHeight="1" x14ac:dyDescent="0.55000000000000004">
      <c r="B8" s="180" t="s">
        <v>60</v>
      </c>
      <c r="C8" s="180" t="s">
        <v>60</v>
      </c>
      <c r="D8" s="180" t="s">
        <v>39</v>
      </c>
      <c r="E8" s="180" t="s">
        <v>39</v>
      </c>
      <c r="F8" s="180" t="s">
        <v>39</v>
      </c>
      <c r="H8" s="180" t="s">
        <v>40</v>
      </c>
      <c r="I8" s="180" t="s">
        <v>40</v>
      </c>
      <c r="J8" s="180" t="s">
        <v>40</v>
      </c>
    </row>
    <row r="9" spans="2:26" s="29" customFormat="1" ht="50.25" customHeight="1" x14ac:dyDescent="0.6">
      <c r="B9" s="222" t="s">
        <v>61</v>
      </c>
      <c r="D9" s="222" t="s">
        <v>62</v>
      </c>
      <c r="F9" s="222" t="s">
        <v>63</v>
      </c>
      <c r="H9" s="222" t="s">
        <v>62</v>
      </c>
      <c r="J9" s="222" t="s">
        <v>63</v>
      </c>
    </row>
    <row r="10" spans="2:26" s="4" customFormat="1" ht="22.5" customHeight="1" x14ac:dyDescent="0.55000000000000004">
      <c r="B10" s="34" t="s">
        <v>250</v>
      </c>
      <c r="D10" s="66">
        <v>3155999</v>
      </c>
      <c r="E10" s="6"/>
      <c r="F10" s="10"/>
      <c r="G10" s="6"/>
      <c r="H10" s="66">
        <v>7004400</v>
      </c>
      <c r="I10" s="6"/>
      <c r="J10" s="89"/>
    </row>
    <row r="11" spans="2:26" s="4" customFormat="1" ht="22.5" customHeight="1" x14ac:dyDescent="0.55000000000000004">
      <c r="B11" s="4" t="s">
        <v>251</v>
      </c>
      <c r="D11" s="67">
        <v>418327</v>
      </c>
      <c r="E11" s="6"/>
      <c r="F11" s="6"/>
      <c r="G11" s="6"/>
      <c r="H11" s="67">
        <v>1255876</v>
      </c>
      <c r="I11" s="6"/>
      <c r="J11" s="31"/>
    </row>
    <row r="12" spans="2:26" s="4" customFormat="1" ht="22.5" customHeight="1" x14ac:dyDescent="0.55000000000000004">
      <c r="B12" s="4" t="s">
        <v>252</v>
      </c>
      <c r="D12" s="67">
        <v>3201</v>
      </c>
      <c r="E12" s="6"/>
      <c r="F12" s="6"/>
      <c r="G12" s="6"/>
      <c r="H12" s="67">
        <v>15771</v>
      </c>
      <c r="I12" s="6"/>
      <c r="J12" s="31"/>
    </row>
    <row r="13" spans="2:26" s="4" customFormat="1" ht="21.75" customHeight="1" x14ac:dyDescent="0.55000000000000004">
      <c r="B13" s="4" t="s">
        <v>231</v>
      </c>
      <c r="D13" s="67">
        <v>1200</v>
      </c>
      <c r="E13" s="6"/>
      <c r="F13" s="6"/>
      <c r="G13" s="6"/>
      <c r="H13" s="67">
        <v>6077</v>
      </c>
      <c r="I13" s="6"/>
      <c r="J13" s="31"/>
    </row>
    <row r="14" spans="2:26" ht="21.75" customHeight="1" thickBot="1" x14ac:dyDescent="0.6">
      <c r="B14" s="221" t="s">
        <v>65</v>
      </c>
      <c r="C14" s="221"/>
      <c r="D14" s="69">
        <f>SUM(D10:D13)</f>
        <v>3578727</v>
      </c>
      <c r="E14" s="70"/>
      <c r="F14" s="71"/>
      <c r="G14" s="70"/>
      <c r="H14" s="69">
        <f>SUM(H10:H13)</f>
        <v>8282124</v>
      </c>
      <c r="I14" s="70"/>
      <c r="J14" s="91"/>
    </row>
    <row r="15" spans="2:26" ht="21.75" customHeight="1" thickTop="1" x14ac:dyDescent="0.55000000000000004">
      <c r="D15" s="2" t="s">
        <v>146</v>
      </c>
      <c r="J15" s="88"/>
    </row>
    <row r="16" spans="2:26" ht="30" x14ac:dyDescent="0.75">
      <c r="D16" s="43">
        <v>13</v>
      </c>
    </row>
    <row r="17" spans="10:10" ht="21.75" customHeight="1" x14ac:dyDescent="0.55000000000000004">
      <c r="J17" s="88"/>
    </row>
  </sheetData>
  <sortState xmlns:xlrd2="http://schemas.microsoft.com/office/spreadsheetml/2017/richdata2" ref="B10:J13">
    <sortCondition descending="1" ref="H10:H13"/>
  </sortState>
  <mergeCells count="12">
    <mergeCell ref="B2:J2"/>
    <mergeCell ref="B3:J3"/>
    <mergeCell ref="B4:J4"/>
    <mergeCell ref="B14:C14"/>
    <mergeCell ref="H9"/>
    <mergeCell ref="J9"/>
    <mergeCell ref="H8:J8"/>
    <mergeCell ref="B9"/>
    <mergeCell ref="B8:C8"/>
    <mergeCell ref="D9"/>
    <mergeCell ref="F9"/>
    <mergeCell ref="D8:F8"/>
  </mergeCells>
  <printOptions horizontalCentered="1" verticalCentered="1"/>
  <pageMargins left="0.7" right="0.7" top="0" bottom="0" header="0.3" footer="0.3"/>
  <pageSetup paperSize="9" scale="7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P17"/>
  <sheetViews>
    <sheetView rightToLeft="1" view="pageBreakPreview" topLeftCell="A4" zoomScale="90" zoomScaleNormal="70" zoomScaleSheetLayoutView="90" workbookViewId="0">
      <selection activeCell="B10" sqref="B10:F12"/>
    </sheetView>
  </sheetViews>
  <sheetFormatPr defaultColWidth="9.140625"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2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16" ht="30" x14ac:dyDescent="0.55000000000000004">
      <c r="B2" s="176" t="s">
        <v>167</v>
      </c>
      <c r="C2" s="176"/>
      <c r="D2" s="176"/>
      <c r="E2" s="176"/>
      <c r="F2" s="176"/>
    </row>
    <row r="3" spans="2:16" ht="30" x14ac:dyDescent="0.55000000000000004">
      <c r="B3" s="176" t="s">
        <v>37</v>
      </c>
      <c r="C3" s="176"/>
      <c r="D3" s="176"/>
      <c r="E3" s="176"/>
      <c r="F3" s="176"/>
    </row>
    <row r="4" spans="2:16" ht="30" x14ac:dyDescent="0.55000000000000004">
      <c r="B4" s="176" t="s">
        <v>245</v>
      </c>
      <c r="C4" s="176"/>
      <c r="D4" s="176"/>
      <c r="E4" s="176"/>
      <c r="F4" s="176"/>
    </row>
    <row r="5" spans="2:16" ht="125.25" customHeight="1" x14ac:dyDescent="0.55000000000000004"/>
    <row r="6" spans="2:16" s="18" customFormat="1" ht="24" x14ac:dyDescent="0.6">
      <c r="B6" s="48" t="s">
        <v>185</v>
      </c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</row>
    <row r="7" spans="2:16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</row>
    <row r="8" spans="2:16" ht="30" x14ac:dyDescent="0.55000000000000004">
      <c r="B8" s="214" t="s">
        <v>64</v>
      </c>
      <c r="D8" s="176" t="s">
        <v>39</v>
      </c>
      <c r="F8" s="176" t="s">
        <v>246</v>
      </c>
    </row>
    <row r="9" spans="2:16" ht="30" x14ac:dyDescent="0.55000000000000004">
      <c r="B9" s="223" t="s">
        <v>64</v>
      </c>
      <c r="D9" s="224" t="s">
        <v>34</v>
      </c>
      <c r="F9" s="224" t="s">
        <v>34</v>
      </c>
    </row>
    <row r="10" spans="2:16" x14ac:dyDescent="0.55000000000000004">
      <c r="B10" s="2" t="s">
        <v>64</v>
      </c>
      <c r="D10" s="72">
        <v>0</v>
      </c>
      <c r="E10" s="70"/>
      <c r="F10" s="72">
        <v>227481677</v>
      </c>
    </row>
    <row r="11" spans="2:16" x14ac:dyDescent="0.55000000000000004">
      <c r="B11" s="2" t="s">
        <v>79</v>
      </c>
      <c r="D11" s="72">
        <v>3074884</v>
      </c>
      <c r="E11" s="70"/>
      <c r="F11" s="72">
        <v>38672641</v>
      </c>
    </row>
    <row r="12" spans="2:16" x14ac:dyDescent="0.55000000000000004">
      <c r="B12" s="2" t="s">
        <v>149</v>
      </c>
      <c r="D12" s="72">
        <v>0</v>
      </c>
      <c r="E12" s="70"/>
      <c r="F12" s="72">
        <v>0</v>
      </c>
    </row>
    <row r="13" spans="2:16" ht="21.75" thickBot="1" x14ac:dyDescent="0.6">
      <c r="B13" s="23" t="s">
        <v>65</v>
      </c>
      <c r="D13" s="69">
        <f>SUM(D10:D12)</f>
        <v>3074884</v>
      </c>
      <c r="E13" s="70"/>
      <c r="F13" s="69">
        <f>SUM(F10:F12)</f>
        <v>266154318</v>
      </c>
    </row>
    <row r="14" spans="2:16" ht="21.75" thickTop="1" x14ac:dyDescent="0.55000000000000004"/>
    <row r="15" spans="2:16" ht="85.5" customHeight="1" x14ac:dyDescent="0.55000000000000004"/>
    <row r="16" spans="2:16" ht="54" customHeight="1" x14ac:dyDescent="0.55000000000000004"/>
    <row r="17" spans="1:6" ht="27" customHeight="1" x14ac:dyDescent="0.75">
      <c r="A17" s="215">
        <v>14</v>
      </c>
      <c r="B17" s="215"/>
      <c r="C17" s="215"/>
      <c r="D17" s="215"/>
      <c r="E17" s="215"/>
      <c r="F17" s="215"/>
    </row>
  </sheetData>
  <sortState xmlns:xlrd2="http://schemas.microsoft.com/office/spreadsheetml/2017/richdata2" ref="B10:F12">
    <sortCondition descending="1" ref="F10:F12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scale="6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21"/>
  <sheetViews>
    <sheetView rightToLeft="1" zoomScaleNormal="100" workbookViewId="0">
      <selection sqref="A1:K1"/>
    </sheetView>
  </sheetViews>
  <sheetFormatPr defaultRowHeight="15" x14ac:dyDescent="0.25"/>
  <cols>
    <col min="2" max="2" width="1.140625" customWidth="1"/>
    <col min="4" max="4" width="1.140625" customWidth="1"/>
    <col min="5" max="5" width="14.28515625" customWidth="1"/>
    <col min="6" max="6" width="1.140625" customWidth="1"/>
    <col min="8" max="8" width="1.140625" customWidth="1"/>
    <col min="9" max="9" width="14.140625" customWidth="1"/>
    <col min="10" max="10" width="1.140625" customWidth="1"/>
    <col min="11" max="11" width="15.85546875" customWidth="1"/>
  </cols>
  <sheetData>
    <row r="1" spans="1:11" ht="25.5" x14ac:dyDescent="0.25">
      <c r="A1" s="192" t="s">
        <v>167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</row>
    <row r="2" spans="1:11" ht="25.5" x14ac:dyDescent="0.25">
      <c r="A2" s="192" t="s">
        <v>37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</row>
    <row r="3" spans="1:11" ht="25.5" x14ac:dyDescent="0.25">
      <c r="A3" s="192" t="s">
        <v>245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</row>
    <row r="4" spans="1:11" x14ac:dyDescent="0.25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</row>
    <row r="5" spans="1:11" ht="24" x14ac:dyDescent="0.25">
      <c r="A5" s="217" t="s">
        <v>156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</row>
    <row r="6" spans="1:11" ht="21" x14ac:dyDescent="0.25">
      <c r="A6" s="113"/>
      <c r="B6" s="113"/>
      <c r="C6" s="113"/>
      <c r="D6" s="113"/>
      <c r="E6" s="113"/>
      <c r="F6" s="113"/>
      <c r="G6" s="113"/>
      <c r="H6" s="113"/>
      <c r="I6" s="115" t="s">
        <v>39</v>
      </c>
      <c r="J6" s="113"/>
      <c r="K6" s="115" t="s">
        <v>101</v>
      </c>
    </row>
    <row r="7" spans="1:11" ht="114" customHeight="1" x14ac:dyDescent="0.25">
      <c r="A7" s="115" t="s">
        <v>127</v>
      </c>
      <c r="B7" s="113"/>
      <c r="C7" s="123" t="s">
        <v>128</v>
      </c>
      <c r="D7" s="113"/>
      <c r="E7" s="123" t="s">
        <v>129</v>
      </c>
      <c r="F7" s="113"/>
      <c r="G7" s="123" t="s">
        <v>130</v>
      </c>
      <c r="H7" s="113"/>
      <c r="I7" s="122" t="s">
        <v>131</v>
      </c>
      <c r="J7" s="113"/>
      <c r="K7" s="122" t="s">
        <v>131</v>
      </c>
    </row>
    <row r="8" spans="1:11" x14ac:dyDescent="0.25">
      <c r="A8" s="113"/>
      <c r="B8" s="113"/>
      <c r="C8" s="113"/>
      <c r="D8" s="113"/>
      <c r="E8" s="113"/>
      <c r="F8" s="113"/>
      <c r="G8" s="113"/>
      <c r="H8" s="113"/>
      <c r="I8" s="113"/>
      <c r="J8" s="113"/>
      <c r="K8" s="113"/>
    </row>
    <row r="9" spans="1:11" x14ac:dyDescent="0.25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</row>
    <row r="10" spans="1:11" x14ac:dyDescent="0.25">
      <c r="A10" s="113"/>
      <c r="B10" s="113"/>
      <c r="C10" s="113"/>
      <c r="D10" s="113"/>
      <c r="E10" s="113"/>
      <c r="F10" s="113"/>
      <c r="G10" s="113"/>
      <c r="H10" s="113"/>
      <c r="I10" s="113"/>
      <c r="J10" s="113"/>
      <c r="K10" s="113"/>
    </row>
    <row r="11" spans="1:11" x14ac:dyDescent="0.25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</row>
    <row r="12" spans="1:11" x14ac:dyDescent="0.25">
      <c r="A12" s="113"/>
      <c r="B12" s="113"/>
      <c r="C12" s="113"/>
      <c r="D12" s="113"/>
      <c r="E12" s="113"/>
      <c r="F12" s="113"/>
      <c r="G12" s="113"/>
      <c r="H12" s="113"/>
      <c r="I12" s="113"/>
      <c r="J12" s="113"/>
      <c r="K12" s="113"/>
    </row>
    <row r="13" spans="1:11" x14ac:dyDescent="0.25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</row>
    <row r="14" spans="1:11" x14ac:dyDescent="0.25">
      <c r="A14" s="113"/>
      <c r="B14" s="113"/>
      <c r="C14" s="113"/>
      <c r="D14" s="113"/>
      <c r="E14" s="113"/>
      <c r="F14" s="113"/>
      <c r="G14" s="113"/>
      <c r="H14" s="113"/>
      <c r="I14" s="113"/>
      <c r="J14" s="113"/>
      <c r="K14" s="113"/>
    </row>
    <row r="15" spans="1:11" x14ac:dyDescent="0.25">
      <c r="A15" s="113"/>
      <c r="B15" s="113"/>
      <c r="C15" s="113"/>
      <c r="D15" s="113"/>
      <c r="E15" s="113"/>
      <c r="F15" s="113"/>
      <c r="G15" s="113"/>
      <c r="H15" s="113"/>
      <c r="I15" s="113"/>
      <c r="J15" s="113"/>
      <c r="K15" s="113"/>
    </row>
    <row r="16" spans="1:11" x14ac:dyDescent="0.25">
      <c r="A16" s="113"/>
      <c r="B16" s="113"/>
      <c r="C16" s="113"/>
      <c r="D16" s="113"/>
      <c r="E16" s="113"/>
      <c r="F16" s="113"/>
      <c r="G16" s="113"/>
      <c r="H16" s="113"/>
      <c r="I16" s="113"/>
      <c r="J16" s="113"/>
      <c r="K16" s="113"/>
    </row>
    <row r="17" spans="1:12" ht="30" x14ac:dyDescent="0.75">
      <c r="A17" s="215">
        <v>15</v>
      </c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</row>
    <row r="18" spans="1:12" x14ac:dyDescent="0.25">
      <c r="A18" s="113"/>
      <c r="B18" s="113"/>
      <c r="C18" s="113"/>
      <c r="D18" s="113"/>
      <c r="E18" s="113"/>
      <c r="F18" s="113"/>
      <c r="G18" s="113"/>
      <c r="H18" s="113"/>
      <c r="I18" s="113"/>
      <c r="J18" s="113"/>
      <c r="K18" s="113"/>
    </row>
    <row r="19" spans="1:12" x14ac:dyDescent="0.25">
      <c r="A19" s="113"/>
      <c r="B19" s="113"/>
      <c r="C19" s="113"/>
      <c r="D19" s="113"/>
      <c r="E19" s="113"/>
      <c r="F19" s="113"/>
      <c r="G19" s="113"/>
      <c r="H19" s="113"/>
      <c r="I19" s="113"/>
      <c r="J19" s="113"/>
      <c r="K19" s="113"/>
    </row>
    <row r="20" spans="1:12" x14ac:dyDescent="0.25">
      <c r="A20" s="113"/>
      <c r="B20" s="113"/>
      <c r="C20" s="113"/>
      <c r="D20" s="113"/>
      <c r="E20" s="113"/>
      <c r="F20" s="113"/>
      <c r="G20" s="113"/>
      <c r="H20" s="113"/>
      <c r="I20" s="113"/>
      <c r="J20" s="113"/>
      <c r="K20" s="113"/>
    </row>
    <row r="21" spans="1:12" x14ac:dyDescent="0.25">
      <c r="A21" s="113"/>
      <c r="B21" s="113"/>
      <c r="C21" s="113"/>
      <c r="D21" s="113"/>
      <c r="E21" s="113"/>
      <c r="F21" s="113"/>
      <c r="G21" s="113"/>
      <c r="H21" s="113"/>
      <c r="I21" s="113"/>
      <c r="J21" s="113"/>
      <c r="K21" s="113"/>
    </row>
  </sheetData>
  <mergeCells count="5">
    <mergeCell ref="A1:K1"/>
    <mergeCell ref="A2:K2"/>
    <mergeCell ref="A3:K3"/>
    <mergeCell ref="A5:K5"/>
    <mergeCell ref="A17:L17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AB49"/>
  <sheetViews>
    <sheetView rightToLeft="1" view="pageBreakPreview" zoomScale="85" zoomScaleNormal="110" zoomScaleSheetLayoutView="85" workbookViewId="0">
      <selection activeCell="N32" sqref="N32"/>
    </sheetView>
  </sheetViews>
  <sheetFormatPr defaultColWidth="9.140625" defaultRowHeight="21" x14ac:dyDescent="0.55000000000000004"/>
  <cols>
    <col min="1" max="1" width="4.7109375" style="2" customWidth="1"/>
    <col min="2" max="2" width="34.85546875" style="2" customWidth="1"/>
    <col min="3" max="3" width="1" style="2" customWidth="1"/>
    <col min="4" max="4" width="15.85546875" style="2" customWidth="1"/>
    <col min="5" max="5" width="1" style="2" customWidth="1"/>
    <col min="6" max="6" width="22.7109375" style="2" customWidth="1"/>
    <col min="7" max="7" width="1" style="2" customWidth="1"/>
    <col min="8" max="8" width="14.7109375" style="2" customWidth="1"/>
    <col min="9" max="9" width="1" style="2" customWidth="1"/>
    <col min="10" max="10" width="17.7109375" style="2" bestFit="1" customWidth="1"/>
    <col min="11" max="11" width="1" style="2" customWidth="1"/>
    <col min="12" max="12" width="17" style="2" customWidth="1"/>
    <col min="13" max="13" width="1" style="2" customWidth="1"/>
    <col min="14" max="14" width="17.7109375" style="2" bestFit="1" customWidth="1"/>
    <col min="15" max="15" width="1" style="2" customWidth="1"/>
    <col min="16" max="16" width="17.85546875" style="2" customWidth="1"/>
    <col min="17" max="17" width="1" style="2" customWidth="1"/>
    <col min="18" max="18" width="16.7109375" style="2" bestFit="1" customWidth="1"/>
    <col min="19" max="19" width="1" style="2" customWidth="1"/>
    <col min="20" max="20" width="20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76" t="s">
        <v>167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</row>
    <row r="3" spans="2:28" ht="30" x14ac:dyDescent="0.55000000000000004">
      <c r="B3" s="176" t="s">
        <v>37</v>
      </c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</row>
    <row r="4" spans="2:28" ht="30" x14ac:dyDescent="0.55000000000000004">
      <c r="B4" s="176" t="s">
        <v>245</v>
      </c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</row>
    <row r="5" spans="2:28" ht="67.5" customHeight="1" x14ac:dyDescent="0.55000000000000004"/>
    <row r="6" spans="2:28" ht="30" x14ac:dyDescent="0.55000000000000004">
      <c r="B6" s="199" t="s">
        <v>157</v>
      </c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9" customFormat="1" ht="24" x14ac:dyDescent="0.6">
      <c r="B7" s="225" t="s">
        <v>1</v>
      </c>
      <c r="D7" s="222" t="s">
        <v>45</v>
      </c>
      <c r="E7" s="222" t="s">
        <v>45</v>
      </c>
      <c r="F7" s="222" t="s">
        <v>45</v>
      </c>
      <c r="G7" s="222" t="s">
        <v>45</v>
      </c>
      <c r="H7" s="222" t="s">
        <v>45</v>
      </c>
      <c r="J7" s="222" t="s">
        <v>39</v>
      </c>
      <c r="K7" s="222" t="s">
        <v>39</v>
      </c>
      <c r="L7" s="222" t="s">
        <v>39</v>
      </c>
      <c r="M7" s="222" t="s">
        <v>39</v>
      </c>
      <c r="N7" s="222" t="s">
        <v>39</v>
      </c>
      <c r="P7" s="222" t="s">
        <v>40</v>
      </c>
      <c r="Q7" s="222" t="s">
        <v>40</v>
      </c>
      <c r="R7" s="222" t="s">
        <v>40</v>
      </c>
      <c r="S7" s="222" t="s">
        <v>40</v>
      </c>
      <c r="T7" s="222" t="s">
        <v>40</v>
      </c>
    </row>
    <row r="8" spans="2:28" s="29" customFormat="1" ht="63.75" customHeight="1" x14ac:dyDescent="0.6">
      <c r="B8" s="225" t="s">
        <v>1</v>
      </c>
      <c r="D8" s="112" t="s">
        <v>126</v>
      </c>
      <c r="E8" s="46"/>
      <c r="F8" s="226" t="s">
        <v>46</v>
      </c>
      <c r="G8" s="46"/>
      <c r="H8" s="226" t="s">
        <v>47</v>
      </c>
      <c r="J8" s="226" t="s">
        <v>48</v>
      </c>
      <c r="K8" s="46"/>
      <c r="L8" s="226" t="s">
        <v>43</v>
      </c>
      <c r="M8" s="46"/>
      <c r="N8" s="226" t="s">
        <v>49</v>
      </c>
      <c r="P8" s="226" t="s">
        <v>48</v>
      </c>
      <c r="Q8" s="46"/>
      <c r="R8" s="226" t="s">
        <v>43</v>
      </c>
      <c r="S8" s="46"/>
      <c r="T8" s="226" t="s">
        <v>49</v>
      </c>
    </row>
    <row r="9" spans="2:28" s="29" customFormat="1" ht="24" x14ac:dyDescent="0.6">
      <c r="B9" s="92" t="s">
        <v>236</v>
      </c>
      <c r="D9" s="76" t="s">
        <v>255</v>
      </c>
      <c r="F9" s="67">
        <v>1000000</v>
      </c>
      <c r="H9" s="67">
        <v>2223</v>
      </c>
      <c r="J9" s="67">
        <v>2223000000</v>
      </c>
      <c r="K9" s="67"/>
      <c r="L9" s="67">
        <v>0</v>
      </c>
      <c r="M9" s="67"/>
      <c r="N9" s="67">
        <v>2223000000</v>
      </c>
      <c r="P9" s="67">
        <v>2223000000</v>
      </c>
      <c r="R9" s="76">
        <v>0</v>
      </c>
      <c r="T9" s="67">
        <v>2223000000</v>
      </c>
    </row>
    <row r="10" spans="2:28" s="29" customFormat="1" ht="24" x14ac:dyDescent="0.6">
      <c r="B10" s="92" t="s">
        <v>223</v>
      </c>
      <c r="D10" s="76" t="s">
        <v>229</v>
      </c>
      <c r="F10" s="67">
        <v>60000</v>
      </c>
      <c r="H10" s="67">
        <v>20400</v>
      </c>
      <c r="J10" s="67">
        <v>0</v>
      </c>
      <c r="K10" s="67"/>
      <c r="L10" s="67">
        <v>0</v>
      </c>
      <c r="M10" s="67"/>
      <c r="N10" s="67">
        <v>0</v>
      </c>
      <c r="P10" s="67">
        <v>1224000000</v>
      </c>
      <c r="R10" s="76">
        <v>0</v>
      </c>
      <c r="T10" s="67">
        <v>1224000000</v>
      </c>
    </row>
    <row r="11" spans="2:28" s="29" customFormat="1" ht="24" x14ac:dyDescent="0.6">
      <c r="B11" s="92" t="s">
        <v>200</v>
      </c>
      <c r="D11" s="76" t="s">
        <v>242</v>
      </c>
      <c r="F11" s="67">
        <v>4003000</v>
      </c>
      <c r="H11" s="67">
        <v>310</v>
      </c>
      <c r="J11" s="67">
        <v>0</v>
      </c>
      <c r="K11" s="67"/>
      <c r="L11" s="67">
        <v>0</v>
      </c>
      <c r="M11" s="67"/>
      <c r="N11" s="67">
        <v>0</v>
      </c>
      <c r="P11" s="67">
        <v>1240930000</v>
      </c>
      <c r="R11" s="67">
        <v>152133245</v>
      </c>
      <c r="T11" s="67">
        <v>1088796755</v>
      </c>
    </row>
    <row r="12" spans="2:28" s="29" customFormat="1" ht="24" x14ac:dyDescent="0.6">
      <c r="B12" s="92" t="s">
        <v>235</v>
      </c>
      <c r="D12" s="76" t="s">
        <v>254</v>
      </c>
      <c r="F12" s="67">
        <v>8265000</v>
      </c>
      <c r="H12" s="67">
        <v>142</v>
      </c>
      <c r="J12" s="67">
        <v>1173630000</v>
      </c>
      <c r="K12" s="67"/>
      <c r="L12" s="67">
        <v>156716172</v>
      </c>
      <c r="M12" s="67"/>
      <c r="N12" s="67">
        <v>1016913828</v>
      </c>
      <c r="P12" s="67">
        <v>1173630000</v>
      </c>
      <c r="R12" s="67">
        <v>156716172</v>
      </c>
      <c r="T12" s="67">
        <v>1016913828</v>
      </c>
    </row>
    <row r="13" spans="2:28" s="29" customFormat="1" ht="24" x14ac:dyDescent="0.6">
      <c r="B13" s="92" t="s">
        <v>213</v>
      </c>
      <c r="D13" s="76" t="s">
        <v>244</v>
      </c>
      <c r="F13" s="67">
        <v>2900001</v>
      </c>
      <c r="H13" s="67">
        <v>350</v>
      </c>
      <c r="J13" s="67">
        <v>0</v>
      </c>
      <c r="K13" s="67"/>
      <c r="L13" s="67">
        <v>0</v>
      </c>
      <c r="M13" s="67"/>
      <c r="N13" s="67">
        <v>0</v>
      </c>
      <c r="P13" s="67">
        <v>1015000350</v>
      </c>
      <c r="R13" s="67">
        <v>0</v>
      </c>
      <c r="T13" s="67">
        <v>1015000350</v>
      </c>
    </row>
    <row r="14" spans="2:28" s="29" customFormat="1" ht="24" x14ac:dyDescent="0.6">
      <c r="B14" s="92" t="s">
        <v>249</v>
      </c>
      <c r="D14" s="76" t="s">
        <v>253</v>
      </c>
      <c r="F14" s="67">
        <v>2512941</v>
      </c>
      <c r="H14" s="67">
        <v>410</v>
      </c>
      <c r="J14" s="67">
        <v>1030305810</v>
      </c>
      <c r="K14" s="67"/>
      <c r="L14" s="67">
        <v>138107422</v>
      </c>
      <c r="M14" s="67"/>
      <c r="N14" s="67">
        <v>892198388</v>
      </c>
      <c r="P14" s="67">
        <v>1030305810</v>
      </c>
      <c r="R14" s="67">
        <v>138107422</v>
      </c>
      <c r="T14" s="67">
        <v>892198388</v>
      </c>
    </row>
    <row r="15" spans="2:28" s="29" customFormat="1" ht="24" x14ac:dyDescent="0.6">
      <c r="B15" s="92" t="s">
        <v>217</v>
      </c>
      <c r="D15" s="76" t="s">
        <v>232</v>
      </c>
      <c r="F15" s="67">
        <v>700000</v>
      </c>
      <c r="H15" s="67">
        <v>1440</v>
      </c>
      <c r="J15" s="67">
        <v>0</v>
      </c>
      <c r="K15" s="67"/>
      <c r="L15" s="67">
        <v>0</v>
      </c>
      <c r="M15" s="67"/>
      <c r="N15" s="67">
        <v>0</v>
      </c>
      <c r="P15" s="67">
        <v>1008000000</v>
      </c>
      <c r="R15" s="67">
        <v>127808612</v>
      </c>
      <c r="T15" s="67">
        <v>880191388</v>
      </c>
    </row>
    <row r="16" spans="2:28" s="29" customFormat="1" ht="24" x14ac:dyDescent="0.6">
      <c r="B16" s="92" t="s">
        <v>192</v>
      </c>
      <c r="D16" s="76" t="s">
        <v>212</v>
      </c>
      <c r="F16" s="67">
        <v>4000000</v>
      </c>
      <c r="H16" s="67">
        <v>200</v>
      </c>
      <c r="J16" s="67">
        <v>0</v>
      </c>
      <c r="K16" s="67"/>
      <c r="L16" s="67">
        <v>0</v>
      </c>
      <c r="M16" s="67"/>
      <c r="N16" s="67">
        <v>0</v>
      </c>
      <c r="P16" s="67">
        <v>800000000</v>
      </c>
      <c r="R16" s="67">
        <v>0</v>
      </c>
      <c r="T16" s="67">
        <v>800000000</v>
      </c>
    </row>
    <row r="17" spans="2:20" s="29" customFormat="1" ht="24" x14ac:dyDescent="0.6">
      <c r="B17" s="92" t="s">
        <v>171</v>
      </c>
      <c r="D17" s="76" t="s">
        <v>256</v>
      </c>
      <c r="F17" s="67">
        <v>4100000</v>
      </c>
      <c r="H17" s="67">
        <v>190</v>
      </c>
      <c r="J17" s="67">
        <v>779000000</v>
      </c>
      <c r="K17" s="67"/>
      <c r="L17" s="67">
        <v>0</v>
      </c>
      <c r="M17" s="67"/>
      <c r="N17" s="67">
        <v>779000000</v>
      </c>
      <c r="P17" s="67">
        <v>779000000</v>
      </c>
      <c r="R17" s="67">
        <v>0</v>
      </c>
      <c r="T17" s="67">
        <v>779000000</v>
      </c>
    </row>
    <row r="18" spans="2:20" s="29" customFormat="1" ht="24" x14ac:dyDescent="0.6">
      <c r="B18" s="92" t="s">
        <v>190</v>
      </c>
      <c r="D18" s="76" t="s">
        <v>212</v>
      </c>
      <c r="F18" s="67">
        <v>1300000</v>
      </c>
      <c r="H18" s="67">
        <v>560</v>
      </c>
      <c r="J18" s="67">
        <v>0</v>
      </c>
      <c r="K18" s="67"/>
      <c r="L18" s="67">
        <v>0</v>
      </c>
      <c r="M18" s="67"/>
      <c r="N18" s="67">
        <v>0</v>
      </c>
      <c r="P18" s="67">
        <v>728000000</v>
      </c>
      <c r="R18" s="67">
        <v>0</v>
      </c>
      <c r="T18" s="67">
        <v>728000000</v>
      </c>
    </row>
    <row r="19" spans="2:20" s="29" customFormat="1" ht="24" x14ac:dyDescent="0.6">
      <c r="B19" s="92" t="s">
        <v>189</v>
      </c>
      <c r="D19" s="76" t="s">
        <v>254</v>
      </c>
      <c r="F19" s="67">
        <v>3000000</v>
      </c>
      <c r="H19" s="67">
        <v>280</v>
      </c>
      <c r="J19" s="67">
        <v>840000000</v>
      </c>
      <c r="K19" s="67"/>
      <c r="L19" s="67">
        <v>112166172</v>
      </c>
      <c r="M19" s="67"/>
      <c r="N19" s="67">
        <v>727833828</v>
      </c>
      <c r="P19" s="67">
        <v>840000000</v>
      </c>
      <c r="R19" s="67">
        <v>112166172</v>
      </c>
      <c r="T19" s="67">
        <v>727833828</v>
      </c>
    </row>
    <row r="20" spans="2:20" s="29" customFormat="1" ht="24" x14ac:dyDescent="0.6">
      <c r="B20" s="92" t="s">
        <v>228</v>
      </c>
      <c r="D20" s="76" t="s">
        <v>253</v>
      </c>
      <c r="F20" s="67">
        <v>5000000</v>
      </c>
      <c r="H20" s="67">
        <v>160</v>
      </c>
      <c r="J20" s="67">
        <v>800000000</v>
      </c>
      <c r="K20" s="67"/>
      <c r="L20" s="67">
        <v>107236062</v>
      </c>
      <c r="M20" s="67"/>
      <c r="N20" s="67">
        <v>692763938</v>
      </c>
      <c r="P20" s="67">
        <v>800000000</v>
      </c>
      <c r="R20" s="67">
        <v>107236062</v>
      </c>
      <c r="T20" s="67">
        <v>692763938</v>
      </c>
    </row>
    <row r="21" spans="2:20" s="29" customFormat="1" ht="24" x14ac:dyDescent="0.6">
      <c r="B21" s="92" t="s">
        <v>221</v>
      </c>
      <c r="D21" s="76" t="s">
        <v>225</v>
      </c>
      <c r="F21" s="67">
        <v>63500</v>
      </c>
      <c r="H21" s="67">
        <v>10238</v>
      </c>
      <c r="J21" s="67">
        <v>0</v>
      </c>
      <c r="K21" s="67"/>
      <c r="L21" s="67">
        <v>0</v>
      </c>
      <c r="M21" s="67"/>
      <c r="N21" s="67">
        <v>0</v>
      </c>
      <c r="P21" s="67">
        <v>650113000</v>
      </c>
      <c r="R21" s="67">
        <v>0</v>
      </c>
      <c r="T21" s="67">
        <v>650113000</v>
      </c>
    </row>
    <row r="22" spans="2:20" s="29" customFormat="1" ht="24" x14ac:dyDescent="0.6">
      <c r="B22" s="92" t="s">
        <v>214</v>
      </c>
      <c r="D22" s="76" t="s">
        <v>253</v>
      </c>
      <c r="F22" s="67">
        <v>2073770</v>
      </c>
      <c r="H22" s="67">
        <v>320</v>
      </c>
      <c r="J22" s="67">
        <v>663606400</v>
      </c>
      <c r="K22" s="67"/>
      <c r="L22" s="67">
        <v>88953171</v>
      </c>
      <c r="M22" s="67"/>
      <c r="N22" s="67">
        <v>574653229</v>
      </c>
      <c r="P22" s="67">
        <v>663606400</v>
      </c>
      <c r="R22" s="67">
        <v>88953171</v>
      </c>
      <c r="T22" s="67">
        <v>574653229</v>
      </c>
    </row>
    <row r="23" spans="2:20" s="29" customFormat="1" ht="24" x14ac:dyDescent="0.6">
      <c r="B23" s="92" t="s">
        <v>202</v>
      </c>
      <c r="D23" s="76" t="s">
        <v>241</v>
      </c>
      <c r="F23" s="67">
        <v>3533333</v>
      </c>
      <c r="H23" s="67">
        <v>170</v>
      </c>
      <c r="J23" s="67">
        <v>0</v>
      </c>
      <c r="K23" s="67"/>
      <c r="L23" s="67">
        <v>0</v>
      </c>
      <c r="M23" s="67"/>
      <c r="N23" s="67">
        <v>0</v>
      </c>
      <c r="P23" s="67">
        <v>600666610</v>
      </c>
      <c r="R23" s="67">
        <v>75532927</v>
      </c>
      <c r="T23" s="67">
        <v>525133683</v>
      </c>
    </row>
    <row r="24" spans="2:20" s="29" customFormat="1" ht="24" x14ac:dyDescent="0.6">
      <c r="B24" s="92" t="s">
        <v>230</v>
      </c>
      <c r="D24" s="76" t="s">
        <v>239</v>
      </c>
      <c r="F24" s="67">
        <v>4474000</v>
      </c>
      <c r="H24" s="67">
        <v>114</v>
      </c>
      <c r="J24" s="67">
        <v>0</v>
      </c>
      <c r="K24" s="67"/>
      <c r="L24" s="67">
        <v>0</v>
      </c>
      <c r="M24" s="67"/>
      <c r="N24" s="67">
        <v>0</v>
      </c>
      <c r="P24" s="67">
        <v>510036000</v>
      </c>
      <c r="R24" s="67">
        <v>64403110</v>
      </c>
      <c r="T24" s="67">
        <v>445632890</v>
      </c>
    </row>
    <row r="25" spans="2:20" s="29" customFormat="1" ht="24" x14ac:dyDescent="0.6">
      <c r="B25" s="92" t="s">
        <v>179</v>
      </c>
      <c r="D25" s="76" t="s">
        <v>241</v>
      </c>
      <c r="F25" s="67">
        <v>2500000</v>
      </c>
      <c r="H25" s="67">
        <v>200</v>
      </c>
      <c r="J25" s="67">
        <v>0</v>
      </c>
      <c r="K25" s="67"/>
      <c r="L25" s="67">
        <v>0</v>
      </c>
      <c r="M25" s="67"/>
      <c r="N25" s="67">
        <v>0</v>
      </c>
      <c r="P25" s="67">
        <v>500000000</v>
      </c>
      <c r="R25" s="67">
        <v>62874251</v>
      </c>
      <c r="T25" s="67">
        <v>437125749</v>
      </c>
    </row>
    <row r="26" spans="2:20" s="29" customFormat="1" ht="24" x14ac:dyDescent="0.6">
      <c r="B26" s="92" t="s">
        <v>177</v>
      </c>
      <c r="D26" s="76" t="s">
        <v>240</v>
      </c>
      <c r="F26" s="67">
        <v>1500000</v>
      </c>
      <c r="H26" s="67">
        <v>240</v>
      </c>
      <c r="J26" s="67">
        <v>0</v>
      </c>
      <c r="K26" s="67"/>
      <c r="L26" s="67">
        <v>0</v>
      </c>
      <c r="M26" s="67"/>
      <c r="N26" s="67">
        <v>0</v>
      </c>
      <c r="P26" s="67">
        <v>360000000</v>
      </c>
      <c r="R26" s="67">
        <v>0</v>
      </c>
      <c r="T26" s="67">
        <v>360000000</v>
      </c>
    </row>
    <row r="27" spans="2:20" s="29" customFormat="1" ht="24" x14ac:dyDescent="0.6">
      <c r="B27" s="92" t="s">
        <v>224</v>
      </c>
      <c r="D27" s="76" t="s">
        <v>226</v>
      </c>
      <c r="F27" s="67">
        <v>847517</v>
      </c>
      <c r="H27" s="67">
        <v>400</v>
      </c>
      <c r="J27" s="67">
        <v>0</v>
      </c>
      <c r="K27" s="67"/>
      <c r="L27" s="67">
        <v>0</v>
      </c>
      <c r="M27" s="67"/>
      <c r="N27" s="67">
        <v>0</v>
      </c>
      <c r="P27" s="67">
        <v>339006800</v>
      </c>
      <c r="R27" s="67">
        <v>24952277</v>
      </c>
      <c r="T27" s="67">
        <v>314054523</v>
      </c>
    </row>
    <row r="28" spans="2:20" s="29" customFormat="1" ht="24" x14ac:dyDescent="0.6">
      <c r="B28" s="92" t="s">
        <v>186</v>
      </c>
      <c r="D28" s="76" t="s">
        <v>243</v>
      </c>
      <c r="F28" s="67">
        <v>350000</v>
      </c>
      <c r="H28" s="67">
        <v>970</v>
      </c>
      <c r="J28" s="67">
        <v>0</v>
      </c>
      <c r="K28" s="67"/>
      <c r="L28" s="67">
        <v>0</v>
      </c>
      <c r="M28" s="67"/>
      <c r="N28" s="67">
        <v>0</v>
      </c>
      <c r="P28" s="67">
        <v>339500000</v>
      </c>
      <c r="R28" s="67">
        <v>41262936</v>
      </c>
      <c r="T28" s="67">
        <v>298237064</v>
      </c>
    </row>
    <row r="29" spans="2:20" s="29" customFormat="1" ht="24" x14ac:dyDescent="0.6">
      <c r="B29" s="92" t="s">
        <v>220</v>
      </c>
      <c r="D29" s="76" t="s">
        <v>240</v>
      </c>
      <c r="F29" s="67">
        <v>2177800</v>
      </c>
      <c r="H29" s="67">
        <v>40</v>
      </c>
      <c r="J29" s="67">
        <v>0</v>
      </c>
      <c r="K29" s="67"/>
      <c r="L29" s="67">
        <v>0</v>
      </c>
      <c r="M29" s="67"/>
      <c r="N29" s="67">
        <v>0</v>
      </c>
      <c r="P29" s="67">
        <v>87112000</v>
      </c>
      <c r="R29" s="67">
        <v>10633636</v>
      </c>
      <c r="T29" s="67">
        <v>76478364</v>
      </c>
    </row>
    <row r="30" spans="2:20" s="29" customFormat="1" ht="24" x14ac:dyDescent="0.6">
      <c r="B30" s="92" t="s">
        <v>174</v>
      </c>
      <c r="D30" s="76" t="s">
        <v>232</v>
      </c>
      <c r="F30" s="67">
        <v>5280</v>
      </c>
      <c r="H30" s="67">
        <v>370</v>
      </c>
      <c r="J30" s="67">
        <v>1953600</v>
      </c>
      <c r="K30" s="67"/>
      <c r="L30" s="67">
        <v>0</v>
      </c>
      <c r="M30" s="67"/>
      <c r="N30" s="67">
        <v>1953600</v>
      </c>
      <c r="P30" s="67">
        <v>1953600</v>
      </c>
      <c r="R30" s="67">
        <v>0</v>
      </c>
      <c r="T30" s="67">
        <v>1953600</v>
      </c>
    </row>
    <row r="31" spans="2:20" s="29" customFormat="1" ht="24" x14ac:dyDescent="0.6">
      <c r="B31" s="92"/>
      <c r="D31" s="76"/>
      <c r="F31" s="67"/>
      <c r="H31" s="67"/>
      <c r="J31" s="76"/>
      <c r="L31" s="76"/>
      <c r="N31" s="76"/>
      <c r="P31" s="67"/>
      <c r="R31" s="76"/>
      <c r="T31" s="67"/>
    </row>
    <row r="32" spans="2:20" ht="21.75" thickBot="1" x14ac:dyDescent="0.6">
      <c r="B32" s="71" t="s">
        <v>65</v>
      </c>
      <c r="C32" s="96"/>
      <c r="D32" s="96"/>
      <c r="E32" s="96"/>
      <c r="F32" s="69"/>
      <c r="G32" s="71"/>
      <c r="H32" s="69"/>
      <c r="I32" s="70"/>
      <c r="J32" s="69">
        <f>SUM(J9:J31)</f>
        <v>7511495810</v>
      </c>
      <c r="K32" s="69"/>
      <c r="L32" s="69">
        <f>SUM(L9:L31)</f>
        <v>603178999</v>
      </c>
      <c r="M32" s="69"/>
      <c r="N32" s="69">
        <f>SUM(N9:N31)</f>
        <v>6908316811</v>
      </c>
      <c r="O32" s="69"/>
      <c r="P32" s="69">
        <f>SUM(P9:P31)</f>
        <v>16913860570</v>
      </c>
      <c r="Q32" s="69"/>
      <c r="R32" s="69">
        <f>SUM(R9:R31)</f>
        <v>1162779993</v>
      </c>
      <c r="S32" s="69"/>
      <c r="T32" s="69">
        <f>SUM(T9:T31)</f>
        <v>15751080577</v>
      </c>
    </row>
    <row r="33" spans="10:12" ht="21.75" thickTop="1" x14ac:dyDescent="0.55000000000000004">
      <c r="L33"/>
    </row>
    <row r="34" spans="10:12" ht="30" x14ac:dyDescent="0.75">
      <c r="J34" s="44">
        <v>16</v>
      </c>
      <c r="L34"/>
    </row>
    <row r="35" spans="10:12" x14ac:dyDescent="0.55000000000000004">
      <c r="L35"/>
    </row>
    <row r="36" spans="10:12" x14ac:dyDescent="0.55000000000000004">
      <c r="L36"/>
    </row>
    <row r="37" spans="10:12" x14ac:dyDescent="0.55000000000000004">
      <c r="L37"/>
    </row>
    <row r="38" spans="10:12" x14ac:dyDescent="0.55000000000000004">
      <c r="L38"/>
    </row>
    <row r="39" spans="10:12" x14ac:dyDescent="0.55000000000000004">
      <c r="L39"/>
    </row>
    <row r="40" spans="10:12" x14ac:dyDescent="0.55000000000000004">
      <c r="L40"/>
    </row>
    <row r="41" spans="10:12" x14ac:dyDescent="0.55000000000000004">
      <c r="L41"/>
    </row>
    <row r="42" spans="10:12" x14ac:dyDescent="0.55000000000000004">
      <c r="L42"/>
    </row>
    <row r="43" spans="10:12" x14ac:dyDescent="0.55000000000000004">
      <c r="L43"/>
    </row>
    <row r="44" spans="10:12" x14ac:dyDescent="0.55000000000000004">
      <c r="L44"/>
    </row>
    <row r="45" spans="10:12" x14ac:dyDescent="0.55000000000000004">
      <c r="L45"/>
    </row>
    <row r="46" spans="10:12" x14ac:dyDescent="0.55000000000000004">
      <c r="L46"/>
    </row>
    <row r="47" spans="10:12" x14ac:dyDescent="0.55000000000000004">
      <c r="L47"/>
    </row>
    <row r="48" spans="10:12" x14ac:dyDescent="0.55000000000000004">
      <c r="L48"/>
    </row>
    <row r="49" spans="12:12" x14ac:dyDescent="0.55000000000000004">
      <c r="L49" s="86"/>
    </row>
  </sheetData>
  <sortState xmlns:xlrd2="http://schemas.microsoft.com/office/spreadsheetml/2017/richdata2" ref="B9:T30">
    <sortCondition descending="1" ref="T9:T30"/>
  </sortState>
  <mergeCells count="16">
    <mergeCell ref="B2:T2"/>
    <mergeCell ref="B3:T3"/>
    <mergeCell ref="B4:T4"/>
    <mergeCell ref="B7:B8"/>
    <mergeCell ref="F8"/>
    <mergeCell ref="H8"/>
    <mergeCell ref="R8"/>
    <mergeCell ref="T8"/>
    <mergeCell ref="P7:T7"/>
    <mergeCell ref="J8"/>
    <mergeCell ref="L8"/>
    <mergeCell ref="N8"/>
    <mergeCell ref="J7:N7"/>
    <mergeCell ref="P8"/>
    <mergeCell ref="B6:M6"/>
    <mergeCell ref="D7:H7"/>
  </mergeCells>
  <printOptions horizontalCentered="1" verticalCentered="1"/>
  <pageMargins left="0" right="0" top="0" bottom="0" header="0.3" footer="0.3"/>
  <pageSetup paperSize="9" scale="47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17"/>
  <sheetViews>
    <sheetView rightToLeft="1" topLeftCell="A2" zoomScaleNormal="100" workbookViewId="0">
      <selection activeCell="N31" sqref="N30:N31"/>
    </sheetView>
  </sheetViews>
  <sheetFormatPr defaultRowHeight="15" x14ac:dyDescent="0.25"/>
  <cols>
    <col min="1" max="1" width="28" bestFit="1" customWidth="1"/>
    <col min="2" max="2" width="1.42578125" customWidth="1"/>
    <col min="3" max="3" width="7.42578125" bestFit="1" customWidth="1"/>
    <col min="4" max="4" width="1.42578125" customWidth="1"/>
    <col min="5" max="5" width="11" bestFit="1" customWidth="1"/>
    <col min="7" max="7" width="1.42578125" customWidth="1"/>
    <col min="8" max="8" width="8.42578125" bestFit="1" customWidth="1"/>
    <col min="9" max="9" width="1.42578125" customWidth="1"/>
    <col min="10" max="10" width="12" bestFit="1" customWidth="1"/>
    <col min="11" max="11" width="1.42578125" customWidth="1"/>
    <col min="12" max="12" width="6.28515625" bestFit="1" customWidth="1"/>
    <col min="13" max="13" width="1.42578125" customWidth="1"/>
    <col min="14" max="14" width="12" bestFit="1" customWidth="1"/>
    <col min="15" max="15" width="1.42578125" customWidth="1"/>
    <col min="16" max="16" width="13.85546875" bestFit="1" customWidth="1"/>
    <col min="17" max="17" width="1.42578125" customWidth="1"/>
    <col min="18" max="18" width="6.28515625" bestFit="1" customWidth="1"/>
    <col min="19" max="19" width="1.42578125" customWidth="1"/>
    <col min="20" max="20" width="13.85546875" bestFit="1" customWidth="1"/>
  </cols>
  <sheetData>
    <row r="1" spans="1:20" ht="25.5" x14ac:dyDescent="0.25">
      <c r="A1" s="192" t="s">
        <v>168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</row>
    <row r="2" spans="1:20" ht="25.5" x14ac:dyDescent="0.25">
      <c r="A2" s="192" t="s">
        <v>37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</row>
    <row r="3" spans="1:20" ht="25.5" x14ac:dyDescent="0.25">
      <c r="A3" s="192" t="s">
        <v>245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</row>
    <row r="4" spans="1:20" x14ac:dyDescent="0.25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</row>
    <row r="5" spans="1:20" ht="24" x14ac:dyDescent="0.25">
      <c r="A5" s="217" t="s">
        <v>158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</row>
    <row r="6" spans="1:20" ht="21" x14ac:dyDescent="0.25">
      <c r="A6" s="194" t="s">
        <v>132</v>
      </c>
      <c r="B6" s="113"/>
      <c r="C6" s="113"/>
      <c r="D6" s="113"/>
      <c r="E6" s="113"/>
      <c r="F6" s="113"/>
      <c r="G6" s="113"/>
      <c r="H6" s="113"/>
      <c r="I6" s="113"/>
      <c r="J6" s="194" t="s">
        <v>39</v>
      </c>
      <c r="K6" s="194"/>
      <c r="L6" s="194"/>
      <c r="M6" s="194"/>
      <c r="N6" s="194"/>
      <c r="O6" s="113"/>
      <c r="P6" s="194" t="s">
        <v>101</v>
      </c>
      <c r="Q6" s="194"/>
      <c r="R6" s="194"/>
      <c r="S6" s="194"/>
      <c r="T6" s="194"/>
    </row>
    <row r="7" spans="1:20" ht="63" x14ac:dyDescent="0.25">
      <c r="A7" s="194"/>
      <c r="B7" s="113"/>
      <c r="C7" s="123" t="s">
        <v>133</v>
      </c>
      <c r="D7" s="113"/>
      <c r="E7" s="228" t="s">
        <v>70</v>
      </c>
      <c r="F7" s="228"/>
      <c r="G7" s="113"/>
      <c r="H7" s="123" t="s">
        <v>134</v>
      </c>
      <c r="I7" s="113"/>
      <c r="J7" s="122" t="s">
        <v>42</v>
      </c>
      <c r="K7" s="114"/>
      <c r="L7" s="122" t="s">
        <v>43</v>
      </c>
      <c r="M7" s="114"/>
      <c r="N7" s="122" t="s">
        <v>44</v>
      </c>
      <c r="O7" s="113"/>
      <c r="P7" s="122" t="s">
        <v>42</v>
      </c>
      <c r="Q7" s="114"/>
      <c r="R7" s="122" t="s">
        <v>43</v>
      </c>
      <c r="S7" s="114"/>
      <c r="T7" s="122" t="s">
        <v>44</v>
      </c>
    </row>
    <row r="8" spans="1:20" ht="18.75" x14ac:dyDescent="0.25">
      <c r="A8" s="133"/>
      <c r="B8" s="113"/>
      <c r="C8" s="114"/>
      <c r="D8" s="113"/>
      <c r="E8" s="133"/>
      <c r="F8" s="114"/>
      <c r="G8" s="113"/>
      <c r="H8" s="135"/>
      <c r="I8" s="113"/>
      <c r="J8" s="134"/>
      <c r="K8" s="113"/>
      <c r="L8" s="134"/>
      <c r="M8" s="113"/>
      <c r="N8" s="134"/>
      <c r="O8" s="113"/>
      <c r="P8" s="134"/>
      <c r="Q8" s="113"/>
      <c r="R8" s="134"/>
      <c r="S8" s="113"/>
      <c r="T8" s="134"/>
    </row>
    <row r="9" spans="1:20" ht="21.75" thickBot="1" x14ac:dyDescent="0.3">
      <c r="A9" s="121" t="s">
        <v>59</v>
      </c>
      <c r="B9" s="113"/>
      <c r="C9" s="120"/>
      <c r="D9" s="113"/>
      <c r="E9" s="227"/>
      <c r="F9" s="227"/>
      <c r="G9" s="113"/>
      <c r="H9" s="120"/>
      <c r="I9" s="113"/>
      <c r="J9" s="120"/>
      <c r="K9" s="113"/>
      <c r="L9" s="120"/>
      <c r="M9" s="113"/>
      <c r="N9" s="120"/>
      <c r="O9" s="113"/>
      <c r="P9" s="120"/>
      <c r="Q9" s="113"/>
      <c r="R9" s="120"/>
      <c r="S9" s="113"/>
      <c r="T9" s="120"/>
    </row>
    <row r="10" spans="1:20" ht="15.75" thickTop="1" x14ac:dyDescent="0.25">
      <c r="A10" s="113"/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</row>
    <row r="11" spans="1:20" x14ac:dyDescent="0.25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x14ac:dyDescent="0.25">
      <c r="A12" s="113"/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x14ac:dyDescent="0.25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x14ac:dyDescent="0.25">
      <c r="A14" s="113"/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ht="30" x14ac:dyDescent="0.75">
      <c r="A15" s="215">
        <v>17</v>
      </c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</row>
    <row r="16" spans="1:20" x14ac:dyDescent="0.25">
      <c r="A16" s="113"/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</row>
    <row r="17" spans="1:20" x14ac:dyDescent="0.25">
      <c r="A17" s="113"/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</row>
  </sheetData>
  <mergeCells count="10">
    <mergeCell ref="A15:T15"/>
    <mergeCell ref="E9:F9"/>
    <mergeCell ref="A1:T1"/>
    <mergeCell ref="A2:T2"/>
    <mergeCell ref="A3:T3"/>
    <mergeCell ref="A5:T5"/>
    <mergeCell ref="A6:A7"/>
    <mergeCell ref="J6:N6"/>
    <mergeCell ref="P6:T6"/>
    <mergeCell ref="E7:F7"/>
  </mergeCells>
  <pageMargins left="0.7" right="0.7" top="0.75" bottom="0.75" header="0.3" footer="0.3"/>
  <pageSetup paperSize="9" scale="93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V17"/>
  <sheetViews>
    <sheetView rightToLeft="1" view="pageBreakPreview" zoomScale="70" zoomScaleNormal="70" zoomScaleSheetLayoutView="70" workbookViewId="0">
      <selection activeCell="B16" sqref="B16"/>
    </sheetView>
  </sheetViews>
  <sheetFormatPr defaultColWidth="9.140625" defaultRowHeight="21.75" customHeight="1" x14ac:dyDescent="0.25"/>
  <cols>
    <col min="1" max="1" width="2.7109375" style="24" customWidth="1"/>
    <col min="2" max="2" width="86.85546875" style="24" bestFit="1" customWidth="1"/>
    <col min="3" max="3" width="1" style="24" customWidth="1"/>
    <col min="4" max="4" width="16.42578125" style="24" bestFit="1" customWidth="1"/>
    <col min="5" max="5" width="3" style="24" bestFit="1" customWidth="1"/>
    <col min="6" max="6" width="13.140625" style="24" bestFit="1" customWidth="1"/>
    <col min="7" max="7" width="3" style="24" bestFit="1" customWidth="1"/>
    <col min="8" max="8" width="16.42578125" style="24" bestFit="1" customWidth="1"/>
    <col min="9" max="9" width="3" style="24" bestFit="1" customWidth="1"/>
    <col min="10" max="10" width="17.85546875" style="24" bestFit="1" customWidth="1"/>
    <col min="11" max="11" width="3" style="24" bestFit="1" customWidth="1"/>
    <col min="12" max="12" width="13.28515625" style="24" customWidth="1"/>
    <col min="13" max="13" width="3" style="24" bestFit="1" customWidth="1"/>
    <col min="14" max="14" width="17.85546875" style="24" bestFit="1" customWidth="1"/>
    <col min="15" max="15" width="1" style="24" customWidth="1"/>
    <col min="16" max="16" width="9.140625" style="24" customWidth="1"/>
    <col min="17" max="16384" width="9.140625" style="24"/>
  </cols>
  <sheetData>
    <row r="2" spans="2:22" ht="27" customHeight="1" x14ac:dyDescent="0.25">
      <c r="B2" s="231" t="s">
        <v>167</v>
      </c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2:22" ht="27" customHeight="1" x14ac:dyDescent="0.25">
      <c r="B3" s="231" t="s">
        <v>37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2:22" ht="27" customHeight="1" x14ac:dyDescent="0.25">
      <c r="B4" s="231" t="s">
        <v>245</v>
      </c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</row>
    <row r="5" spans="2:22" s="25" customFormat="1" ht="21.75" customHeight="1" x14ac:dyDescent="0.25"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</row>
    <row r="6" spans="2:22" s="2" customFormat="1" ht="30.75" customHeight="1" x14ac:dyDescent="0.55000000000000004">
      <c r="B6" s="229" t="s">
        <v>159</v>
      </c>
      <c r="C6" s="229"/>
      <c r="D6" s="229"/>
      <c r="E6" s="229"/>
      <c r="F6" s="229"/>
      <c r="G6" s="229"/>
      <c r="H6" s="229"/>
      <c r="I6" s="229"/>
      <c r="J6" s="229"/>
      <c r="K6" s="49"/>
      <c r="L6" s="49"/>
      <c r="M6" s="49"/>
      <c r="N6" s="49"/>
      <c r="O6" s="11"/>
      <c r="P6" s="11"/>
      <c r="Q6" s="11"/>
      <c r="R6" s="11"/>
      <c r="S6" s="11"/>
      <c r="T6" s="11"/>
      <c r="U6" s="11"/>
      <c r="V6" s="11"/>
    </row>
    <row r="7" spans="2:22" s="2" customFormat="1" ht="21.75" customHeight="1" x14ac:dyDescent="0.6">
      <c r="B7" s="48"/>
      <c r="C7" s="18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11"/>
      <c r="P7" s="11"/>
      <c r="Q7" s="11"/>
      <c r="R7" s="11"/>
      <c r="S7" s="11"/>
      <c r="T7" s="11"/>
      <c r="U7" s="11"/>
      <c r="V7" s="11"/>
    </row>
    <row r="8" spans="2:22" s="25" customFormat="1" ht="21.75" customHeight="1" x14ac:dyDescent="0.25">
      <c r="B8" s="230" t="s">
        <v>38</v>
      </c>
      <c r="C8" s="230" t="s">
        <v>38</v>
      </c>
      <c r="D8" s="230" t="s">
        <v>39</v>
      </c>
      <c r="E8" s="230" t="s">
        <v>39</v>
      </c>
      <c r="F8" s="230" t="s">
        <v>39</v>
      </c>
      <c r="G8" s="230" t="s">
        <v>39</v>
      </c>
      <c r="H8" s="230" t="s">
        <v>39</v>
      </c>
      <c r="I8" s="81"/>
      <c r="J8" s="230" t="s">
        <v>40</v>
      </c>
      <c r="K8" s="230" t="s">
        <v>40</v>
      </c>
      <c r="L8" s="230" t="s">
        <v>40</v>
      </c>
      <c r="M8" s="230" t="s">
        <v>40</v>
      </c>
      <c r="N8" s="230" t="s">
        <v>40</v>
      </c>
    </row>
    <row r="9" spans="2:22" s="26" customFormat="1" ht="58.5" customHeight="1" x14ac:dyDescent="0.25">
      <c r="B9" s="233" t="s">
        <v>41</v>
      </c>
      <c r="C9" s="82"/>
      <c r="D9" s="233" t="s">
        <v>42</v>
      </c>
      <c r="E9" s="82"/>
      <c r="F9" s="233" t="s">
        <v>43</v>
      </c>
      <c r="G9" s="82"/>
      <c r="H9" s="233" t="s">
        <v>44</v>
      </c>
      <c r="I9" s="81"/>
      <c r="J9" s="233" t="s">
        <v>42</v>
      </c>
      <c r="K9" s="82"/>
      <c r="L9" s="233" t="s">
        <v>43</v>
      </c>
      <c r="M9" s="82"/>
      <c r="N9" s="233" t="s">
        <v>44</v>
      </c>
    </row>
    <row r="10" spans="2:22" s="25" customFormat="1" ht="23.25" customHeight="1" x14ac:dyDescent="0.25">
      <c r="B10" s="81" t="s">
        <v>250</v>
      </c>
      <c r="C10" s="81"/>
      <c r="D10" s="67">
        <v>3155999</v>
      </c>
      <c r="E10" s="169"/>
      <c r="F10" s="67">
        <v>0</v>
      </c>
      <c r="G10" s="169"/>
      <c r="H10" s="67">
        <v>3155999</v>
      </c>
      <c r="I10" s="169"/>
      <c r="J10" s="67">
        <v>7004400</v>
      </c>
      <c r="K10" s="169"/>
      <c r="L10" s="67">
        <v>0</v>
      </c>
      <c r="M10" s="169"/>
      <c r="N10" s="67">
        <v>7004400</v>
      </c>
    </row>
    <row r="11" spans="2:22" s="25" customFormat="1" ht="23.25" customHeight="1" x14ac:dyDescent="0.25">
      <c r="B11" s="81" t="s">
        <v>251</v>
      </c>
      <c r="C11" s="81"/>
      <c r="D11" s="124">
        <v>418327</v>
      </c>
      <c r="E11" s="169"/>
      <c r="F11" s="124">
        <v>0</v>
      </c>
      <c r="G11" s="169"/>
      <c r="H11" s="124">
        <v>418327</v>
      </c>
      <c r="I11" s="169"/>
      <c r="J11" s="124">
        <v>1255876</v>
      </c>
      <c r="K11" s="169"/>
      <c r="L11" s="124">
        <v>0</v>
      </c>
      <c r="M11" s="169"/>
      <c r="N11" s="124">
        <v>1255876</v>
      </c>
    </row>
    <row r="12" spans="2:22" s="25" customFormat="1" ht="23.25" customHeight="1" x14ac:dyDescent="0.25">
      <c r="B12" s="81" t="s">
        <v>252</v>
      </c>
      <c r="C12" s="81"/>
      <c r="D12" s="67">
        <v>3201</v>
      </c>
      <c r="E12" s="169"/>
      <c r="F12" s="67">
        <v>0</v>
      </c>
      <c r="G12" s="169"/>
      <c r="H12" s="67">
        <v>3201</v>
      </c>
      <c r="I12" s="169"/>
      <c r="J12" s="67">
        <v>15771</v>
      </c>
      <c r="K12" s="169"/>
      <c r="L12" s="67">
        <v>0</v>
      </c>
      <c r="M12" s="169"/>
      <c r="N12" s="67">
        <v>15771</v>
      </c>
    </row>
    <row r="13" spans="2:22" s="25" customFormat="1" ht="23.25" customHeight="1" x14ac:dyDescent="0.25">
      <c r="B13" s="81" t="s">
        <v>231</v>
      </c>
      <c r="C13" s="81"/>
      <c r="D13" s="67">
        <v>1200</v>
      </c>
      <c r="E13" s="169"/>
      <c r="F13" s="67">
        <v>0</v>
      </c>
      <c r="G13" s="169"/>
      <c r="H13" s="67">
        <v>1200</v>
      </c>
      <c r="I13" s="169"/>
      <c r="J13" s="67">
        <v>6077</v>
      </c>
      <c r="K13" s="169"/>
      <c r="L13" s="67">
        <v>0</v>
      </c>
      <c r="M13" s="169"/>
      <c r="N13" s="67">
        <v>6077</v>
      </c>
    </row>
    <row r="14" spans="2:22" s="25" customFormat="1" ht="21.75" customHeight="1" thickBot="1" x14ac:dyDescent="0.3">
      <c r="B14" s="232" t="s">
        <v>65</v>
      </c>
      <c r="C14" s="232"/>
      <c r="D14" s="83">
        <f>SUM(D10:D13)</f>
        <v>3578727</v>
      </c>
      <c r="E14" s="83"/>
      <c r="F14" s="83">
        <f>SUM(F10:F13)</f>
        <v>0</v>
      </c>
      <c r="G14" s="83"/>
      <c r="H14" s="83">
        <f>SUM(H10:H13)</f>
        <v>3578727</v>
      </c>
      <c r="I14" s="83"/>
      <c r="J14" s="83">
        <f>SUM(J10:J13)</f>
        <v>8282124</v>
      </c>
      <c r="K14" s="83"/>
      <c r="L14" s="83">
        <f>SUM(L10:L13)</f>
        <v>0</v>
      </c>
      <c r="M14" s="83"/>
      <c r="N14" s="83">
        <f>SUM(N10:N13)</f>
        <v>8282124</v>
      </c>
    </row>
    <row r="15" spans="2:22" ht="21.75" customHeight="1" thickTop="1" x14ac:dyDescent="0.25"/>
    <row r="16" spans="2:22" ht="21.75" customHeight="1" x14ac:dyDescent="0.25">
      <c r="F16" s="87"/>
    </row>
    <row r="17" spans="4:4" ht="21.75" customHeight="1" x14ac:dyDescent="0.25">
      <c r="D17" s="47">
        <v>18</v>
      </c>
    </row>
  </sheetData>
  <sortState xmlns:xlrd2="http://schemas.microsoft.com/office/spreadsheetml/2017/richdata2" ref="B10:N13">
    <sortCondition descending="1" ref="N10:N13"/>
  </sortState>
  <mergeCells count="15">
    <mergeCell ref="B14:C14"/>
    <mergeCell ref="L9"/>
    <mergeCell ref="N9"/>
    <mergeCell ref="J8:N8"/>
    <mergeCell ref="D9"/>
    <mergeCell ref="F9"/>
    <mergeCell ref="H9"/>
    <mergeCell ref="D8:H8"/>
    <mergeCell ref="J9"/>
    <mergeCell ref="B9"/>
    <mergeCell ref="B6:J6"/>
    <mergeCell ref="B8:C8"/>
    <mergeCell ref="B2:N2"/>
    <mergeCell ref="B3:N3"/>
    <mergeCell ref="B4:N4"/>
  </mergeCells>
  <printOptions horizontalCentered="1" verticalCentered="1"/>
  <pageMargins left="0" right="0" top="0" bottom="0" header="0.3" footer="0.3"/>
  <pageSetup paperSize="9" scale="7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2:Q42"/>
  <sheetViews>
    <sheetView rightToLeft="1" view="pageBreakPreview" topLeftCell="A4" zoomScale="90" zoomScaleNormal="110" zoomScaleSheetLayoutView="90" workbookViewId="0">
      <selection activeCell="K7" sqref="K7"/>
    </sheetView>
  </sheetViews>
  <sheetFormatPr defaultColWidth="9.140625"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76" t="s">
        <v>167</v>
      </c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</row>
    <row r="3" spans="3:17" ht="30" x14ac:dyDescent="0.55000000000000004">
      <c r="C3" s="176" t="s">
        <v>0</v>
      </c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</row>
    <row r="4" spans="3:17" ht="30" x14ac:dyDescent="0.55000000000000004">
      <c r="C4" s="176" t="s">
        <v>245</v>
      </c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</row>
    <row r="5" spans="3:17" ht="30" x14ac:dyDescent="0.55000000000000004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3:17" ht="30" x14ac:dyDescent="0.55000000000000004"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3:17" ht="30" x14ac:dyDescent="0.55000000000000004">
      <c r="C7" s="39" t="s">
        <v>66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</row>
    <row r="9" spans="3:17" s="6" customFormat="1" ht="34.5" customHeight="1" x14ac:dyDescent="0.25">
      <c r="C9" s="177" t="s">
        <v>71</v>
      </c>
      <c r="D9" s="178" t="s">
        <v>232</v>
      </c>
      <c r="E9" s="178" t="s">
        <v>2</v>
      </c>
      <c r="F9" s="178" t="s">
        <v>2</v>
      </c>
      <c r="G9" s="178" t="s">
        <v>2</v>
      </c>
      <c r="I9" s="178" t="s">
        <v>3</v>
      </c>
      <c r="J9" s="178" t="s">
        <v>3</v>
      </c>
      <c r="K9" s="178" t="s">
        <v>3</v>
      </c>
      <c r="M9" s="178" t="s">
        <v>246</v>
      </c>
      <c r="N9" s="178" t="s">
        <v>4</v>
      </c>
      <c r="O9" s="178" t="s">
        <v>4</v>
      </c>
      <c r="P9" s="178" t="s">
        <v>4</v>
      </c>
      <c r="Q9" s="178" t="s">
        <v>4</v>
      </c>
    </row>
    <row r="10" spans="3:17" s="6" customFormat="1" ht="44.25" customHeight="1" x14ac:dyDescent="0.25">
      <c r="C10" s="177"/>
      <c r="D10" s="10"/>
      <c r="E10" s="179" t="s">
        <v>6</v>
      </c>
      <c r="F10" s="10"/>
      <c r="G10" s="179" t="s">
        <v>7</v>
      </c>
      <c r="I10" s="179" t="s">
        <v>72</v>
      </c>
      <c r="J10" s="10"/>
      <c r="K10" s="179" t="s">
        <v>73</v>
      </c>
      <c r="L10" s="31">
        <v>0</v>
      </c>
      <c r="M10" s="179" t="s">
        <v>6</v>
      </c>
      <c r="N10" s="10"/>
      <c r="O10" s="179" t="s">
        <v>7</v>
      </c>
      <c r="Q10" s="181" t="s">
        <v>11</v>
      </c>
    </row>
    <row r="11" spans="3:17" s="6" customFormat="1" ht="39.75" customHeight="1" x14ac:dyDescent="0.25">
      <c r="C11" s="177"/>
      <c r="D11" s="9"/>
      <c r="E11" s="180" t="s">
        <v>6</v>
      </c>
      <c r="F11" s="9"/>
      <c r="G11" s="180" t="s">
        <v>7</v>
      </c>
      <c r="I11" s="180"/>
      <c r="J11" s="9"/>
      <c r="K11" s="180"/>
      <c r="L11" s="31">
        <v>0</v>
      </c>
      <c r="M11" s="180" t="s">
        <v>6</v>
      </c>
      <c r="N11" s="9"/>
      <c r="O11" s="180" t="s">
        <v>7</v>
      </c>
      <c r="Q11" s="182" t="s">
        <v>11</v>
      </c>
    </row>
    <row r="12" spans="3:17" x14ac:dyDescent="0.55000000000000004">
      <c r="C12" s="30" t="s">
        <v>67</v>
      </c>
      <c r="E12" s="97">
        <f>سهام!G44</f>
        <v>263912866279</v>
      </c>
      <c r="F12" s="20"/>
      <c r="G12" s="97">
        <f>سهام!I44</f>
        <v>243411445269.67816</v>
      </c>
      <c r="H12" s="20"/>
      <c r="I12" s="97">
        <f>سهام!M44</f>
        <v>48735253818</v>
      </c>
      <c r="J12" s="20"/>
      <c r="K12" s="97">
        <f>سهام!Q44</f>
        <v>18957698398</v>
      </c>
      <c r="L12" s="50">
        <v>0</v>
      </c>
      <c r="M12" s="97">
        <f>سهام!W44</f>
        <v>295909869055</v>
      </c>
      <c r="N12" s="20"/>
      <c r="O12" s="97">
        <f>سهام!Y44</f>
        <v>232482985616.21225</v>
      </c>
      <c r="P12" s="20"/>
      <c r="Q12" s="50">
        <f>O12/O17</f>
        <v>0.92389816944523295</v>
      </c>
    </row>
    <row r="13" spans="3:17" x14ac:dyDescent="0.55000000000000004">
      <c r="C13" s="2" t="s">
        <v>76</v>
      </c>
      <c r="E13" s="97">
        <f>سپرده!D14</f>
        <v>45519389464</v>
      </c>
      <c r="F13" s="20"/>
      <c r="G13" s="97">
        <f>سپرده!D14</f>
        <v>45519389464</v>
      </c>
      <c r="H13" s="20"/>
      <c r="I13" s="97">
        <f>سپرده!F14</f>
        <v>36868473742</v>
      </c>
      <c r="J13" s="20"/>
      <c r="K13" s="97">
        <f>سپرده!H14</f>
        <v>81304676244</v>
      </c>
      <c r="L13" s="50">
        <v>0.3836</v>
      </c>
      <c r="M13" s="97">
        <f>سپرده!J14</f>
        <v>1083188162</v>
      </c>
      <c r="N13" s="20"/>
      <c r="O13" s="97">
        <f>سپرده!J14</f>
        <v>1083188162</v>
      </c>
      <c r="P13" s="20"/>
      <c r="Q13" s="50">
        <f>O13/$O$17</f>
        <v>4.3046400035855296E-3</v>
      </c>
    </row>
    <row r="14" spans="3:17" x14ac:dyDescent="0.55000000000000004">
      <c r="C14" s="2" t="s">
        <v>147</v>
      </c>
      <c r="E14" s="97">
        <f>'واحدهای صندوق'!E10</f>
        <v>0</v>
      </c>
      <c r="F14" s="20"/>
      <c r="G14" s="97">
        <f>'واحدهای صندوق'!G10</f>
        <v>0</v>
      </c>
      <c r="H14" s="20"/>
      <c r="I14" s="97">
        <f>'واحدهای صندوق'!K10</f>
        <v>20000347209</v>
      </c>
      <c r="J14" s="20"/>
      <c r="K14" s="97">
        <f>'واحدهای صندوق'!O10</f>
        <v>283826397</v>
      </c>
      <c r="L14" s="50"/>
      <c r="M14" s="97">
        <f>'واحدهای صندوق'!U10</f>
        <v>19716430608</v>
      </c>
      <c r="N14" s="20"/>
      <c r="O14" s="97">
        <f>'واحدهای صندوق'!W10</f>
        <v>18066520500</v>
      </c>
      <c r="P14" s="20"/>
      <c r="Q14" s="50">
        <f t="shared" ref="Q14:Q15" si="0">O14/$O$17</f>
        <v>7.1797190551181486E-2</v>
      </c>
    </row>
    <row r="15" spans="3:17" x14ac:dyDescent="0.55000000000000004">
      <c r="C15" s="2" t="s">
        <v>68</v>
      </c>
      <c r="E15" s="97">
        <f>'اوراق مشارکت'!R14</f>
        <v>0</v>
      </c>
      <c r="F15" s="20"/>
      <c r="G15" s="97">
        <f>'اوراق مشارکت'!T14</f>
        <v>0</v>
      </c>
      <c r="H15" s="20"/>
      <c r="I15" s="97">
        <f>'اوراق مشارکت'!X14</f>
        <v>0</v>
      </c>
      <c r="J15" s="20"/>
      <c r="K15" s="97">
        <f>'اوراق مشارکت'!AB14</f>
        <v>0</v>
      </c>
      <c r="L15" s="50">
        <v>0</v>
      </c>
      <c r="M15" s="97">
        <f>'اوراق مشارکت'!AH14</f>
        <v>0</v>
      </c>
      <c r="N15" s="20"/>
      <c r="O15" s="97">
        <f>'اوراق مشارکت'!AJ14</f>
        <v>0</v>
      </c>
      <c r="P15" s="20"/>
      <c r="Q15" s="50">
        <f t="shared" si="0"/>
        <v>0</v>
      </c>
    </row>
    <row r="16" spans="3:17" x14ac:dyDescent="0.55000000000000004">
      <c r="E16" s="3"/>
      <c r="G16" s="3"/>
      <c r="I16" s="3"/>
      <c r="K16" s="3"/>
      <c r="L16" s="88">
        <v>0.25369999999999998</v>
      </c>
      <c r="M16" s="3"/>
      <c r="O16" s="3"/>
      <c r="Q16" s="8"/>
    </row>
    <row r="17" spans="3:17" ht="21.75" thickBot="1" x14ac:dyDescent="0.6">
      <c r="C17" s="2" t="s">
        <v>65</v>
      </c>
      <c r="D17" s="3">
        <f>SUM(D12:D14)</f>
        <v>0</v>
      </c>
      <c r="E17" s="69">
        <f>SUM(E12:E16)</f>
        <v>309432255743</v>
      </c>
      <c r="F17" s="72">
        <f>SUM(F12:F14)</f>
        <v>0</v>
      </c>
      <c r="G17" s="69">
        <f>SUM(G12:G16)</f>
        <v>288930834733.67816</v>
      </c>
      <c r="H17" s="72">
        <f>SUM(H12:H14)</f>
        <v>0</v>
      </c>
      <c r="I17" s="69">
        <f>SUM(I12:I16)</f>
        <v>105604074769</v>
      </c>
      <c r="J17" s="72">
        <f>SUM(J12:J14)</f>
        <v>0</v>
      </c>
      <c r="K17" s="69">
        <f>SUM(K12:K16)</f>
        <v>100546201039</v>
      </c>
      <c r="L17" s="72">
        <v>0</v>
      </c>
      <c r="M17" s="69">
        <f>SUM(M12:M16)</f>
        <v>316709487825</v>
      </c>
      <c r="N17" s="72">
        <f>SUM(N12:N14)</f>
        <v>0</v>
      </c>
      <c r="O17" s="69">
        <f>SUM(O12:O16)</f>
        <v>251632694278.21225</v>
      </c>
      <c r="P17" s="72">
        <f>SUM(P12:P14)</f>
        <v>0</v>
      </c>
      <c r="Q17" s="99">
        <v>1</v>
      </c>
    </row>
    <row r="18" spans="3:17" ht="21.75" thickTop="1" x14ac:dyDescent="0.55000000000000004">
      <c r="L18" s="88">
        <v>0.2044</v>
      </c>
      <c r="Q18" s="8"/>
    </row>
    <row r="19" spans="3:17" x14ac:dyDescent="0.55000000000000004">
      <c r="L19" s="88">
        <v>0.11650000000000001</v>
      </c>
    </row>
    <row r="20" spans="3:17" x14ac:dyDescent="0.55000000000000004">
      <c r="L20" s="88">
        <v>0</v>
      </c>
    </row>
    <row r="21" spans="3:17" ht="30" x14ac:dyDescent="0.75">
      <c r="I21" s="40">
        <v>1</v>
      </c>
      <c r="L21" s="88">
        <v>6.3700000000000007E-2</v>
      </c>
    </row>
    <row r="22" spans="3:17" x14ac:dyDescent="0.55000000000000004">
      <c r="L22" s="88">
        <v>0</v>
      </c>
    </row>
    <row r="23" spans="3:17" x14ac:dyDescent="0.55000000000000004">
      <c r="L23" s="88">
        <v>0.13189999999999999</v>
      </c>
    </row>
    <row r="24" spans="3:17" x14ac:dyDescent="0.55000000000000004">
      <c r="L24" s="88">
        <v>3.9899999999999998E-2</v>
      </c>
    </row>
    <row r="25" spans="3:17" x14ac:dyDescent="0.55000000000000004">
      <c r="L25" s="88">
        <v>0.18509999999999999</v>
      </c>
    </row>
    <row r="26" spans="3:17" x14ac:dyDescent="0.55000000000000004">
      <c r="L26" s="88">
        <v>1.89E-2</v>
      </c>
    </row>
    <row r="27" spans="3:17" x14ac:dyDescent="0.55000000000000004">
      <c r="L27" s="88">
        <v>5.16E-2</v>
      </c>
    </row>
    <row r="28" spans="3:17" x14ac:dyDescent="0.55000000000000004">
      <c r="L28" s="88">
        <v>3.6200000000000003E-2</v>
      </c>
    </row>
    <row r="29" spans="3:17" x14ac:dyDescent="0.55000000000000004">
      <c r="L29" s="88">
        <v>0</v>
      </c>
    </row>
    <row r="30" spans="3:17" x14ac:dyDescent="0.55000000000000004">
      <c r="L30" s="88">
        <v>1.8200000000000001E-2</v>
      </c>
    </row>
    <row r="31" spans="3:17" x14ac:dyDescent="0.55000000000000004">
      <c r="L31" s="88">
        <v>3.3000000000000002E-2</v>
      </c>
    </row>
    <row r="32" spans="3:17" x14ac:dyDescent="0.55000000000000004">
      <c r="L32" s="88">
        <v>5.7999999999999996E-3</v>
      </c>
    </row>
    <row r="33" spans="12:12" x14ac:dyDescent="0.55000000000000004">
      <c r="L33" s="88">
        <v>2.0000000000000001E-4</v>
      </c>
    </row>
    <row r="34" spans="12:12" x14ac:dyDescent="0.55000000000000004">
      <c r="L34" s="88">
        <v>0</v>
      </c>
    </row>
    <row r="35" spans="12:12" x14ac:dyDescent="0.55000000000000004">
      <c r="L35" s="88">
        <v>0</v>
      </c>
    </row>
    <row r="36" spans="12:12" x14ac:dyDescent="0.55000000000000004">
      <c r="L36" s="88">
        <v>0</v>
      </c>
    </row>
    <row r="37" spans="12:12" x14ac:dyDescent="0.55000000000000004">
      <c r="L37" s="88">
        <v>1E-4</v>
      </c>
    </row>
    <row r="38" spans="12:12" x14ac:dyDescent="0.55000000000000004">
      <c r="L38" s="88">
        <v>-9.1000000000000004E-3</v>
      </c>
    </row>
    <row r="39" spans="12:12" x14ac:dyDescent="0.55000000000000004">
      <c r="L39" s="88">
        <v>0</v>
      </c>
    </row>
    <row r="40" spans="12:12" x14ac:dyDescent="0.55000000000000004">
      <c r="L40" s="88">
        <v>0</v>
      </c>
    </row>
    <row r="42" spans="12:12" x14ac:dyDescent="0.55000000000000004">
      <c r="L42" s="2">
        <f>SUM(L10:L40)</f>
        <v>1.5336999999999998</v>
      </c>
    </row>
  </sheetData>
  <sortState xmlns:xlrd2="http://schemas.microsoft.com/office/spreadsheetml/2017/richdata2" ref="C12:Q15">
    <sortCondition descending="1" ref="O12:O15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" bottom="0" header="0.3" footer="0.3"/>
  <pageSetup paperSize="9"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AZ55"/>
  <sheetViews>
    <sheetView rightToLeft="1" view="pageBreakPreview" topLeftCell="A33" zoomScaleNormal="55" zoomScaleSheetLayoutView="100" workbookViewId="0">
      <selection activeCell="A39" sqref="A39:XFD47"/>
    </sheetView>
  </sheetViews>
  <sheetFormatPr defaultColWidth="9.140625"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2.425781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2.42578125" style="4" bestFit="1" customWidth="1"/>
    <col min="13" max="13" width="1" style="4" customWidth="1"/>
    <col min="14" max="14" width="16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78" t="s">
        <v>167</v>
      </c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</row>
    <row r="3" spans="2:28" ht="30" x14ac:dyDescent="0.55000000000000004">
      <c r="B3" s="178" t="s">
        <v>37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</row>
    <row r="4" spans="2:28" ht="30" x14ac:dyDescent="0.55000000000000004">
      <c r="B4" s="178" t="s">
        <v>245</v>
      </c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</row>
    <row r="5" spans="2:28" ht="61.5" customHeight="1" x14ac:dyDescent="0.55000000000000004"/>
    <row r="6" spans="2:28" s="2" customFormat="1" ht="30" x14ac:dyDescent="0.55000000000000004">
      <c r="B6" s="12" t="s">
        <v>160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" customFormat="1" ht="34.5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27" customHeight="1" x14ac:dyDescent="0.55000000000000004">
      <c r="B8" s="177" t="s">
        <v>1</v>
      </c>
      <c r="D8" s="178" t="s">
        <v>39</v>
      </c>
      <c r="E8" s="178" t="s">
        <v>39</v>
      </c>
      <c r="F8" s="178" t="s">
        <v>39</v>
      </c>
      <c r="G8" s="178" t="s">
        <v>39</v>
      </c>
      <c r="H8" s="178" t="s">
        <v>39</v>
      </c>
      <c r="I8" s="178" t="s">
        <v>39</v>
      </c>
      <c r="J8" s="178" t="s">
        <v>39</v>
      </c>
      <c r="L8" s="178" t="s">
        <v>40</v>
      </c>
      <c r="M8" s="178" t="s">
        <v>40</v>
      </c>
      <c r="N8" s="178" t="s">
        <v>40</v>
      </c>
      <c r="O8" s="178" t="s">
        <v>40</v>
      </c>
      <c r="P8" s="178" t="s">
        <v>40</v>
      </c>
      <c r="Q8" s="178" t="s">
        <v>40</v>
      </c>
      <c r="R8" s="178" t="s">
        <v>40</v>
      </c>
    </row>
    <row r="9" spans="2:28" ht="69" customHeight="1" x14ac:dyDescent="0.65">
      <c r="B9" s="177" t="s">
        <v>1</v>
      </c>
      <c r="D9" s="234" t="s">
        <v>5</v>
      </c>
      <c r="E9" s="38"/>
      <c r="F9" s="234" t="s">
        <v>135</v>
      </c>
      <c r="G9" s="38"/>
      <c r="H9" s="234" t="s">
        <v>51</v>
      </c>
      <c r="I9" s="38"/>
      <c r="J9" s="234" t="s">
        <v>52</v>
      </c>
      <c r="K9" s="28"/>
      <c r="L9" s="234" t="s">
        <v>5</v>
      </c>
      <c r="M9" s="38"/>
      <c r="N9" s="234" t="s">
        <v>135</v>
      </c>
      <c r="O9" s="38"/>
      <c r="P9" s="234" t="s">
        <v>51</v>
      </c>
      <c r="Q9" s="38"/>
      <c r="R9" s="219" t="s">
        <v>145</v>
      </c>
    </row>
    <row r="10" spans="2:28" ht="21.75" customHeight="1" x14ac:dyDescent="0.6">
      <c r="B10" s="170" t="s">
        <v>192</v>
      </c>
      <c r="C10" s="13"/>
      <c r="D10" s="171">
        <v>7200000</v>
      </c>
      <c r="E10" s="172"/>
      <c r="F10" s="171">
        <v>11236741200</v>
      </c>
      <c r="G10" s="172"/>
      <c r="H10" s="171">
        <v>10720446744</v>
      </c>
      <c r="I10" s="172"/>
      <c r="J10" s="171">
        <v>516294455</v>
      </c>
      <c r="K10" s="172"/>
      <c r="L10" s="171">
        <v>7200000</v>
      </c>
      <c r="M10" s="172"/>
      <c r="N10" s="171">
        <v>11236741200</v>
      </c>
      <c r="O10" s="172"/>
      <c r="P10" s="171">
        <v>10521565816</v>
      </c>
      <c r="Q10" s="172"/>
      <c r="R10" s="171">
        <v>715175383</v>
      </c>
    </row>
    <row r="11" spans="2:28" ht="21.75" customHeight="1" x14ac:dyDescent="0.6">
      <c r="B11" s="170" t="s">
        <v>217</v>
      </c>
      <c r="C11" s="13"/>
      <c r="D11" s="171">
        <v>691355</v>
      </c>
      <c r="E11" s="172"/>
      <c r="F11" s="171">
        <v>8198790352</v>
      </c>
      <c r="G11" s="172"/>
      <c r="H11" s="171">
        <v>8799239046</v>
      </c>
      <c r="I11" s="172"/>
      <c r="J11" s="171">
        <v>-600448693</v>
      </c>
      <c r="K11" s="172"/>
      <c r="L11" s="171">
        <v>691355</v>
      </c>
      <c r="M11" s="172"/>
      <c r="N11" s="171">
        <v>8198790352</v>
      </c>
      <c r="O11" s="172"/>
      <c r="P11" s="171">
        <v>8592871229</v>
      </c>
      <c r="Q11" s="172"/>
      <c r="R11" s="171">
        <v>-394080876</v>
      </c>
    </row>
    <row r="12" spans="2:28" ht="21.75" customHeight="1" x14ac:dyDescent="0.6">
      <c r="B12" s="170" t="s">
        <v>238</v>
      </c>
      <c r="C12" s="13"/>
      <c r="D12" s="171">
        <v>4200000</v>
      </c>
      <c r="E12" s="172"/>
      <c r="F12" s="171">
        <v>11869553430</v>
      </c>
      <c r="G12" s="172"/>
      <c r="H12" s="171">
        <v>13269571211</v>
      </c>
      <c r="I12" s="172"/>
      <c r="J12" s="171">
        <v>-1400017781</v>
      </c>
      <c r="K12" s="172"/>
      <c r="L12" s="171">
        <v>4200000</v>
      </c>
      <c r="M12" s="172"/>
      <c r="N12" s="171">
        <v>11869553430</v>
      </c>
      <c r="O12" s="172"/>
      <c r="P12" s="171">
        <v>12269264002</v>
      </c>
      <c r="Q12" s="172"/>
      <c r="R12" s="171">
        <v>-399710572</v>
      </c>
    </row>
    <row r="13" spans="2:28" ht="21.75" customHeight="1" x14ac:dyDescent="0.6">
      <c r="B13" s="170" t="s">
        <v>247</v>
      </c>
      <c r="C13" s="13"/>
      <c r="D13" s="171">
        <v>4519818</v>
      </c>
      <c r="E13" s="172"/>
      <c r="F13" s="171">
        <v>9551958726</v>
      </c>
      <c r="G13" s="172"/>
      <c r="H13" s="171">
        <v>9972262667</v>
      </c>
      <c r="I13" s="172"/>
      <c r="J13" s="171">
        <v>-420303940</v>
      </c>
      <c r="K13" s="172"/>
      <c r="L13" s="171">
        <v>4519818</v>
      </c>
      <c r="M13" s="172"/>
      <c r="N13" s="171">
        <v>9551958726</v>
      </c>
      <c r="O13" s="172"/>
      <c r="P13" s="171">
        <v>9972262667</v>
      </c>
      <c r="Q13" s="172"/>
      <c r="R13" s="171">
        <v>-420303940</v>
      </c>
    </row>
    <row r="14" spans="2:28" ht="21.75" customHeight="1" x14ac:dyDescent="0.6">
      <c r="B14" s="170" t="s">
        <v>184</v>
      </c>
      <c r="C14" s="13"/>
      <c r="D14" s="171">
        <v>700000</v>
      </c>
      <c r="E14" s="172"/>
      <c r="F14" s="171">
        <v>8301311550</v>
      </c>
      <c r="G14" s="172"/>
      <c r="H14" s="171">
        <v>9727773300</v>
      </c>
      <c r="I14" s="172"/>
      <c r="J14" s="171">
        <v>-1426461750</v>
      </c>
      <c r="K14" s="172"/>
      <c r="L14" s="171">
        <v>700000</v>
      </c>
      <c r="M14" s="172"/>
      <c r="N14" s="171">
        <v>8301311550</v>
      </c>
      <c r="O14" s="172"/>
      <c r="P14" s="171">
        <v>8805829280</v>
      </c>
      <c r="Q14" s="172"/>
      <c r="R14" s="171">
        <v>-504517730</v>
      </c>
    </row>
    <row r="15" spans="2:28" ht="21.75" customHeight="1" x14ac:dyDescent="0.6">
      <c r="B15" s="170" t="s">
        <v>219</v>
      </c>
      <c r="C15" s="13"/>
      <c r="D15" s="171">
        <v>2000000</v>
      </c>
      <c r="E15" s="172"/>
      <c r="F15" s="171">
        <v>8242662600</v>
      </c>
      <c r="G15" s="172"/>
      <c r="H15" s="171">
        <v>8779449600</v>
      </c>
      <c r="I15" s="172"/>
      <c r="J15" s="171">
        <v>-536787000</v>
      </c>
      <c r="K15" s="172"/>
      <c r="L15" s="171">
        <v>2000000</v>
      </c>
      <c r="M15" s="172"/>
      <c r="N15" s="171">
        <v>8242662600</v>
      </c>
      <c r="O15" s="172"/>
      <c r="P15" s="171">
        <v>8837186886</v>
      </c>
      <c r="Q15" s="172"/>
      <c r="R15" s="171">
        <v>-594524286</v>
      </c>
    </row>
    <row r="16" spans="2:28" ht="21.75" customHeight="1" x14ac:dyDescent="0.6">
      <c r="B16" s="170" t="s">
        <v>213</v>
      </c>
      <c r="C16" s="13"/>
      <c r="D16" s="171">
        <v>3941831</v>
      </c>
      <c r="E16" s="172"/>
      <c r="F16" s="171">
        <v>6806221032</v>
      </c>
      <c r="G16" s="172"/>
      <c r="H16" s="171">
        <v>7303347008</v>
      </c>
      <c r="I16" s="172"/>
      <c r="J16" s="171">
        <v>-497125975</v>
      </c>
      <c r="K16" s="172"/>
      <c r="L16" s="171">
        <v>3941831</v>
      </c>
      <c r="M16" s="172"/>
      <c r="N16" s="171">
        <v>6806221032</v>
      </c>
      <c r="O16" s="172"/>
      <c r="P16" s="171">
        <v>7579862645</v>
      </c>
      <c r="Q16" s="172"/>
      <c r="R16" s="171">
        <v>-773641612</v>
      </c>
    </row>
    <row r="17" spans="2:18" ht="21.75" customHeight="1" x14ac:dyDescent="0.6">
      <c r="B17" s="170" t="s">
        <v>248</v>
      </c>
      <c r="C17" s="13"/>
      <c r="D17" s="171">
        <v>3108833</v>
      </c>
      <c r="E17" s="172"/>
      <c r="F17" s="171">
        <v>8733287963</v>
      </c>
      <c r="G17" s="172"/>
      <c r="H17" s="171">
        <v>9972856862</v>
      </c>
      <c r="I17" s="172"/>
      <c r="J17" s="171">
        <v>-1239568898</v>
      </c>
      <c r="K17" s="172"/>
      <c r="L17" s="171">
        <v>3108833</v>
      </c>
      <c r="M17" s="172"/>
      <c r="N17" s="171">
        <v>8733287963</v>
      </c>
      <c r="O17" s="172"/>
      <c r="P17" s="171">
        <v>9972856862</v>
      </c>
      <c r="Q17" s="172"/>
      <c r="R17" s="171">
        <v>-1239568898</v>
      </c>
    </row>
    <row r="18" spans="2:18" ht="21.75" customHeight="1" x14ac:dyDescent="0.6">
      <c r="B18" s="170" t="s">
        <v>234</v>
      </c>
      <c r="C18" s="13"/>
      <c r="D18" s="171">
        <v>401871</v>
      </c>
      <c r="E18" s="172"/>
      <c r="F18" s="171">
        <v>6367709088</v>
      </c>
      <c r="G18" s="172"/>
      <c r="H18" s="171">
        <v>7628466439</v>
      </c>
      <c r="I18" s="172"/>
      <c r="J18" s="171">
        <v>-1260757350</v>
      </c>
      <c r="K18" s="172"/>
      <c r="L18" s="171">
        <v>401871</v>
      </c>
      <c r="M18" s="172"/>
      <c r="N18" s="171">
        <v>6367709088</v>
      </c>
      <c r="O18" s="172"/>
      <c r="P18" s="171">
        <v>7731245935</v>
      </c>
      <c r="Q18" s="172"/>
      <c r="R18" s="171">
        <v>-1363536846</v>
      </c>
    </row>
    <row r="19" spans="2:18" ht="21.75" customHeight="1" x14ac:dyDescent="0.6">
      <c r="B19" s="170" t="s">
        <v>249</v>
      </c>
      <c r="C19" s="13"/>
      <c r="D19" s="171">
        <v>2512941</v>
      </c>
      <c r="E19" s="172"/>
      <c r="F19" s="171">
        <v>8345781252</v>
      </c>
      <c r="G19" s="172"/>
      <c r="H19" s="171">
        <v>9972858106</v>
      </c>
      <c r="I19" s="172"/>
      <c r="J19" s="171">
        <v>-1627076853</v>
      </c>
      <c r="K19" s="172"/>
      <c r="L19" s="171">
        <v>2512941</v>
      </c>
      <c r="M19" s="172"/>
      <c r="N19" s="171">
        <v>8345781252</v>
      </c>
      <c r="O19" s="172"/>
      <c r="P19" s="171">
        <v>9972858106</v>
      </c>
      <c r="Q19" s="172"/>
      <c r="R19" s="171">
        <v>-1627076853</v>
      </c>
    </row>
    <row r="20" spans="2:18" ht="21.75" customHeight="1" x14ac:dyDescent="0.6">
      <c r="B20" s="170" t="s">
        <v>205</v>
      </c>
      <c r="C20" s="13"/>
      <c r="D20" s="171">
        <v>80000</v>
      </c>
      <c r="E20" s="172"/>
      <c r="F20" s="171">
        <v>18066520500</v>
      </c>
      <c r="G20" s="172"/>
      <c r="H20" s="171">
        <v>19716430608</v>
      </c>
      <c r="I20" s="172"/>
      <c r="J20" s="171">
        <v>-1649910108</v>
      </c>
      <c r="K20" s="172"/>
      <c r="L20" s="171">
        <v>80000</v>
      </c>
      <c r="M20" s="172"/>
      <c r="N20" s="171">
        <v>18066520500</v>
      </c>
      <c r="O20" s="172"/>
      <c r="P20" s="171">
        <v>19716430608</v>
      </c>
      <c r="Q20" s="172"/>
      <c r="R20" s="171">
        <v>-1649910108</v>
      </c>
    </row>
    <row r="21" spans="2:18" ht="21.75" customHeight="1" x14ac:dyDescent="0.6">
      <c r="B21" s="170" t="s">
        <v>176</v>
      </c>
      <c r="C21" s="13"/>
      <c r="D21" s="171">
        <v>8000000</v>
      </c>
      <c r="E21" s="172"/>
      <c r="F21" s="171">
        <v>8739687600</v>
      </c>
      <c r="G21" s="172"/>
      <c r="H21" s="171">
        <v>10338120000</v>
      </c>
      <c r="I21" s="172"/>
      <c r="J21" s="171">
        <v>-1598432400</v>
      </c>
      <c r="K21" s="172"/>
      <c r="L21" s="171">
        <v>8000000</v>
      </c>
      <c r="M21" s="172"/>
      <c r="N21" s="171">
        <v>8739687600</v>
      </c>
      <c r="O21" s="172"/>
      <c r="P21" s="171">
        <v>10425162239</v>
      </c>
      <c r="Q21" s="172"/>
      <c r="R21" s="171">
        <v>-1685474639</v>
      </c>
    </row>
    <row r="22" spans="2:18" ht="21.75" customHeight="1" x14ac:dyDescent="0.6">
      <c r="B22" s="170" t="s">
        <v>202</v>
      </c>
      <c r="C22" s="13"/>
      <c r="D22" s="171">
        <v>3533333</v>
      </c>
      <c r="E22" s="172"/>
      <c r="F22" s="171">
        <v>5479203083</v>
      </c>
      <c r="G22" s="172"/>
      <c r="H22" s="171">
        <v>6831442305</v>
      </c>
      <c r="I22" s="172"/>
      <c r="J22" s="171">
        <v>-1352239221</v>
      </c>
      <c r="K22" s="172"/>
      <c r="L22" s="171">
        <v>3533333</v>
      </c>
      <c r="M22" s="172"/>
      <c r="N22" s="171">
        <v>5479203083</v>
      </c>
      <c r="O22" s="172"/>
      <c r="P22" s="171">
        <v>7240590780</v>
      </c>
      <c r="Q22" s="172"/>
      <c r="R22" s="171">
        <v>-1761387696</v>
      </c>
    </row>
    <row r="23" spans="2:18" ht="21.75" customHeight="1" x14ac:dyDescent="0.6">
      <c r="B23" s="170" t="s">
        <v>233</v>
      </c>
      <c r="C23" s="13"/>
      <c r="D23" s="171">
        <v>4840000</v>
      </c>
      <c r="E23" s="172"/>
      <c r="F23" s="171">
        <v>18792555012</v>
      </c>
      <c r="G23" s="172"/>
      <c r="H23" s="171">
        <v>20077145946</v>
      </c>
      <c r="I23" s="172"/>
      <c r="J23" s="171">
        <v>-1284590934</v>
      </c>
      <c r="K23" s="172"/>
      <c r="L23" s="171">
        <v>4840000</v>
      </c>
      <c r="M23" s="172"/>
      <c r="N23" s="171">
        <v>18792555012</v>
      </c>
      <c r="O23" s="172"/>
      <c r="P23" s="171">
        <v>20837834433</v>
      </c>
      <c r="Q23" s="172"/>
      <c r="R23" s="171">
        <v>-2045279421</v>
      </c>
    </row>
    <row r="24" spans="2:18" ht="21.75" customHeight="1" x14ac:dyDescent="0.6">
      <c r="B24" s="170" t="s">
        <v>171</v>
      </c>
      <c r="C24" s="13"/>
      <c r="D24" s="171">
        <v>4100000</v>
      </c>
      <c r="E24" s="172"/>
      <c r="F24" s="171">
        <v>8049319875</v>
      </c>
      <c r="G24" s="172"/>
      <c r="H24" s="171">
        <v>10111576005</v>
      </c>
      <c r="I24" s="172"/>
      <c r="J24" s="171">
        <v>-2062256130</v>
      </c>
      <c r="K24" s="172"/>
      <c r="L24" s="171">
        <v>4100000</v>
      </c>
      <c r="M24" s="172"/>
      <c r="N24" s="171">
        <v>8049319875</v>
      </c>
      <c r="O24" s="172"/>
      <c r="P24" s="171">
        <v>10230127643</v>
      </c>
      <c r="Q24" s="172"/>
      <c r="R24" s="171">
        <v>-2180807768</v>
      </c>
    </row>
    <row r="25" spans="2:18" ht="21.75" customHeight="1" x14ac:dyDescent="0.6">
      <c r="B25" s="170" t="s">
        <v>221</v>
      </c>
      <c r="C25" s="13"/>
      <c r="D25" s="171">
        <v>70000</v>
      </c>
      <c r="E25" s="172"/>
      <c r="F25" s="171">
        <v>4801261500</v>
      </c>
      <c r="G25" s="172"/>
      <c r="H25" s="171">
        <v>5528409075</v>
      </c>
      <c r="I25" s="172"/>
      <c r="J25" s="171">
        <v>-727147575</v>
      </c>
      <c r="K25" s="172"/>
      <c r="L25" s="171">
        <v>70000</v>
      </c>
      <c r="M25" s="172"/>
      <c r="N25" s="171">
        <v>4801261500</v>
      </c>
      <c r="O25" s="172"/>
      <c r="P25" s="171">
        <v>7123070186</v>
      </c>
      <c r="Q25" s="172"/>
      <c r="R25" s="171">
        <v>-2321808686</v>
      </c>
    </row>
    <row r="26" spans="2:18" ht="21.75" customHeight="1" x14ac:dyDescent="0.6">
      <c r="B26" s="170" t="s">
        <v>186</v>
      </c>
      <c r="C26" s="13"/>
      <c r="D26" s="171">
        <v>350000</v>
      </c>
      <c r="E26" s="172"/>
      <c r="F26" s="171">
        <v>5949389250</v>
      </c>
      <c r="G26" s="172"/>
      <c r="H26" s="171">
        <v>6756557850</v>
      </c>
      <c r="I26" s="172"/>
      <c r="J26" s="171">
        <v>-807168600</v>
      </c>
      <c r="K26" s="172"/>
      <c r="L26" s="171">
        <v>350000</v>
      </c>
      <c r="M26" s="172"/>
      <c r="N26" s="171">
        <v>5949389250</v>
      </c>
      <c r="O26" s="172"/>
      <c r="P26" s="171">
        <v>8389275304</v>
      </c>
      <c r="Q26" s="172"/>
      <c r="R26" s="171">
        <v>-2439886054</v>
      </c>
    </row>
    <row r="27" spans="2:18" ht="21.75" customHeight="1" x14ac:dyDescent="0.6">
      <c r="B27" s="170" t="s">
        <v>197</v>
      </c>
      <c r="C27" s="13"/>
      <c r="D27" s="171">
        <v>1200000</v>
      </c>
      <c r="E27" s="172"/>
      <c r="F27" s="171">
        <v>9340093800</v>
      </c>
      <c r="G27" s="172"/>
      <c r="H27" s="171">
        <v>11463384600</v>
      </c>
      <c r="I27" s="172"/>
      <c r="J27" s="171">
        <v>-2123290800</v>
      </c>
      <c r="K27" s="172"/>
      <c r="L27" s="171">
        <v>1200000</v>
      </c>
      <c r="M27" s="172"/>
      <c r="N27" s="171">
        <v>9340093800</v>
      </c>
      <c r="O27" s="172"/>
      <c r="P27" s="171">
        <v>11872272146</v>
      </c>
      <c r="Q27" s="172"/>
      <c r="R27" s="171">
        <v>-2532178346</v>
      </c>
    </row>
    <row r="28" spans="2:18" ht="21.75" customHeight="1" x14ac:dyDescent="0.6">
      <c r="B28" s="170" t="s">
        <v>223</v>
      </c>
      <c r="C28" s="13"/>
      <c r="D28" s="171">
        <v>53442</v>
      </c>
      <c r="E28" s="172"/>
      <c r="F28" s="171">
        <v>6601190737</v>
      </c>
      <c r="G28" s="172"/>
      <c r="H28" s="171">
        <v>6952871750</v>
      </c>
      <c r="I28" s="172"/>
      <c r="J28" s="171">
        <v>-351681012</v>
      </c>
      <c r="K28" s="172"/>
      <c r="L28" s="171">
        <v>53442</v>
      </c>
      <c r="M28" s="172"/>
      <c r="N28" s="171">
        <v>6601190737</v>
      </c>
      <c r="O28" s="172"/>
      <c r="P28" s="171">
        <v>9161448199</v>
      </c>
      <c r="Q28" s="172"/>
      <c r="R28" s="171">
        <v>-2560257461</v>
      </c>
    </row>
    <row r="29" spans="2:18" ht="21.75" customHeight="1" x14ac:dyDescent="0.6">
      <c r="B29" s="170" t="s">
        <v>180</v>
      </c>
      <c r="C29" s="13"/>
      <c r="D29" s="171">
        <v>1800000</v>
      </c>
      <c r="E29" s="172"/>
      <c r="F29" s="171">
        <v>4709411280</v>
      </c>
      <c r="G29" s="172"/>
      <c r="H29" s="171">
        <v>6012014400</v>
      </c>
      <c r="I29" s="172"/>
      <c r="J29" s="171">
        <v>-1302603120</v>
      </c>
      <c r="K29" s="172"/>
      <c r="L29" s="171">
        <v>1800000</v>
      </c>
      <c r="M29" s="172"/>
      <c r="N29" s="171">
        <v>4709411280</v>
      </c>
      <c r="O29" s="172"/>
      <c r="P29" s="171">
        <v>7304332056</v>
      </c>
      <c r="Q29" s="172"/>
      <c r="R29" s="171">
        <v>-2594920776</v>
      </c>
    </row>
    <row r="30" spans="2:18" ht="21.75" customHeight="1" x14ac:dyDescent="0.6">
      <c r="B30" s="170" t="s">
        <v>189</v>
      </c>
      <c r="C30" s="13"/>
      <c r="D30" s="171">
        <v>3000000</v>
      </c>
      <c r="E30" s="172"/>
      <c r="F30" s="171">
        <v>6351979500</v>
      </c>
      <c r="G30" s="172"/>
      <c r="H30" s="171">
        <v>9343075950</v>
      </c>
      <c r="I30" s="172"/>
      <c r="J30" s="171">
        <v>-2991096450</v>
      </c>
      <c r="K30" s="172"/>
      <c r="L30" s="171">
        <v>3000000</v>
      </c>
      <c r="M30" s="172"/>
      <c r="N30" s="171">
        <v>6351979500</v>
      </c>
      <c r="O30" s="172"/>
      <c r="P30" s="171">
        <v>9127462388</v>
      </c>
      <c r="Q30" s="172"/>
      <c r="R30" s="171">
        <v>-2775482888</v>
      </c>
    </row>
    <row r="31" spans="2:18" ht="21.75" customHeight="1" x14ac:dyDescent="0.6">
      <c r="B31" s="170" t="s">
        <v>214</v>
      </c>
      <c r="C31" s="13"/>
      <c r="D31" s="171">
        <v>2073770</v>
      </c>
      <c r="E31" s="172"/>
      <c r="F31" s="171">
        <v>8893013629</v>
      </c>
      <c r="G31" s="172"/>
      <c r="H31" s="171">
        <v>9898991990</v>
      </c>
      <c r="I31" s="172"/>
      <c r="J31" s="171">
        <v>-1005978360</v>
      </c>
      <c r="K31" s="172"/>
      <c r="L31" s="171">
        <v>2073770</v>
      </c>
      <c r="M31" s="172"/>
      <c r="N31" s="171">
        <v>8893013629</v>
      </c>
      <c r="O31" s="172"/>
      <c r="P31" s="171">
        <v>11707878828</v>
      </c>
      <c r="Q31" s="172"/>
      <c r="R31" s="171">
        <v>-2814865198</v>
      </c>
    </row>
    <row r="32" spans="2:18" ht="21.75" customHeight="1" x14ac:dyDescent="0.6">
      <c r="B32" s="170" t="s">
        <v>236</v>
      </c>
      <c r="C32" s="13"/>
      <c r="D32" s="171">
        <v>1000000</v>
      </c>
      <c r="E32" s="172"/>
      <c r="F32" s="171">
        <v>8926569000</v>
      </c>
      <c r="G32" s="172"/>
      <c r="H32" s="171">
        <v>11739730500</v>
      </c>
      <c r="I32" s="172"/>
      <c r="J32" s="171">
        <v>-2813161500</v>
      </c>
      <c r="K32" s="172"/>
      <c r="L32" s="171">
        <v>1000000</v>
      </c>
      <c r="M32" s="172"/>
      <c r="N32" s="171">
        <v>8926569000</v>
      </c>
      <c r="O32" s="172"/>
      <c r="P32" s="171">
        <v>11811070327</v>
      </c>
      <c r="Q32" s="172"/>
      <c r="R32" s="171">
        <v>-2884501327</v>
      </c>
    </row>
    <row r="33" spans="2:52" ht="21.75" customHeight="1" x14ac:dyDescent="0.6">
      <c r="B33" s="170" t="s">
        <v>200</v>
      </c>
      <c r="C33" s="13"/>
      <c r="D33" s="171">
        <v>4003000</v>
      </c>
      <c r="E33" s="172"/>
      <c r="F33" s="171">
        <v>6605442369</v>
      </c>
      <c r="G33" s="172"/>
      <c r="H33" s="171">
        <v>7815113742</v>
      </c>
      <c r="I33" s="172"/>
      <c r="J33" s="171">
        <v>-1209671373</v>
      </c>
      <c r="K33" s="172"/>
      <c r="L33" s="171">
        <v>4003000</v>
      </c>
      <c r="M33" s="172"/>
      <c r="N33" s="171">
        <v>6605442369</v>
      </c>
      <c r="O33" s="172"/>
      <c r="P33" s="171">
        <v>9501025063</v>
      </c>
      <c r="Q33" s="172"/>
      <c r="R33" s="171">
        <v>-2895582694</v>
      </c>
    </row>
    <row r="34" spans="2:52" ht="21.75" customHeight="1" x14ac:dyDescent="0.6">
      <c r="B34" s="170" t="s">
        <v>191</v>
      </c>
      <c r="C34" s="13"/>
      <c r="D34" s="171">
        <v>9020000</v>
      </c>
      <c r="E34" s="172"/>
      <c r="F34" s="171">
        <v>8571812436</v>
      </c>
      <c r="G34" s="172"/>
      <c r="H34" s="171">
        <v>10239550002</v>
      </c>
      <c r="I34" s="172"/>
      <c r="J34" s="171">
        <v>-1667737566</v>
      </c>
      <c r="K34" s="172"/>
      <c r="L34" s="171">
        <v>9020000</v>
      </c>
      <c r="M34" s="172"/>
      <c r="N34" s="171">
        <v>8571812436</v>
      </c>
      <c r="O34" s="172"/>
      <c r="P34" s="171">
        <v>11478630763</v>
      </c>
      <c r="Q34" s="172"/>
      <c r="R34" s="171">
        <v>-2906818327</v>
      </c>
    </row>
    <row r="35" spans="2:52" ht="21.75" customHeight="1" x14ac:dyDescent="0.6">
      <c r="B35" s="170" t="s">
        <v>228</v>
      </c>
      <c r="C35" s="13"/>
      <c r="D35" s="171">
        <v>5000000</v>
      </c>
      <c r="E35" s="172"/>
      <c r="F35" s="171">
        <v>5740638750</v>
      </c>
      <c r="G35" s="172"/>
      <c r="H35" s="171">
        <v>7589571750</v>
      </c>
      <c r="I35" s="172"/>
      <c r="J35" s="171">
        <v>-1848933000</v>
      </c>
      <c r="K35" s="172"/>
      <c r="L35" s="171">
        <v>5000000</v>
      </c>
      <c r="M35" s="172"/>
      <c r="N35" s="171">
        <v>5740638750</v>
      </c>
      <c r="O35" s="172"/>
      <c r="P35" s="171">
        <v>9132262834</v>
      </c>
      <c r="Q35" s="172"/>
      <c r="R35" s="171">
        <v>-3391624084</v>
      </c>
    </row>
    <row r="36" spans="2:52" ht="21.75" customHeight="1" x14ac:dyDescent="0.6">
      <c r="B36" s="170" t="s">
        <v>220</v>
      </c>
      <c r="C36" s="13"/>
      <c r="D36" s="171">
        <v>6517800</v>
      </c>
      <c r="E36" s="172"/>
      <c r="F36" s="171">
        <v>11189265968</v>
      </c>
      <c r="G36" s="172"/>
      <c r="H36" s="171">
        <v>13518545623</v>
      </c>
      <c r="I36" s="172"/>
      <c r="J36" s="171">
        <v>-2329279654</v>
      </c>
      <c r="K36" s="172"/>
      <c r="L36" s="171">
        <v>6517800</v>
      </c>
      <c r="M36" s="172"/>
      <c r="N36" s="171">
        <v>11189265968</v>
      </c>
      <c r="O36" s="172"/>
      <c r="P36" s="171">
        <v>14777996187</v>
      </c>
      <c r="Q36" s="172"/>
      <c r="R36" s="171">
        <v>-3588730218</v>
      </c>
    </row>
    <row r="37" spans="2:52" ht="21.75" customHeight="1" x14ac:dyDescent="0.6">
      <c r="B37" s="170" t="s">
        <v>230</v>
      </c>
      <c r="C37" s="13"/>
      <c r="D37" s="171">
        <v>4474000</v>
      </c>
      <c r="E37" s="172"/>
      <c r="F37" s="171">
        <v>6639937892</v>
      </c>
      <c r="G37" s="172"/>
      <c r="H37" s="171">
        <v>8699074693</v>
      </c>
      <c r="I37" s="172"/>
      <c r="J37" s="171">
        <v>-2059136800</v>
      </c>
      <c r="K37" s="172"/>
      <c r="L37" s="171">
        <v>4474000</v>
      </c>
      <c r="M37" s="172"/>
      <c r="N37" s="171">
        <v>6639937892</v>
      </c>
      <c r="O37" s="172"/>
      <c r="P37" s="171">
        <v>10885614397</v>
      </c>
      <c r="Q37" s="172"/>
      <c r="R37" s="171">
        <v>-4245676504</v>
      </c>
    </row>
    <row r="38" spans="2:52" ht="21.75" customHeight="1" x14ac:dyDescent="0.6">
      <c r="B38" s="170" t="s">
        <v>235</v>
      </c>
      <c r="C38" s="13"/>
      <c r="D38" s="171">
        <v>8265000</v>
      </c>
      <c r="E38" s="172"/>
      <c r="F38" s="171">
        <v>9448196737</v>
      </c>
      <c r="G38" s="172"/>
      <c r="H38" s="171">
        <v>13819620383</v>
      </c>
      <c r="I38" s="172"/>
      <c r="J38" s="171">
        <v>-4371423645</v>
      </c>
      <c r="K38" s="172"/>
      <c r="L38" s="171">
        <v>8265000</v>
      </c>
      <c r="M38" s="172"/>
      <c r="N38" s="171">
        <v>9448196737</v>
      </c>
      <c r="O38" s="172"/>
      <c r="P38" s="171">
        <v>14439287092</v>
      </c>
      <c r="Q38" s="172"/>
      <c r="R38" s="171">
        <v>-4991090354</v>
      </c>
    </row>
    <row r="39" spans="2:52" ht="21.75" customHeight="1" x14ac:dyDescent="0.6">
      <c r="B39" s="13"/>
      <c r="C39" s="13"/>
      <c r="D39" s="171"/>
      <c r="E39" s="172"/>
      <c r="F39" s="171"/>
      <c r="G39" s="172"/>
      <c r="H39" s="171"/>
      <c r="I39" s="172"/>
      <c r="J39" s="171"/>
      <c r="K39" s="172"/>
      <c r="L39" s="171"/>
      <c r="M39" s="172"/>
      <c r="N39" s="171"/>
      <c r="O39" s="172"/>
      <c r="P39" s="171"/>
      <c r="Q39" s="172"/>
      <c r="R39" s="171"/>
      <c r="AI39" s="22"/>
      <c r="AK39" s="67"/>
      <c r="AL39" s="6"/>
      <c r="AM39" s="67"/>
      <c r="AN39" s="6"/>
      <c r="AO39" s="67"/>
      <c r="AP39" s="6"/>
      <c r="AQ39" s="67"/>
      <c r="AR39" s="6"/>
      <c r="AS39" s="67"/>
      <c r="AT39" s="6"/>
      <c r="AU39" s="67"/>
      <c r="AV39" s="6"/>
      <c r="AW39" s="67"/>
      <c r="AX39" s="6"/>
      <c r="AY39" s="67"/>
    </row>
    <row r="40" spans="2:52" ht="22.5" thickBot="1" x14ac:dyDescent="0.65">
      <c r="B40" s="173" t="s">
        <v>65</v>
      </c>
      <c r="C40" s="13"/>
      <c r="D40" s="174">
        <f>SUM(D10:D39)</f>
        <v>96656994</v>
      </c>
      <c r="E40" s="172"/>
      <c r="F40" s="174">
        <f>SUM(F10:F39)</f>
        <v>250549506111</v>
      </c>
      <c r="G40" s="172"/>
      <c r="H40" s="174">
        <f>SUM(H10:H39)</f>
        <v>292597498155</v>
      </c>
      <c r="I40" s="172"/>
      <c r="J40" s="174">
        <f>SUM(J10:J39)</f>
        <v>-42047992033</v>
      </c>
      <c r="K40" s="172"/>
      <c r="L40" s="174">
        <f>SUM(L10:L39)</f>
        <v>96656994</v>
      </c>
      <c r="M40" s="172"/>
      <c r="N40" s="174">
        <f>SUM(N10:N39)</f>
        <v>250549506111</v>
      </c>
      <c r="O40" s="172"/>
      <c r="P40" s="174">
        <f>SUM(P10:P39)</f>
        <v>309417574901</v>
      </c>
      <c r="Q40" s="172"/>
      <c r="R40" s="174">
        <f>SUM(R10:R39)</f>
        <v>-58868068779</v>
      </c>
      <c r="AI40" s="22"/>
      <c r="AK40" s="67"/>
      <c r="AL40" s="6"/>
      <c r="AM40" s="67"/>
      <c r="AN40" s="6"/>
      <c r="AO40" s="67"/>
      <c r="AP40" s="6"/>
      <c r="AQ40" s="67"/>
      <c r="AR40" s="6"/>
      <c r="AS40" s="67"/>
      <c r="AT40" s="6"/>
      <c r="AU40" s="67"/>
      <c r="AV40" s="6"/>
      <c r="AW40" s="67"/>
      <c r="AX40" s="6"/>
      <c r="AY40" s="67"/>
    </row>
    <row r="41" spans="2:52" ht="22.5" thickTop="1" x14ac:dyDescent="0.6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AI41" s="22"/>
      <c r="AK41" s="67"/>
      <c r="AL41" s="6"/>
      <c r="AM41" s="67"/>
      <c r="AN41" s="6"/>
      <c r="AO41" s="67"/>
      <c r="AP41" s="6"/>
      <c r="AQ41" s="67"/>
      <c r="AR41" s="6"/>
      <c r="AS41" s="67"/>
      <c r="AT41" s="6"/>
      <c r="AU41" s="67"/>
      <c r="AV41" s="6"/>
      <c r="AW41" s="67"/>
      <c r="AX41" s="6"/>
      <c r="AY41" s="67"/>
    </row>
    <row r="42" spans="2:52" ht="30" x14ac:dyDescent="0.75">
      <c r="J42" s="45">
        <v>19</v>
      </c>
      <c r="L42" s="21"/>
      <c r="AI42" s="22"/>
      <c r="AK42" s="67"/>
      <c r="AL42" s="6"/>
      <c r="AM42" s="67"/>
      <c r="AN42" s="6"/>
      <c r="AO42" s="67"/>
      <c r="AP42" s="6"/>
      <c r="AQ42" s="67"/>
      <c r="AR42" s="6"/>
      <c r="AS42" s="67"/>
      <c r="AT42" s="6"/>
      <c r="AU42" s="67"/>
      <c r="AV42" s="6"/>
      <c r="AW42" s="67"/>
      <c r="AX42" s="6"/>
      <c r="AY42" s="67"/>
    </row>
    <row r="43" spans="2:52" x14ac:dyDescent="0.55000000000000004">
      <c r="AI43" s="22"/>
      <c r="AK43" s="67"/>
      <c r="AL43" s="6"/>
      <c r="AM43" s="67"/>
      <c r="AN43" s="6"/>
      <c r="AO43" s="67"/>
      <c r="AP43" s="6"/>
      <c r="AQ43" s="67"/>
      <c r="AR43" s="6"/>
      <c r="AS43" s="67"/>
      <c r="AT43" s="6"/>
      <c r="AU43" s="67"/>
      <c r="AV43" s="6"/>
      <c r="AW43" s="67"/>
      <c r="AX43" s="6"/>
      <c r="AY43" s="67"/>
    </row>
    <row r="44" spans="2:52" x14ac:dyDescent="0.55000000000000004">
      <c r="AI44" s="22"/>
      <c r="AK44" s="67"/>
      <c r="AL44" s="6"/>
      <c r="AM44" s="67"/>
      <c r="AN44" s="6"/>
      <c r="AO44" s="67"/>
      <c r="AP44" s="6"/>
      <c r="AQ44" s="67"/>
      <c r="AR44" s="6"/>
      <c r="AS44" s="67"/>
      <c r="AT44" s="6"/>
      <c r="AU44" s="67"/>
      <c r="AV44" s="6"/>
      <c r="AW44" s="67"/>
      <c r="AX44" s="6"/>
      <c r="AY44" s="67"/>
    </row>
    <row r="45" spans="2:52" x14ac:dyDescent="0.55000000000000004">
      <c r="AJ45" s="22"/>
      <c r="AL45" s="67"/>
      <c r="AM45" s="6"/>
      <c r="AN45" s="67"/>
      <c r="AO45" s="6"/>
      <c r="AP45" s="67"/>
      <c r="AQ45" s="6"/>
      <c r="AR45" s="67"/>
      <c r="AS45" s="6"/>
      <c r="AT45" s="67"/>
      <c r="AU45" s="6"/>
      <c r="AV45" s="67"/>
      <c r="AW45" s="6"/>
      <c r="AX45" s="67"/>
      <c r="AY45" s="6"/>
      <c r="AZ45" s="67"/>
    </row>
    <row r="46" spans="2:52" x14ac:dyDescent="0.55000000000000004">
      <c r="AJ46" s="22"/>
      <c r="AL46" s="67"/>
      <c r="AM46" s="6"/>
      <c r="AN46" s="67"/>
      <c r="AO46" s="6"/>
      <c r="AP46" s="67"/>
      <c r="AQ46" s="6"/>
      <c r="AR46" s="67"/>
      <c r="AS46" s="6"/>
      <c r="AT46" s="67"/>
      <c r="AU46" s="6"/>
      <c r="AV46" s="67"/>
      <c r="AW46" s="6"/>
      <c r="AX46" s="67"/>
      <c r="AY46" s="6"/>
      <c r="AZ46" s="67"/>
    </row>
    <row r="47" spans="2:52" x14ac:dyDescent="0.55000000000000004">
      <c r="AJ47" s="22"/>
      <c r="AL47" s="67"/>
      <c r="AM47" s="6"/>
      <c r="AN47" s="67"/>
      <c r="AO47" s="6"/>
      <c r="AP47" s="67"/>
      <c r="AQ47" s="6"/>
      <c r="AR47" s="67"/>
      <c r="AS47" s="6"/>
      <c r="AT47" s="67"/>
      <c r="AU47" s="6"/>
      <c r="AV47" s="67"/>
      <c r="AW47" s="6"/>
      <c r="AX47" s="67"/>
      <c r="AY47" s="6"/>
      <c r="AZ47" s="67"/>
    </row>
    <row r="48" spans="2:52" x14ac:dyDescent="0.55000000000000004">
      <c r="AJ48" s="22"/>
      <c r="AL48" s="67"/>
      <c r="AM48" s="6"/>
      <c r="AN48" s="67"/>
      <c r="AO48" s="6"/>
      <c r="AP48" s="67"/>
      <c r="AQ48" s="6"/>
      <c r="AR48" s="67"/>
      <c r="AS48" s="6"/>
      <c r="AT48" s="67"/>
      <c r="AU48" s="6"/>
      <c r="AV48" s="67"/>
      <c r="AW48" s="6"/>
      <c r="AX48" s="67"/>
      <c r="AY48" s="6"/>
      <c r="AZ48" s="67"/>
    </row>
    <row r="49" spans="36:52" x14ac:dyDescent="0.55000000000000004">
      <c r="AJ49" s="22"/>
      <c r="AL49" s="67"/>
      <c r="AM49" s="6"/>
      <c r="AN49" s="67"/>
      <c r="AO49" s="6"/>
      <c r="AP49" s="67"/>
      <c r="AQ49" s="6"/>
      <c r="AR49" s="67"/>
      <c r="AS49" s="6"/>
      <c r="AT49" s="67"/>
      <c r="AU49" s="6"/>
      <c r="AV49" s="67"/>
      <c r="AW49" s="6"/>
      <c r="AX49" s="67"/>
      <c r="AY49" s="6"/>
      <c r="AZ49" s="67"/>
    </row>
    <row r="50" spans="36:52" x14ac:dyDescent="0.55000000000000004">
      <c r="AJ50" s="22"/>
      <c r="AL50" s="67"/>
      <c r="AM50" s="6"/>
      <c r="AN50" s="67"/>
      <c r="AO50" s="6"/>
      <c r="AP50" s="67"/>
      <c r="AQ50" s="6"/>
      <c r="AR50" s="67"/>
      <c r="AS50" s="6"/>
      <c r="AT50" s="67"/>
      <c r="AU50" s="6"/>
      <c r="AV50" s="67"/>
      <c r="AW50" s="6"/>
      <c r="AX50" s="67"/>
      <c r="AY50" s="6"/>
      <c r="AZ50" s="67"/>
    </row>
    <row r="51" spans="36:52" x14ac:dyDescent="0.55000000000000004">
      <c r="AJ51" s="22"/>
      <c r="AL51" s="67"/>
      <c r="AM51" s="6"/>
      <c r="AN51" s="67"/>
      <c r="AO51" s="6"/>
      <c r="AP51" s="67"/>
      <c r="AQ51" s="6"/>
      <c r="AR51" s="67"/>
      <c r="AS51" s="6"/>
      <c r="AT51" s="67"/>
      <c r="AU51" s="6"/>
      <c r="AV51" s="67"/>
      <c r="AW51" s="6"/>
      <c r="AX51" s="67"/>
      <c r="AY51" s="6"/>
      <c r="AZ51" s="67"/>
    </row>
    <row r="52" spans="36:52" x14ac:dyDescent="0.55000000000000004">
      <c r="AJ52" s="22"/>
      <c r="AL52" s="67"/>
      <c r="AM52" s="6"/>
      <c r="AN52" s="67"/>
      <c r="AO52" s="6"/>
      <c r="AP52" s="67"/>
      <c r="AQ52" s="6"/>
      <c r="AR52" s="67"/>
      <c r="AS52" s="6"/>
      <c r="AT52" s="67"/>
      <c r="AU52" s="6"/>
      <c r="AV52" s="67"/>
      <c r="AW52" s="6"/>
      <c r="AX52" s="67"/>
      <c r="AY52" s="6"/>
      <c r="AZ52" s="67"/>
    </row>
    <row r="53" spans="36:52" x14ac:dyDescent="0.55000000000000004">
      <c r="AJ53" s="22"/>
      <c r="AL53" s="67"/>
      <c r="AM53" s="6"/>
      <c r="AN53" s="67"/>
      <c r="AO53" s="6"/>
      <c r="AP53" s="67"/>
      <c r="AQ53" s="6"/>
      <c r="AR53" s="67"/>
      <c r="AS53" s="6"/>
      <c r="AT53" s="67"/>
      <c r="AU53" s="6"/>
      <c r="AV53" s="67"/>
      <c r="AW53" s="6"/>
      <c r="AX53" s="67"/>
      <c r="AY53" s="6"/>
      <c r="AZ53" s="67"/>
    </row>
    <row r="54" spans="36:52" x14ac:dyDescent="0.55000000000000004">
      <c r="AJ54" s="22"/>
      <c r="AL54" s="67"/>
      <c r="AM54" s="6"/>
      <c r="AN54" s="67"/>
      <c r="AO54" s="6"/>
      <c r="AP54" s="67"/>
      <c r="AQ54" s="6"/>
      <c r="AR54" s="67"/>
      <c r="AS54" s="6"/>
      <c r="AT54" s="67"/>
      <c r="AU54" s="6"/>
      <c r="AV54" s="67"/>
      <c r="AW54" s="6"/>
      <c r="AX54" s="67"/>
      <c r="AY54" s="6"/>
      <c r="AZ54" s="67"/>
    </row>
    <row r="55" spans="36:52" x14ac:dyDescent="0.55000000000000004">
      <c r="AJ55" s="22"/>
      <c r="AL55" s="67"/>
      <c r="AM55" s="6"/>
      <c r="AN55" s="67"/>
      <c r="AO55" s="6"/>
      <c r="AP55" s="67"/>
      <c r="AQ55" s="6"/>
      <c r="AR55" s="67"/>
      <c r="AS55" s="6"/>
      <c r="AT55" s="67"/>
      <c r="AU55" s="6"/>
      <c r="AV55" s="67"/>
      <c r="AW55" s="6"/>
      <c r="AX55" s="67"/>
      <c r="AY55" s="6"/>
      <c r="AZ55" s="67"/>
    </row>
  </sheetData>
  <sortState xmlns:xlrd2="http://schemas.microsoft.com/office/spreadsheetml/2017/richdata2" ref="B10:S38">
    <sortCondition descending="1" ref="R10:R38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.25" bottom="0.25" header="0.3" footer="0.3"/>
  <pageSetup paperSize="9" scale="5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AB70"/>
  <sheetViews>
    <sheetView rightToLeft="1" view="pageBreakPreview" topLeftCell="B50" zoomScale="70" zoomScaleNormal="85" zoomScaleSheetLayoutView="70" workbookViewId="0">
      <selection activeCell="J61" sqref="J61"/>
    </sheetView>
  </sheetViews>
  <sheetFormatPr defaultColWidth="9.140625" defaultRowHeight="21" x14ac:dyDescent="0.55000000000000004"/>
  <cols>
    <col min="1" max="1" width="3.7109375" style="2" customWidth="1"/>
    <col min="2" max="2" width="53.140625" style="2" bestFit="1" customWidth="1"/>
    <col min="3" max="3" width="1" style="2" customWidth="1"/>
    <col min="4" max="4" width="11.7109375" style="2" customWidth="1"/>
    <col min="5" max="5" width="1" style="2" customWidth="1"/>
    <col min="6" max="6" width="15.7109375" style="2" bestFit="1" customWidth="1"/>
    <col min="7" max="7" width="1" style="2" customWidth="1"/>
    <col min="8" max="8" width="17.140625" style="2" bestFit="1" customWidth="1"/>
    <col min="9" max="9" width="1" style="2" customWidth="1"/>
    <col min="10" max="10" width="19" style="2" customWidth="1"/>
    <col min="11" max="11" width="0.85546875" style="2" customWidth="1"/>
    <col min="12" max="12" width="39.140625" style="2" bestFit="1" customWidth="1"/>
    <col min="13" max="13" width="0.85546875" style="2" customWidth="1"/>
    <col min="14" max="14" width="39.140625" style="2" bestFit="1" customWidth="1"/>
    <col min="15" max="15" width="0.85546875" style="2" customWidth="1"/>
    <col min="16" max="16" width="39.140625" style="2" bestFit="1" customWidth="1"/>
    <col min="17" max="17" width="0.85546875" style="2" customWidth="1"/>
    <col min="18" max="18" width="39.140625" style="2" bestFit="1" customWidth="1"/>
    <col min="19" max="19" width="1" style="2" customWidth="1"/>
    <col min="20" max="20" width="9.140625" style="2" customWidth="1"/>
    <col min="21" max="21" width="9.140625" style="2"/>
    <col min="22" max="22" width="6.5703125" style="2" bestFit="1" customWidth="1"/>
    <col min="23" max="16384" width="9.140625" style="2"/>
  </cols>
  <sheetData>
    <row r="2" spans="2:28" ht="30" x14ac:dyDescent="0.55000000000000004">
      <c r="B2" s="176" t="s">
        <v>168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</row>
    <row r="3" spans="2:28" ht="30" x14ac:dyDescent="0.55000000000000004">
      <c r="B3" s="176" t="s">
        <v>37</v>
      </c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</row>
    <row r="4" spans="2:28" ht="30" x14ac:dyDescent="0.55000000000000004">
      <c r="B4" s="176" t="s">
        <v>245</v>
      </c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</row>
    <row r="6" spans="2:28" ht="30" x14ac:dyDescent="0.55000000000000004">
      <c r="B6" s="12" t="s">
        <v>161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0" x14ac:dyDescent="0.75">
      <c r="B8" s="110" t="s">
        <v>1</v>
      </c>
      <c r="D8" s="11" t="s">
        <v>39</v>
      </c>
      <c r="E8" s="11"/>
      <c r="F8" s="11" t="s">
        <v>39</v>
      </c>
      <c r="G8" s="11"/>
      <c r="H8" s="11" t="s">
        <v>39</v>
      </c>
      <c r="I8" s="11"/>
      <c r="J8" s="11" t="s">
        <v>39</v>
      </c>
      <c r="L8" s="11" t="s">
        <v>40</v>
      </c>
      <c r="M8" s="11"/>
      <c r="N8" s="11" t="s">
        <v>40</v>
      </c>
      <c r="O8" s="11"/>
      <c r="P8" s="11" t="s">
        <v>40</v>
      </c>
      <c r="Q8" s="11"/>
      <c r="R8" s="11" t="s">
        <v>40</v>
      </c>
    </row>
    <row r="9" spans="2:28" s="4" customFormat="1" ht="63" customHeight="1" x14ac:dyDescent="0.75">
      <c r="B9" s="110" t="s">
        <v>1</v>
      </c>
      <c r="D9" s="108" t="s">
        <v>5</v>
      </c>
      <c r="E9" s="34"/>
      <c r="F9" s="108" t="s">
        <v>50</v>
      </c>
      <c r="G9" s="34"/>
      <c r="H9" s="108" t="s">
        <v>51</v>
      </c>
      <c r="I9" s="34"/>
      <c r="J9" s="108" t="s">
        <v>53</v>
      </c>
      <c r="L9" s="108" t="s">
        <v>5</v>
      </c>
      <c r="M9" s="34"/>
      <c r="N9" s="108" t="s">
        <v>50</v>
      </c>
      <c r="O9" s="34"/>
      <c r="P9" s="108" t="s">
        <v>51</v>
      </c>
      <c r="Q9" s="34"/>
      <c r="R9" s="108" t="s">
        <v>53</v>
      </c>
    </row>
    <row r="10" spans="2:28" ht="25.5" customHeight="1" x14ac:dyDescent="0.55000000000000004">
      <c r="B10" s="30" t="s">
        <v>78</v>
      </c>
      <c r="D10" s="107">
        <v>0</v>
      </c>
      <c r="E10" s="70"/>
      <c r="F10" s="107">
        <v>0</v>
      </c>
      <c r="G10" s="70"/>
      <c r="H10" s="107">
        <v>0</v>
      </c>
      <c r="I10" s="70"/>
      <c r="J10" s="107">
        <v>0</v>
      </c>
      <c r="K10" s="70"/>
      <c r="L10" s="107">
        <v>9639437</v>
      </c>
      <c r="M10" s="70"/>
      <c r="N10" s="107">
        <v>24862339878</v>
      </c>
      <c r="O10" s="70"/>
      <c r="P10" s="107">
        <v>21596004639</v>
      </c>
      <c r="Q10" s="70"/>
      <c r="R10" s="107">
        <v>3266335239</v>
      </c>
      <c r="V10" s="88"/>
    </row>
    <row r="11" spans="2:28" ht="25.5" customHeight="1" x14ac:dyDescent="0.55000000000000004">
      <c r="B11" s="2" t="s">
        <v>187</v>
      </c>
      <c r="D11" s="72">
        <v>0</v>
      </c>
      <c r="E11" s="70"/>
      <c r="F11" s="72">
        <v>0</v>
      </c>
      <c r="G11" s="70"/>
      <c r="H11" s="72">
        <v>0</v>
      </c>
      <c r="I11" s="70"/>
      <c r="J11" s="72">
        <v>0</v>
      </c>
      <c r="K11" s="70"/>
      <c r="L11" s="72">
        <v>2360091</v>
      </c>
      <c r="M11" s="70"/>
      <c r="N11" s="72">
        <v>12063979367</v>
      </c>
      <c r="O11" s="70"/>
      <c r="P11" s="72">
        <v>9086245679</v>
      </c>
      <c r="Q11" s="70"/>
      <c r="R11" s="72">
        <v>2977733688</v>
      </c>
      <c r="V11" s="88"/>
    </row>
    <row r="12" spans="2:28" ht="25.5" customHeight="1" x14ac:dyDescent="0.55000000000000004">
      <c r="B12" s="2" t="s">
        <v>177</v>
      </c>
      <c r="D12" s="72">
        <v>1500000</v>
      </c>
      <c r="E12" s="70"/>
      <c r="F12" s="72">
        <v>4983272077</v>
      </c>
      <c r="G12" s="70"/>
      <c r="H12" s="72">
        <v>4530386260</v>
      </c>
      <c r="I12" s="70"/>
      <c r="J12" s="72">
        <v>452885817</v>
      </c>
      <c r="K12" s="70"/>
      <c r="L12" s="72">
        <v>3300000</v>
      </c>
      <c r="M12" s="70"/>
      <c r="N12" s="72">
        <v>12130093984</v>
      </c>
      <c r="O12" s="70"/>
      <c r="P12" s="72">
        <v>9403948048</v>
      </c>
      <c r="Q12" s="70"/>
      <c r="R12" s="72">
        <v>2726145936</v>
      </c>
      <c r="V12" s="88"/>
    </row>
    <row r="13" spans="2:28" ht="25.5" customHeight="1" x14ac:dyDescent="0.55000000000000004">
      <c r="B13" s="2" t="s">
        <v>179</v>
      </c>
      <c r="D13" s="72">
        <v>2500000</v>
      </c>
      <c r="E13" s="70"/>
      <c r="F13" s="72">
        <v>6933101162</v>
      </c>
      <c r="G13" s="70"/>
      <c r="H13" s="72">
        <v>5236702612</v>
      </c>
      <c r="I13" s="70"/>
      <c r="J13" s="72">
        <v>1696398550</v>
      </c>
      <c r="K13" s="70"/>
      <c r="L13" s="72">
        <v>3500000</v>
      </c>
      <c r="M13" s="70"/>
      <c r="N13" s="72">
        <v>9782650066</v>
      </c>
      <c r="O13" s="70"/>
      <c r="P13" s="72">
        <v>7331383656</v>
      </c>
      <c r="Q13" s="70"/>
      <c r="R13" s="72">
        <v>2451266410</v>
      </c>
      <c r="V13" s="88"/>
    </row>
    <row r="14" spans="2:28" ht="25.5" customHeight="1" x14ac:dyDescent="0.55000000000000004">
      <c r="B14" s="2" t="s">
        <v>188</v>
      </c>
      <c r="D14" s="72">
        <v>0</v>
      </c>
      <c r="E14" s="70"/>
      <c r="F14" s="72">
        <v>0</v>
      </c>
      <c r="G14" s="70"/>
      <c r="H14" s="72">
        <v>0</v>
      </c>
      <c r="I14" s="70"/>
      <c r="J14" s="72">
        <v>0</v>
      </c>
      <c r="K14" s="70"/>
      <c r="L14" s="72">
        <v>4750000</v>
      </c>
      <c r="M14" s="70"/>
      <c r="N14" s="72">
        <v>9554311673</v>
      </c>
      <c r="O14" s="70"/>
      <c r="P14" s="72">
        <v>7178203296</v>
      </c>
      <c r="Q14" s="70"/>
      <c r="R14" s="72">
        <v>2376108377</v>
      </c>
      <c r="V14" s="88"/>
    </row>
    <row r="15" spans="2:28" ht="25.5" customHeight="1" x14ac:dyDescent="0.55000000000000004">
      <c r="B15" s="2" t="s">
        <v>198</v>
      </c>
      <c r="D15" s="72">
        <v>0</v>
      </c>
      <c r="E15" s="70"/>
      <c r="F15" s="72">
        <v>0</v>
      </c>
      <c r="G15" s="70"/>
      <c r="H15" s="72">
        <v>0</v>
      </c>
      <c r="I15" s="70"/>
      <c r="J15" s="72">
        <v>0</v>
      </c>
      <c r="K15" s="70"/>
      <c r="L15" s="72">
        <v>3020202</v>
      </c>
      <c r="M15" s="70"/>
      <c r="N15" s="72">
        <v>11593395246</v>
      </c>
      <c r="O15" s="70"/>
      <c r="P15" s="72">
        <v>9586126131</v>
      </c>
      <c r="Q15" s="70"/>
      <c r="R15" s="72">
        <v>2007269115</v>
      </c>
      <c r="V15" s="88"/>
    </row>
    <row r="16" spans="2:28" ht="25.5" customHeight="1" x14ac:dyDescent="0.55000000000000004">
      <c r="B16" s="2" t="s">
        <v>207</v>
      </c>
      <c r="D16" s="72">
        <v>0</v>
      </c>
      <c r="E16" s="70"/>
      <c r="F16" s="72">
        <v>0</v>
      </c>
      <c r="G16" s="70"/>
      <c r="H16" s="72">
        <v>0</v>
      </c>
      <c r="I16" s="70"/>
      <c r="J16" s="72">
        <v>0</v>
      </c>
      <c r="K16" s="70"/>
      <c r="L16" s="72">
        <v>1750000</v>
      </c>
      <c r="M16" s="70"/>
      <c r="N16" s="72">
        <v>6180108282</v>
      </c>
      <c r="O16" s="70"/>
      <c r="P16" s="72">
        <v>4695146662</v>
      </c>
      <c r="Q16" s="70"/>
      <c r="R16" s="72">
        <v>1484961620</v>
      </c>
      <c r="V16" s="88"/>
    </row>
    <row r="17" spans="2:22" ht="25.5" customHeight="1" x14ac:dyDescent="0.55000000000000004">
      <c r="B17" s="2" t="s">
        <v>199</v>
      </c>
      <c r="D17" s="72">
        <v>0</v>
      </c>
      <c r="E17" s="70"/>
      <c r="F17" s="72">
        <v>0</v>
      </c>
      <c r="G17" s="70"/>
      <c r="H17" s="72">
        <v>0</v>
      </c>
      <c r="I17" s="70"/>
      <c r="J17" s="72">
        <v>0</v>
      </c>
      <c r="K17" s="70"/>
      <c r="L17" s="72">
        <v>800000</v>
      </c>
      <c r="M17" s="70"/>
      <c r="N17" s="72">
        <v>11977384790</v>
      </c>
      <c r="O17" s="70"/>
      <c r="P17" s="72">
        <v>10680073200</v>
      </c>
      <c r="Q17" s="70"/>
      <c r="R17" s="72">
        <v>1297311590</v>
      </c>
      <c r="V17" s="88"/>
    </row>
    <row r="18" spans="2:22" ht="25.5" customHeight="1" x14ac:dyDescent="0.55000000000000004">
      <c r="B18" s="2" t="s">
        <v>178</v>
      </c>
      <c r="D18" s="72">
        <v>0</v>
      </c>
      <c r="E18" s="70"/>
      <c r="F18" s="72">
        <v>0</v>
      </c>
      <c r="G18" s="70"/>
      <c r="H18" s="72">
        <v>0</v>
      </c>
      <c r="I18" s="70"/>
      <c r="J18" s="72">
        <v>0</v>
      </c>
      <c r="K18" s="70"/>
      <c r="L18" s="72">
        <v>1800000</v>
      </c>
      <c r="M18" s="70"/>
      <c r="N18" s="72">
        <v>4685036919</v>
      </c>
      <c r="O18" s="70"/>
      <c r="P18" s="72">
        <v>3445594496</v>
      </c>
      <c r="Q18" s="70"/>
      <c r="R18" s="72">
        <v>1239442423</v>
      </c>
      <c r="V18" s="88"/>
    </row>
    <row r="19" spans="2:22" ht="25.5" customHeight="1" x14ac:dyDescent="0.55000000000000004">
      <c r="B19" s="2" t="s">
        <v>184</v>
      </c>
      <c r="D19" s="72">
        <v>0</v>
      </c>
      <c r="E19" s="70"/>
      <c r="F19" s="72">
        <v>0</v>
      </c>
      <c r="G19" s="70"/>
      <c r="H19" s="72">
        <v>0</v>
      </c>
      <c r="I19" s="70"/>
      <c r="J19" s="72">
        <v>0</v>
      </c>
      <c r="K19" s="70"/>
      <c r="L19" s="72">
        <v>421041</v>
      </c>
      <c r="M19" s="70"/>
      <c r="N19" s="72">
        <v>5931493555</v>
      </c>
      <c r="O19" s="70"/>
      <c r="P19" s="72">
        <v>5017883284</v>
      </c>
      <c r="Q19" s="70"/>
      <c r="R19" s="72">
        <v>913610271</v>
      </c>
      <c r="V19" s="88"/>
    </row>
    <row r="20" spans="2:22" ht="25.5" customHeight="1" x14ac:dyDescent="0.55000000000000004">
      <c r="B20" s="2" t="s">
        <v>218</v>
      </c>
      <c r="D20" s="72">
        <v>0</v>
      </c>
      <c r="E20" s="70"/>
      <c r="F20" s="72">
        <v>0</v>
      </c>
      <c r="G20" s="70"/>
      <c r="H20" s="72">
        <v>0</v>
      </c>
      <c r="I20" s="70"/>
      <c r="J20" s="72">
        <v>0</v>
      </c>
      <c r="K20" s="70"/>
      <c r="L20" s="72">
        <v>165000</v>
      </c>
      <c r="M20" s="70"/>
      <c r="N20" s="72">
        <v>7653191006</v>
      </c>
      <c r="O20" s="70"/>
      <c r="P20" s="72">
        <v>6855867597</v>
      </c>
      <c r="Q20" s="70"/>
      <c r="R20" s="72">
        <v>797323409</v>
      </c>
      <c r="V20" s="88"/>
    </row>
    <row r="21" spans="2:22" ht="25.5" customHeight="1" x14ac:dyDescent="0.55000000000000004">
      <c r="B21" s="2" t="s">
        <v>205</v>
      </c>
      <c r="D21" s="72">
        <v>1152</v>
      </c>
      <c r="E21" s="70"/>
      <c r="F21" s="72">
        <v>283826397</v>
      </c>
      <c r="G21" s="70"/>
      <c r="H21" s="72">
        <v>283916601</v>
      </c>
      <c r="I21" s="70"/>
      <c r="J21" s="72">
        <v>-90204</v>
      </c>
      <c r="K21" s="70"/>
      <c r="L21" s="72">
        <v>40152</v>
      </c>
      <c r="M21" s="70"/>
      <c r="N21" s="72">
        <v>11125829772</v>
      </c>
      <c r="O21" s="70"/>
      <c r="P21" s="72">
        <v>10395904339</v>
      </c>
      <c r="Q21" s="70"/>
      <c r="R21" s="72">
        <v>729925433</v>
      </c>
      <c r="V21" s="88"/>
    </row>
    <row r="22" spans="2:22" ht="25.5" customHeight="1" x14ac:dyDescent="0.55000000000000004">
      <c r="B22" s="2" t="s">
        <v>216</v>
      </c>
      <c r="D22" s="72">
        <v>0</v>
      </c>
      <c r="E22" s="70"/>
      <c r="F22" s="72">
        <v>0</v>
      </c>
      <c r="G22" s="70"/>
      <c r="H22" s="72">
        <v>0</v>
      </c>
      <c r="I22" s="70"/>
      <c r="J22" s="72">
        <v>0</v>
      </c>
      <c r="K22" s="70"/>
      <c r="L22" s="72">
        <v>3300000</v>
      </c>
      <c r="M22" s="70"/>
      <c r="N22" s="72">
        <v>7552897075</v>
      </c>
      <c r="O22" s="70"/>
      <c r="P22" s="72">
        <v>6842358144</v>
      </c>
      <c r="Q22" s="70"/>
      <c r="R22" s="72">
        <v>710538931</v>
      </c>
      <c r="V22" s="88"/>
    </row>
    <row r="23" spans="2:22" ht="25.5" customHeight="1" x14ac:dyDescent="0.55000000000000004">
      <c r="B23" s="2" t="s">
        <v>220</v>
      </c>
      <c r="D23" s="72">
        <v>0</v>
      </c>
      <c r="E23" s="70"/>
      <c r="F23" s="72">
        <v>0</v>
      </c>
      <c r="G23" s="70"/>
      <c r="H23" s="72">
        <v>0</v>
      </c>
      <c r="I23" s="70"/>
      <c r="J23" s="72">
        <v>0</v>
      </c>
      <c r="K23" s="70"/>
      <c r="L23" s="72">
        <v>1622200</v>
      </c>
      <c r="M23" s="70"/>
      <c r="N23" s="72">
        <v>4884164136</v>
      </c>
      <c r="O23" s="70"/>
      <c r="P23" s="72">
        <v>4196405178</v>
      </c>
      <c r="Q23" s="70"/>
      <c r="R23" s="72">
        <v>687758958</v>
      </c>
      <c r="V23" s="88"/>
    </row>
    <row r="24" spans="2:22" ht="25.5" customHeight="1" x14ac:dyDescent="0.55000000000000004">
      <c r="B24" s="2" t="s">
        <v>186</v>
      </c>
      <c r="D24" s="72">
        <v>0</v>
      </c>
      <c r="E24" s="70"/>
      <c r="F24" s="72">
        <v>0</v>
      </c>
      <c r="G24" s="70"/>
      <c r="H24" s="72">
        <v>0</v>
      </c>
      <c r="I24" s="70"/>
      <c r="J24" s="72">
        <v>0</v>
      </c>
      <c r="K24" s="70"/>
      <c r="L24" s="72">
        <v>204000</v>
      </c>
      <c r="M24" s="70"/>
      <c r="N24" s="72">
        <v>5377114685</v>
      </c>
      <c r="O24" s="70"/>
      <c r="P24" s="72">
        <v>4782844283</v>
      </c>
      <c r="Q24" s="70"/>
      <c r="R24" s="72">
        <v>594270402</v>
      </c>
      <c r="V24" s="88"/>
    </row>
    <row r="25" spans="2:22" ht="25.5" customHeight="1" x14ac:dyDescent="0.55000000000000004">
      <c r="B25" s="2" t="s">
        <v>219</v>
      </c>
      <c r="D25" s="72">
        <v>0</v>
      </c>
      <c r="E25" s="70"/>
      <c r="F25" s="72">
        <v>0</v>
      </c>
      <c r="G25" s="70"/>
      <c r="H25" s="72">
        <v>0</v>
      </c>
      <c r="I25" s="70"/>
      <c r="J25" s="72">
        <v>0</v>
      </c>
      <c r="K25" s="70"/>
      <c r="L25" s="72">
        <v>1029574</v>
      </c>
      <c r="M25" s="70"/>
      <c r="N25" s="72">
        <v>5067408930</v>
      </c>
      <c r="O25" s="70"/>
      <c r="P25" s="72">
        <v>4476866952</v>
      </c>
      <c r="Q25" s="70"/>
      <c r="R25" s="72">
        <v>590541978</v>
      </c>
      <c r="V25" s="88"/>
    </row>
    <row r="26" spans="2:22" ht="25.5" customHeight="1" x14ac:dyDescent="0.55000000000000004">
      <c r="B26" s="2" t="s">
        <v>172</v>
      </c>
      <c r="D26" s="72">
        <v>0</v>
      </c>
      <c r="E26" s="70"/>
      <c r="F26" s="72">
        <v>0</v>
      </c>
      <c r="G26" s="70"/>
      <c r="H26" s="72">
        <v>0</v>
      </c>
      <c r="I26" s="70"/>
      <c r="J26" s="72">
        <v>0</v>
      </c>
      <c r="K26" s="70"/>
      <c r="L26" s="72">
        <v>100000</v>
      </c>
      <c r="M26" s="70"/>
      <c r="N26" s="72">
        <v>3899906665</v>
      </c>
      <c r="O26" s="70"/>
      <c r="P26" s="72">
        <v>3509990550</v>
      </c>
      <c r="Q26" s="70"/>
      <c r="R26" s="72">
        <v>389916115</v>
      </c>
      <c r="V26" s="88"/>
    </row>
    <row r="27" spans="2:22" ht="25.5" customHeight="1" x14ac:dyDescent="0.55000000000000004">
      <c r="B27" s="2" t="s">
        <v>213</v>
      </c>
      <c r="D27" s="72">
        <v>248170</v>
      </c>
      <c r="E27" s="70"/>
      <c r="F27" s="72">
        <v>458847873</v>
      </c>
      <c r="G27" s="70"/>
      <c r="H27" s="72">
        <v>491887106</v>
      </c>
      <c r="I27" s="70"/>
      <c r="J27" s="72">
        <v>-33039233</v>
      </c>
      <c r="K27" s="70"/>
      <c r="L27" s="72">
        <v>1275035</v>
      </c>
      <c r="M27" s="70"/>
      <c r="N27" s="72">
        <v>2865067786</v>
      </c>
      <c r="O27" s="70"/>
      <c r="P27" s="72">
        <v>2486280181</v>
      </c>
      <c r="Q27" s="70"/>
      <c r="R27" s="72">
        <v>378787605</v>
      </c>
      <c r="V27" s="88"/>
    </row>
    <row r="28" spans="2:22" ht="25.5" customHeight="1" x14ac:dyDescent="0.55000000000000004">
      <c r="B28" s="2" t="s">
        <v>217</v>
      </c>
      <c r="D28" s="72">
        <v>8645</v>
      </c>
      <c r="E28" s="70"/>
      <c r="F28" s="72">
        <v>105357076</v>
      </c>
      <c r="G28" s="70"/>
      <c r="H28" s="72">
        <v>107448954</v>
      </c>
      <c r="I28" s="70"/>
      <c r="J28" s="72">
        <v>-2091878</v>
      </c>
      <c r="K28" s="70"/>
      <c r="L28" s="72">
        <v>393668</v>
      </c>
      <c r="M28" s="70"/>
      <c r="N28" s="72">
        <v>4982780904</v>
      </c>
      <c r="O28" s="70"/>
      <c r="P28" s="72">
        <v>4699836242</v>
      </c>
      <c r="Q28" s="70"/>
      <c r="R28" s="72">
        <v>282944662</v>
      </c>
      <c r="V28" s="88"/>
    </row>
    <row r="29" spans="2:22" ht="25.5" customHeight="1" x14ac:dyDescent="0.55000000000000004">
      <c r="B29" s="2" t="s">
        <v>215</v>
      </c>
      <c r="D29" s="72">
        <v>0</v>
      </c>
      <c r="E29" s="70"/>
      <c r="F29" s="72">
        <v>0</v>
      </c>
      <c r="G29" s="70"/>
      <c r="H29" s="72">
        <v>0</v>
      </c>
      <c r="I29" s="70"/>
      <c r="J29" s="72">
        <v>0</v>
      </c>
      <c r="K29" s="70"/>
      <c r="L29" s="72">
        <v>4377333</v>
      </c>
      <c r="M29" s="70"/>
      <c r="N29" s="72">
        <v>7974649626</v>
      </c>
      <c r="O29" s="70"/>
      <c r="P29" s="72">
        <v>7695947500</v>
      </c>
      <c r="Q29" s="70"/>
      <c r="R29" s="72">
        <v>278702126</v>
      </c>
      <c r="V29" s="88"/>
    </row>
    <row r="30" spans="2:22" ht="25.5" customHeight="1" x14ac:dyDescent="0.55000000000000004">
      <c r="B30" s="2" t="s">
        <v>170</v>
      </c>
      <c r="D30" s="72">
        <v>0</v>
      </c>
      <c r="E30" s="70"/>
      <c r="F30" s="72">
        <v>0</v>
      </c>
      <c r="G30" s="70"/>
      <c r="H30" s="72">
        <v>0</v>
      </c>
      <c r="I30" s="70"/>
      <c r="J30" s="72">
        <v>0</v>
      </c>
      <c r="K30" s="70"/>
      <c r="L30" s="72">
        <v>21217523</v>
      </c>
      <c r="M30" s="70"/>
      <c r="N30" s="72">
        <v>12093760393</v>
      </c>
      <c r="O30" s="70"/>
      <c r="P30" s="72">
        <v>11840969851</v>
      </c>
      <c r="Q30" s="70"/>
      <c r="R30" s="72">
        <v>252790542</v>
      </c>
      <c r="V30" s="88"/>
    </row>
    <row r="31" spans="2:22" ht="25.5" customHeight="1" x14ac:dyDescent="0.55000000000000004">
      <c r="B31" s="2" t="s">
        <v>203</v>
      </c>
      <c r="D31" s="72">
        <v>0</v>
      </c>
      <c r="E31" s="70"/>
      <c r="F31" s="72">
        <v>0</v>
      </c>
      <c r="G31" s="70"/>
      <c r="H31" s="72">
        <v>0</v>
      </c>
      <c r="I31" s="70"/>
      <c r="J31" s="72">
        <v>0</v>
      </c>
      <c r="K31" s="70"/>
      <c r="L31" s="72">
        <v>322250</v>
      </c>
      <c r="M31" s="70"/>
      <c r="N31" s="72">
        <v>9027215155</v>
      </c>
      <c r="O31" s="70"/>
      <c r="P31" s="72">
        <v>8777113582</v>
      </c>
      <c r="Q31" s="70"/>
      <c r="R31" s="72">
        <v>250101573</v>
      </c>
      <c r="V31" s="88"/>
    </row>
    <row r="32" spans="2:22" ht="25.5" customHeight="1" x14ac:dyDescent="0.55000000000000004">
      <c r="B32" s="2" t="s">
        <v>197</v>
      </c>
      <c r="D32" s="72">
        <v>0</v>
      </c>
      <c r="E32" s="70"/>
      <c r="F32" s="72">
        <v>0</v>
      </c>
      <c r="G32" s="70"/>
      <c r="H32" s="72">
        <v>0</v>
      </c>
      <c r="I32" s="70"/>
      <c r="J32" s="72">
        <v>0</v>
      </c>
      <c r="K32" s="70"/>
      <c r="L32" s="72">
        <v>600000</v>
      </c>
      <c r="M32" s="70"/>
      <c r="N32" s="72">
        <v>6076627708</v>
      </c>
      <c r="O32" s="70"/>
      <c r="P32" s="72">
        <v>5846465159</v>
      </c>
      <c r="Q32" s="70"/>
      <c r="R32" s="72">
        <v>230162549</v>
      </c>
      <c r="V32" s="88"/>
    </row>
    <row r="33" spans="2:22" ht="25.5" customHeight="1" x14ac:dyDescent="0.55000000000000004">
      <c r="B33" s="2" t="s">
        <v>237</v>
      </c>
      <c r="D33" s="72">
        <v>100000</v>
      </c>
      <c r="E33" s="70"/>
      <c r="F33" s="72">
        <v>4834138981</v>
      </c>
      <c r="G33" s="70"/>
      <c r="H33" s="72">
        <v>4609181298</v>
      </c>
      <c r="I33" s="70"/>
      <c r="J33" s="72">
        <v>224957683</v>
      </c>
      <c r="K33" s="70"/>
      <c r="L33" s="72">
        <v>100000</v>
      </c>
      <c r="M33" s="70"/>
      <c r="N33" s="72">
        <v>4834138981</v>
      </c>
      <c r="O33" s="70"/>
      <c r="P33" s="72">
        <v>4609181298</v>
      </c>
      <c r="Q33" s="70"/>
      <c r="R33" s="72">
        <v>224957683</v>
      </c>
      <c r="V33" s="88"/>
    </row>
    <row r="34" spans="2:22" ht="25.5" customHeight="1" x14ac:dyDescent="0.55000000000000004">
      <c r="B34" s="2" t="s">
        <v>195</v>
      </c>
      <c r="D34" s="72">
        <v>0</v>
      </c>
      <c r="E34" s="70"/>
      <c r="F34" s="72">
        <v>0</v>
      </c>
      <c r="G34" s="70"/>
      <c r="H34" s="72">
        <v>0</v>
      </c>
      <c r="I34" s="70"/>
      <c r="J34" s="72">
        <v>0</v>
      </c>
      <c r="K34" s="70"/>
      <c r="L34" s="72">
        <v>22000000</v>
      </c>
      <c r="M34" s="70"/>
      <c r="N34" s="72">
        <v>9897159732</v>
      </c>
      <c r="O34" s="70"/>
      <c r="P34" s="72">
        <v>9688011300</v>
      </c>
      <c r="Q34" s="70"/>
      <c r="R34" s="72">
        <v>209148432</v>
      </c>
      <c r="V34" s="88"/>
    </row>
    <row r="35" spans="2:22" ht="25.5" customHeight="1" x14ac:dyDescent="0.55000000000000004">
      <c r="B35" s="2" t="s">
        <v>201</v>
      </c>
      <c r="D35" s="72">
        <v>0</v>
      </c>
      <c r="E35" s="70"/>
      <c r="F35" s="72">
        <v>0</v>
      </c>
      <c r="G35" s="70"/>
      <c r="H35" s="72">
        <v>0</v>
      </c>
      <c r="I35" s="70"/>
      <c r="J35" s="72">
        <v>0</v>
      </c>
      <c r="K35" s="70"/>
      <c r="L35" s="72">
        <v>200000</v>
      </c>
      <c r="M35" s="70"/>
      <c r="N35" s="72">
        <v>4692004853</v>
      </c>
      <c r="O35" s="70"/>
      <c r="P35" s="72">
        <v>4560701400</v>
      </c>
      <c r="Q35" s="70"/>
      <c r="R35" s="72">
        <v>131303453</v>
      </c>
      <c r="V35" s="88"/>
    </row>
    <row r="36" spans="2:22" ht="25.5" customHeight="1" x14ac:dyDescent="0.55000000000000004">
      <c r="B36" s="2" t="s">
        <v>204</v>
      </c>
      <c r="D36" s="72">
        <v>0</v>
      </c>
      <c r="E36" s="70"/>
      <c r="F36" s="72">
        <v>0</v>
      </c>
      <c r="G36" s="70"/>
      <c r="H36" s="72">
        <v>0</v>
      </c>
      <c r="I36" s="70"/>
      <c r="J36" s="72">
        <v>0</v>
      </c>
      <c r="K36" s="70"/>
      <c r="L36" s="72">
        <v>150000</v>
      </c>
      <c r="M36" s="70"/>
      <c r="N36" s="72">
        <v>1142163465</v>
      </c>
      <c r="O36" s="70"/>
      <c r="P36" s="72">
        <v>1037788200</v>
      </c>
      <c r="Q36" s="70"/>
      <c r="R36" s="72">
        <v>104375265</v>
      </c>
      <c r="V36" s="88"/>
    </row>
    <row r="37" spans="2:22" ht="25.5" customHeight="1" x14ac:dyDescent="0.55000000000000004">
      <c r="B37" s="2" t="s">
        <v>171</v>
      </c>
      <c r="D37" s="72">
        <v>0</v>
      </c>
      <c r="E37" s="70"/>
      <c r="F37" s="72">
        <v>0</v>
      </c>
      <c r="G37" s="70"/>
      <c r="H37" s="72">
        <v>0</v>
      </c>
      <c r="I37" s="70"/>
      <c r="J37" s="72">
        <v>0</v>
      </c>
      <c r="K37" s="70"/>
      <c r="L37" s="72">
        <v>6530000</v>
      </c>
      <c r="M37" s="70"/>
      <c r="N37" s="72">
        <v>15752917522</v>
      </c>
      <c r="O37" s="70"/>
      <c r="P37" s="72">
        <v>15649258827</v>
      </c>
      <c r="Q37" s="70"/>
      <c r="R37" s="72">
        <v>103658695</v>
      </c>
      <c r="V37" s="88"/>
    </row>
    <row r="38" spans="2:22" ht="25.5" customHeight="1" x14ac:dyDescent="0.55000000000000004">
      <c r="B38" s="2" t="s">
        <v>196</v>
      </c>
      <c r="D38" s="72">
        <v>0</v>
      </c>
      <c r="E38" s="70"/>
      <c r="F38" s="72">
        <v>0</v>
      </c>
      <c r="G38" s="70"/>
      <c r="H38" s="72">
        <v>0</v>
      </c>
      <c r="I38" s="70"/>
      <c r="J38" s="72">
        <v>0</v>
      </c>
      <c r="K38" s="70"/>
      <c r="L38" s="72">
        <v>1000000</v>
      </c>
      <c r="M38" s="70"/>
      <c r="N38" s="72">
        <v>6486852452</v>
      </c>
      <c r="O38" s="70"/>
      <c r="P38" s="72">
        <v>6391741500</v>
      </c>
      <c r="Q38" s="70"/>
      <c r="R38" s="72">
        <v>95110952</v>
      </c>
      <c r="V38" s="88"/>
    </row>
    <row r="39" spans="2:22" ht="25.5" customHeight="1" x14ac:dyDescent="0.55000000000000004">
      <c r="B39" s="2" t="s">
        <v>238</v>
      </c>
      <c r="D39" s="72">
        <v>195000</v>
      </c>
      <c r="E39" s="70"/>
      <c r="F39" s="72">
        <v>579387016</v>
      </c>
      <c r="G39" s="70"/>
      <c r="H39" s="72">
        <v>569644400</v>
      </c>
      <c r="I39" s="70"/>
      <c r="J39" s="72">
        <v>9742616</v>
      </c>
      <c r="K39" s="70"/>
      <c r="L39" s="72">
        <v>795000</v>
      </c>
      <c r="M39" s="70"/>
      <c r="N39" s="72">
        <v>2375038960</v>
      </c>
      <c r="O39" s="70"/>
      <c r="P39" s="72">
        <v>2308256329</v>
      </c>
      <c r="Q39" s="70"/>
      <c r="R39" s="72">
        <v>66782631</v>
      </c>
      <c r="V39" s="88"/>
    </row>
    <row r="40" spans="2:22" ht="25.5" customHeight="1" x14ac:dyDescent="0.55000000000000004">
      <c r="B40" s="2" t="s">
        <v>183</v>
      </c>
      <c r="D40" s="72">
        <v>0</v>
      </c>
      <c r="E40" s="70"/>
      <c r="F40" s="72">
        <v>0</v>
      </c>
      <c r="G40" s="70"/>
      <c r="H40" s="72">
        <v>0</v>
      </c>
      <c r="I40" s="70"/>
      <c r="J40" s="72">
        <v>0</v>
      </c>
      <c r="K40" s="70"/>
      <c r="L40" s="72">
        <v>370000</v>
      </c>
      <c r="M40" s="70"/>
      <c r="N40" s="72">
        <v>11359275228</v>
      </c>
      <c r="O40" s="70"/>
      <c r="P40" s="72">
        <v>11306125890</v>
      </c>
      <c r="Q40" s="70"/>
      <c r="R40" s="72">
        <v>53149338</v>
      </c>
      <c r="V40" s="88"/>
    </row>
    <row r="41" spans="2:22" ht="25.5" customHeight="1" x14ac:dyDescent="0.55000000000000004">
      <c r="B41" s="2" t="s">
        <v>209</v>
      </c>
      <c r="D41" s="72">
        <v>0</v>
      </c>
      <c r="E41" s="70"/>
      <c r="F41" s="72">
        <v>0</v>
      </c>
      <c r="G41" s="70"/>
      <c r="H41" s="72">
        <v>0</v>
      </c>
      <c r="I41" s="70"/>
      <c r="J41" s="72">
        <v>0</v>
      </c>
      <c r="K41" s="70"/>
      <c r="L41" s="72">
        <v>900000</v>
      </c>
      <c r="M41" s="70"/>
      <c r="N41" s="72">
        <v>3029675230</v>
      </c>
      <c r="O41" s="70"/>
      <c r="P41" s="72">
        <v>2980062495</v>
      </c>
      <c r="Q41" s="70"/>
      <c r="R41" s="72">
        <v>49612735</v>
      </c>
      <c r="V41" s="88"/>
    </row>
    <row r="42" spans="2:22" ht="25.5" customHeight="1" x14ac:dyDescent="0.55000000000000004">
      <c r="B42" s="2" t="s">
        <v>200</v>
      </c>
      <c r="D42" s="72">
        <v>0</v>
      </c>
      <c r="E42" s="70"/>
      <c r="F42" s="72">
        <v>0</v>
      </c>
      <c r="G42" s="70"/>
      <c r="H42" s="72">
        <v>0</v>
      </c>
      <c r="I42" s="70"/>
      <c r="J42" s="72">
        <v>0</v>
      </c>
      <c r="K42" s="70"/>
      <c r="L42" s="72">
        <v>402326</v>
      </c>
      <c r="M42" s="70"/>
      <c r="N42" s="72">
        <v>979979342</v>
      </c>
      <c r="O42" s="70"/>
      <c r="P42" s="72">
        <v>938068576</v>
      </c>
      <c r="Q42" s="70"/>
      <c r="R42" s="72">
        <v>41910766</v>
      </c>
      <c r="V42" s="88"/>
    </row>
    <row r="43" spans="2:22" ht="25.5" customHeight="1" x14ac:dyDescent="0.55000000000000004">
      <c r="B43" s="2" t="s">
        <v>222</v>
      </c>
      <c r="D43" s="72">
        <v>0</v>
      </c>
      <c r="E43" s="70"/>
      <c r="F43" s="72">
        <v>0</v>
      </c>
      <c r="G43" s="70"/>
      <c r="H43" s="72">
        <v>0</v>
      </c>
      <c r="I43" s="70"/>
      <c r="J43" s="72">
        <v>0</v>
      </c>
      <c r="K43" s="70"/>
      <c r="L43" s="72">
        <v>200000</v>
      </c>
      <c r="M43" s="70"/>
      <c r="N43" s="72">
        <v>1264213539</v>
      </c>
      <c r="O43" s="70"/>
      <c r="P43" s="72">
        <v>1225135862</v>
      </c>
      <c r="Q43" s="70"/>
      <c r="R43" s="72">
        <v>39077677</v>
      </c>
      <c r="V43" s="88"/>
    </row>
    <row r="44" spans="2:22" ht="25.5" customHeight="1" x14ac:dyDescent="0.55000000000000004">
      <c r="B44" s="2" t="s">
        <v>208</v>
      </c>
      <c r="D44" s="72">
        <v>0</v>
      </c>
      <c r="E44" s="70"/>
      <c r="F44" s="72">
        <v>0</v>
      </c>
      <c r="G44" s="70"/>
      <c r="H44" s="72">
        <v>0</v>
      </c>
      <c r="I44" s="70"/>
      <c r="J44" s="72">
        <v>0</v>
      </c>
      <c r="K44" s="70"/>
      <c r="L44" s="72">
        <v>1000000</v>
      </c>
      <c r="M44" s="70"/>
      <c r="N44" s="72">
        <v>1241568463</v>
      </c>
      <c r="O44" s="70"/>
      <c r="P44" s="72">
        <v>1207770750</v>
      </c>
      <c r="Q44" s="70"/>
      <c r="R44" s="72">
        <v>33797713</v>
      </c>
      <c r="V44" s="88"/>
    </row>
    <row r="45" spans="2:22" ht="25.5" customHeight="1" x14ac:dyDescent="0.55000000000000004">
      <c r="B45" s="2" t="s">
        <v>175</v>
      </c>
      <c r="D45" s="72">
        <v>0</v>
      </c>
      <c r="E45" s="70"/>
      <c r="F45" s="72">
        <v>0</v>
      </c>
      <c r="G45" s="70"/>
      <c r="H45" s="72">
        <v>0</v>
      </c>
      <c r="I45" s="70"/>
      <c r="J45" s="72">
        <v>0</v>
      </c>
      <c r="K45" s="70"/>
      <c r="L45" s="72">
        <v>400000</v>
      </c>
      <c r="M45" s="70"/>
      <c r="N45" s="72">
        <v>1036576371</v>
      </c>
      <c r="O45" s="70"/>
      <c r="P45" s="72">
        <v>1033414380</v>
      </c>
      <c r="Q45" s="70"/>
      <c r="R45" s="72">
        <v>3161991</v>
      </c>
      <c r="V45" s="88"/>
    </row>
    <row r="46" spans="2:22" ht="25.5" customHeight="1" x14ac:dyDescent="0.55000000000000004">
      <c r="B46" s="2" t="s">
        <v>176</v>
      </c>
      <c r="D46" s="72">
        <v>0</v>
      </c>
      <c r="E46" s="70"/>
      <c r="F46" s="72">
        <v>0</v>
      </c>
      <c r="G46" s="70"/>
      <c r="H46" s="72">
        <v>0</v>
      </c>
      <c r="I46" s="70"/>
      <c r="J46" s="72">
        <v>0</v>
      </c>
      <c r="K46" s="70"/>
      <c r="L46" s="72">
        <v>400000</v>
      </c>
      <c r="M46" s="70"/>
      <c r="N46" s="72">
        <v>571777565</v>
      </c>
      <c r="O46" s="70"/>
      <c r="P46" s="72">
        <v>575733757</v>
      </c>
      <c r="Q46" s="70"/>
      <c r="R46" s="72">
        <v>-3956192</v>
      </c>
      <c r="V46" s="88"/>
    </row>
    <row r="47" spans="2:22" ht="25.5" customHeight="1" x14ac:dyDescent="0.55000000000000004">
      <c r="B47" s="2" t="s">
        <v>180</v>
      </c>
      <c r="D47" s="72">
        <v>0</v>
      </c>
      <c r="E47" s="70"/>
      <c r="F47" s="72">
        <v>0</v>
      </c>
      <c r="G47" s="70"/>
      <c r="H47" s="72">
        <v>0</v>
      </c>
      <c r="I47" s="70"/>
      <c r="J47" s="72">
        <v>0</v>
      </c>
      <c r="K47" s="70"/>
      <c r="L47" s="72">
        <v>200000</v>
      </c>
      <c r="M47" s="70"/>
      <c r="N47" s="72">
        <v>797426912</v>
      </c>
      <c r="O47" s="70"/>
      <c r="P47" s="72">
        <v>811592450</v>
      </c>
      <c r="Q47" s="70"/>
      <c r="R47" s="72">
        <v>-14165538</v>
      </c>
      <c r="V47" s="88"/>
    </row>
    <row r="48" spans="2:22" ht="25.5" customHeight="1" x14ac:dyDescent="0.55000000000000004">
      <c r="B48" s="2" t="s">
        <v>173</v>
      </c>
      <c r="D48" s="72">
        <v>0</v>
      </c>
      <c r="E48" s="70"/>
      <c r="F48" s="72">
        <v>0</v>
      </c>
      <c r="G48" s="70"/>
      <c r="H48" s="72">
        <v>0</v>
      </c>
      <c r="I48" s="70"/>
      <c r="J48" s="72">
        <v>0</v>
      </c>
      <c r="K48" s="70"/>
      <c r="L48" s="72">
        <v>225000</v>
      </c>
      <c r="M48" s="70"/>
      <c r="N48" s="72">
        <v>900447120</v>
      </c>
      <c r="O48" s="70"/>
      <c r="P48" s="72">
        <v>935351347</v>
      </c>
      <c r="Q48" s="70"/>
      <c r="R48" s="72">
        <v>-34904227</v>
      </c>
      <c r="V48" s="88"/>
    </row>
    <row r="49" spans="2:22" ht="25.5" customHeight="1" x14ac:dyDescent="0.55000000000000004">
      <c r="B49" s="2" t="s">
        <v>214</v>
      </c>
      <c r="D49" s="72">
        <v>0</v>
      </c>
      <c r="E49" s="70"/>
      <c r="F49" s="72">
        <v>0</v>
      </c>
      <c r="G49" s="70"/>
      <c r="H49" s="72">
        <v>0</v>
      </c>
      <c r="I49" s="70"/>
      <c r="J49" s="72">
        <v>0</v>
      </c>
      <c r="K49" s="70"/>
      <c r="L49" s="72">
        <v>625730</v>
      </c>
      <c r="M49" s="70"/>
      <c r="N49" s="72">
        <v>3523038466</v>
      </c>
      <c r="O49" s="70"/>
      <c r="P49" s="72">
        <v>3613054785</v>
      </c>
      <c r="Q49" s="70"/>
      <c r="R49" s="72">
        <v>-90016319</v>
      </c>
      <c r="V49" s="88"/>
    </row>
    <row r="50" spans="2:22" ht="25.5" customHeight="1" x14ac:dyDescent="0.55000000000000004">
      <c r="B50" s="2" t="s">
        <v>234</v>
      </c>
      <c r="D50" s="72">
        <v>49916</v>
      </c>
      <c r="E50" s="70"/>
      <c r="F50" s="72">
        <v>828141117</v>
      </c>
      <c r="G50" s="70"/>
      <c r="H50" s="72">
        <v>960290422</v>
      </c>
      <c r="I50" s="70"/>
      <c r="J50" s="72">
        <v>-132149305</v>
      </c>
      <c r="K50" s="70"/>
      <c r="L50" s="72">
        <v>49916</v>
      </c>
      <c r="M50" s="70"/>
      <c r="N50" s="72">
        <v>828141117</v>
      </c>
      <c r="O50" s="70"/>
      <c r="P50" s="72">
        <v>960290422</v>
      </c>
      <c r="Q50" s="70"/>
      <c r="R50" s="72">
        <v>-132149305</v>
      </c>
      <c r="V50" s="88"/>
    </row>
    <row r="51" spans="2:22" ht="25.5" customHeight="1" x14ac:dyDescent="0.55000000000000004">
      <c r="B51" s="2" t="s">
        <v>206</v>
      </c>
      <c r="D51" s="72">
        <v>0</v>
      </c>
      <c r="E51" s="70"/>
      <c r="F51" s="72">
        <v>0</v>
      </c>
      <c r="G51" s="70"/>
      <c r="H51" s="72">
        <v>0</v>
      </c>
      <c r="I51" s="70"/>
      <c r="J51" s="72">
        <v>0</v>
      </c>
      <c r="K51" s="70"/>
      <c r="L51" s="72">
        <v>98000</v>
      </c>
      <c r="M51" s="70"/>
      <c r="N51" s="72">
        <v>16977924778</v>
      </c>
      <c r="O51" s="70"/>
      <c r="P51" s="72">
        <v>17110687250</v>
      </c>
      <c r="Q51" s="70"/>
      <c r="R51" s="72">
        <v>-132762472</v>
      </c>
      <c r="V51" s="88"/>
    </row>
    <row r="52" spans="2:22" ht="25.5" customHeight="1" x14ac:dyDescent="0.55000000000000004">
      <c r="B52" s="2" t="s">
        <v>223</v>
      </c>
      <c r="D52" s="72">
        <v>0</v>
      </c>
      <c r="E52" s="70"/>
      <c r="F52" s="72">
        <v>0</v>
      </c>
      <c r="G52" s="70"/>
      <c r="H52" s="72">
        <v>0</v>
      </c>
      <c r="I52" s="70"/>
      <c r="J52" s="72">
        <v>0</v>
      </c>
      <c r="K52" s="70"/>
      <c r="L52" s="72">
        <v>17458</v>
      </c>
      <c r="M52" s="70"/>
      <c r="N52" s="72">
        <v>2805711375</v>
      </c>
      <c r="O52" s="70"/>
      <c r="P52" s="72">
        <v>2938480091</v>
      </c>
      <c r="Q52" s="70"/>
      <c r="R52" s="72">
        <v>-132768716</v>
      </c>
      <c r="V52" s="88"/>
    </row>
    <row r="53" spans="2:22" ht="25.5" customHeight="1" x14ac:dyDescent="0.55000000000000004">
      <c r="B53" s="2" t="s">
        <v>191</v>
      </c>
      <c r="D53" s="72">
        <v>0</v>
      </c>
      <c r="E53" s="70"/>
      <c r="F53" s="72">
        <v>0</v>
      </c>
      <c r="G53" s="70"/>
      <c r="H53" s="72">
        <v>0</v>
      </c>
      <c r="I53" s="70"/>
      <c r="J53" s="72">
        <v>0</v>
      </c>
      <c r="K53" s="70"/>
      <c r="L53" s="72">
        <v>3730000</v>
      </c>
      <c r="M53" s="70"/>
      <c r="N53" s="72">
        <v>4883829836</v>
      </c>
      <c r="O53" s="70"/>
      <c r="P53" s="72">
        <v>5093910455</v>
      </c>
      <c r="Q53" s="70"/>
      <c r="R53" s="72">
        <v>-210080619</v>
      </c>
      <c r="V53" s="88"/>
    </row>
    <row r="54" spans="2:22" ht="25.5" customHeight="1" x14ac:dyDescent="0.55000000000000004">
      <c r="B54" s="2" t="s">
        <v>192</v>
      </c>
      <c r="D54" s="72">
        <v>137907</v>
      </c>
      <c r="E54" s="70"/>
      <c r="F54" s="72">
        <v>204807167</v>
      </c>
      <c r="G54" s="70"/>
      <c r="H54" s="72">
        <v>201533202</v>
      </c>
      <c r="I54" s="70"/>
      <c r="J54" s="72">
        <v>3273965</v>
      </c>
      <c r="K54" s="70"/>
      <c r="L54" s="72">
        <v>5037907</v>
      </c>
      <c r="M54" s="70"/>
      <c r="N54" s="72">
        <v>7800780426</v>
      </c>
      <c r="O54" s="70"/>
      <c r="P54" s="72">
        <v>8035396212</v>
      </c>
      <c r="Q54" s="70"/>
      <c r="R54" s="72">
        <v>-234615786</v>
      </c>
      <c r="V54" s="88"/>
    </row>
    <row r="55" spans="2:22" ht="25.5" customHeight="1" x14ac:dyDescent="0.55000000000000004">
      <c r="B55" s="2" t="s">
        <v>210</v>
      </c>
      <c r="D55" s="72">
        <v>0</v>
      </c>
      <c r="E55" s="70"/>
      <c r="F55" s="72">
        <v>0</v>
      </c>
      <c r="G55" s="70"/>
      <c r="H55" s="72">
        <v>0</v>
      </c>
      <c r="I55" s="70"/>
      <c r="J55" s="72">
        <v>0</v>
      </c>
      <c r="K55" s="70"/>
      <c r="L55" s="72">
        <v>669767</v>
      </c>
      <c r="M55" s="70"/>
      <c r="N55" s="72">
        <v>600218361</v>
      </c>
      <c r="O55" s="70"/>
      <c r="P55" s="72">
        <v>868179579</v>
      </c>
      <c r="Q55" s="70"/>
      <c r="R55" s="72">
        <v>-267961218</v>
      </c>
      <c r="V55" s="88"/>
    </row>
    <row r="56" spans="2:22" ht="25.5" customHeight="1" x14ac:dyDescent="0.55000000000000004">
      <c r="B56" s="2" t="s">
        <v>221</v>
      </c>
      <c r="D56" s="72">
        <v>0</v>
      </c>
      <c r="E56" s="70"/>
      <c r="F56" s="72">
        <v>0</v>
      </c>
      <c r="G56" s="70"/>
      <c r="H56" s="72">
        <v>0</v>
      </c>
      <c r="I56" s="70"/>
      <c r="J56" s="72">
        <v>0</v>
      </c>
      <c r="K56" s="70"/>
      <c r="L56" s="72">
        <v>20000</v>
      </c>
      <c r="M56" s="70"/>
      <c r="N56" s="72">
        <v>1750025043</v>
      </c>
      <c r="O56" s="70"/>
      <c r="P56" s="72">
        <v>2035162909</v>
      </c>
      <c r="Q56" s="70"/>
      <c r="R56" s="72">
        <v>-285137866</v>
      </c>
      <c r="V56" s="88"/>
    </row>
    <row r="57" spans="2:22" ht="25.5" customHeight="1" x14ac:dyDescent="0.55000000000000004">
      <c r="B57" s="2" t="s">
        <v>211</v>
      </c>
      <c r="D57" s="72">
        <v>0</v>
      </c>
      <c r="E57" s="70"/>
      <c r="F57" s="72">
        <v>0</v>
      </c>
      <c r="G57" s="70"/>
      <c r="H57" s="72">
        <v>0</v>
      </c>
      <c r="I57" s="70"/>
      <c r="J57" s="72">
        <v>0</v>
      </c>
      <c r="K57" s="70"/>
      <c r="L57" s="72">
        <v>1000000</v>
      </c>
      <c r="M57" s="70"/>
      <c r="N57" s="72">
        <v>1226657723</v>
      </c>
      <c r="O57" s="70"/>
      <c r="P57" s="72">
        <v>1589485950</v>
      </c>
      <c r="Q57" s="70"/>
      <c r="R57" s="72">
        <v>-362828227</v>
      </c>
      <c r="V57" s="88"/>
    </row>
    <row r="58" spans="2:22" ht="25.5" customHeight="1" x14ac:dyDescent="0.55000000000000004">
      <c r="B58" s="2" t="s">
        <v>224</v>
      </c>
      <c r="D58" s="72">
        <v>0</v>
      </c>
      <c r="E58" s="70"/>
      <c r="F58" s="72">
        <v>0</v>
      </c>
      <c r="G58" s="70"/>
      <c r="H58" s="72">
        <v>0</v>
      </c>
      <c r="I58" s="70"/>
      <c r="J58" s="72">
        <v>0</v>
      </c>
      <c r="K58" s="70"/>
      <c r="L58" s="72">
        <v>2447517</v>
      </c>
      <c r="M58" s="70"/>
      <c r="N58" s="72">
        <v>11830883223</v>
      </c>
      <c r="O58" s="70"/>
      <c r="P58" s="72">
        <v>12366441496</v>
      </c>
      <c r="Q58" s="70"/>
      <c r="R58" s="72">
        <v>-535558273</v>
      </c>
      <c r="V58" s="88"/>
    </row>
    <row r="59" spans="2:22" ht="25.5" customHeight="1" x14ac:dyDescent="0.55000000000000004">
      <c r="B59" s="2" t="s">
        <v>169</v>
      </c>
      <c r="D59" s="72">
        <v>0</v>
      </c>
      <c r="E59" s="70"/>
      <c r="F59" s="72">
        <v>0</v>
      </c>
      <c r="G59" s="70"/>
      <c r="H59" s="72">
        <v>0</v>
      </c>
      <c r="I59" s="70"/>
      <c r="J59" s="72">
        <v>0</v>
      </c>
      <c r="K59" s="70"/>
      <c r="L59" s="72">
        <v>9274000</v>
      </c>
      <c r="M59" s="70"/>
      <c r="N59" s="72">
        <v>12562224948</v>
      </c>
      <c r="O59" s="70"/>
      <c r="P59" s="72">
        <v>13118380433</v>
      </c>
      <c r="Q59" s="70"/>
      <c r="R59" s="72">
        <v>-556155485</v>
      </c>
      <c r="V59" s="88"/>
    </row>
    <row r="60" spans="2:22" ht="25.5" customHeight="1" x14ac:dyDescent="0.55000000000000004">
      <c r="B60" s="2" t="s">
        <v>194</v>
      </c>
      <c r="D60" s="72">
        <v>0</v>
      </c>
      <c r="E60" s="70"/>
      <c r="F60" s="72">
        <v>0</v>
      </c>
      <c r="G60" s="70"/>
      <c r="H60" s="72">
        <v>0</v>
      </c>
      <c r="I60" s="70"/>
      <c r="J60" s="72">
        <v>0</v>
      </c>
      <c r="K60" s="70"/>
      <c r="L60" s="72">
        <v>2255877</v>
      </c>
      <c r="M60" s="70"/>
      <c r="N60" s="72">
        <v>8052669913</v>
      </c>
      <c r="O60" s="70"/>
      <c r="P60" s="72">
        <v>8846334203</v>
      </c>
      <c r="Q60" s="70"/>
      <c r="R60" s="72">
        <v>-793664290</v>
      </c>
      <c r="V60" s="88"/>
    </row>
    <row r="61" spans="2:22" ht="25.5" customHeight="1" x14ac:dyDescent="0.55000000000000004">
      <c r="B61" s="2" t="s">
        <v>202</v>
      </c>
      <c r="D61" s="72">
        <v>0</v>
      </c>
      <c r="E61" s="70"/>
      <c r="F61" s="72">
        <v>0</v>
      </c>
      <c r="G61" s="70"/>
      <c r="H61" s="72">
        <v>0</v>
      </c>
      <c r="I61" s="70"/>
      <c r="J61" s="72">
        <v>0</v>
      </c>
      <c r="K61" s="70"/>
      <c r="L61" s="72">
        <v>4700000</v>
      </c>
      <c r="M61" s="70"/>
      <c r="N61" s="72">
        <v>9415167891</v>
      </c>
      <c r="O61" s="70"/>
      <c r="P61" s="72">
        <v>11168886601</v>
      </c>
      <c r="Q61" s="70"/>
      <c r="R61" s="72">
        <v>-1753718710</v>
      </c>
      <c r="V61" s="88"/>
    </row>
    <row r="62" spans="2:22" ht="25.5" customHeight="1" x14ac:dyDescent="0.55000000000000004">
      <c r="B62" s="2" t="s">
        <v>190</v>
      </c>
      <c r="D62" s="72">
        <v>0</v>
      </c>
      <c r="E62" s="70"/>
      <c r="F62" s="72">
        <v>0</v>
      </c>
      <c r="G62" s="70"/>
      <c r="H62" s="72">
        <v>0</v>
      </c>
      <c r="I62" s="70"/>
      <c r="J62" s="72">
        <v>0</v>
      </c>
      <c r="K62" s="70"/>
      <c r="L62" s="72">
        <v>2200000</v>
      </c>
      <c r="M62" s="70"/>
      <c r="N62" s="72">
        <v>6642884587</v>
      </c>
      <c r="O62" s="70"/>
      <c r="P62" s="72">
        <v>8554022080</v>
      </c>
      <c r="Q62" s="70"/>
      <c r="R62" s="72">
        <v>-1911137493</v>
      </c>
      <c r="V62" s="88"/>
    </row>
    <row r="63" spans="2:22" ht="25.5" customHeight="1" x14ac:dyDescent="0.55000000000000004">
      <c r="B63" s="2" t="s">
        <v>174</v>
      </c>
      <c r="D63" s="72">
        <v>5280</v>
      </c>
      <c r="E63" s="70"/>
      <c r="F63" s="72">
        <v>30645929</v>
      </c>
      <c r="G63" s="70"/>
      <c r="H63" s="72">
        <v>31182441</v>
      </c>
      <c r="I63" s="70"/>
      <c r="J63" s="72">
        <v>-536512</v>
      </c>
      <c r="K63" s="70"/>
      <c r="L63" s="72">
        <v>1447587</v>
      </c>
      <c r="M63" s="70"/>
      <c r="N63" s="72">
        <v>8696107341</v>
      </c>
      <c r="O63" s="70"/>
      <c r="P63" s="72">
        <v>10771970229</v>
      </c>
      <c r="Q63" s="70"/>
      <c r="R63" s="72">
        <v>-2075862888</v>
      </c>
      <c r="V63" s="88"/>
    </row>
    <row r="64" spans="2:22" ht="25.5" customHeight="1" x14ac:dyDescent="0.55000000000000004">
      <c r="B64" s="2" t="s">
        <v>189</v>
      </c>
      <c r="D64" s="72">
        <v>0</v>
      </c>
      <c r="E64" s="70"/>
      <c r="F64" s="72">
        <v>0</v>
      </c>
      <c r="G64" s="70"/>
      <c r="H64" s="72">
        <v>0</v>
      </c>
      <c r="I64" s="70"/>
      <c r="J64" s="72">
        <v>0</v>
      </c>
      <c r="K64" s="70"/>
      <c r="L64" s="72">
        <v>3200001</v>
      </c>
      <c r="M64" s="70"/>
      <c r="N64" s="72">
        <v>9862189905</v>
      </c>
      <c r="O64" s="70"/>
      <c r="P64" s="72">
        <v>12574466230</v>
      </c>
      <c r="Q64" s="70"/>
      <c r="R64" s="72">
        <v>-2712276325</v>
      </c>
      <c r="V64" s="88"/>
    </row>
    <row r="65" spans="2:22" ht="25.5" customHeight="1" x14ac:dyDescent="0.55000000000000004">
      <c r="D65" s="72"/>
      <c r="E65" s="70"/>
      <c r="F65" s="72"/>
      <c r="G65" s="70"/>
      <c r="H65" s="72"/>
      <c r="I65" s="70"/>
      <c r="J65" s="72"/>
      <c r="K65" s="70"/>
      <c r="L65" s="72"/>
      <c r="M65" s="70"/>
      <c r="N65" s="72"/>
      <c r="O65" s="70"/>
      <c r="P65" s="72"/>
      <c r="Q65" s="70"/>
      <c r="R65" s="72"/>
      <c r="V65" s="88"/>
    </row>
    <row r="66" spans="2:22" ht="24.75" thickBot="1" x14ac:dyDescent="0.6">
      <c r="B66" s="125" t="s">
        <v>59</v>
      </c>
      <c r="D66" s="69">
        <f>SUM(D10:D64)</f>
        <v>4746070</v>
      </c>
      <c r="E66" s="69"/>
      <c r="F66" s="69">
        <f>SUM(F10:F64)</f>
        <v>19241524795</v>
      </c>
      <c r="G66" s="69"/>
      <c r="H66" s="69">
        <f>SUM(H10:H64)</f>
        <v>17022173296</v>
      </c>
      <c r="I66" s="69"/>
      <c r="J66" s="69">
        <f>SUM(J10:J64)</f>
        <v>2219351499</v>
      </c>
      <c r="K66" s="69"/>
      <c r="L66" s="69">
        <f>SUM(L10:L64)</f>
        <v>137633592</v>
      </c>
      <c r="M66" s="69"/>
      <c r="N66" s="69">
        <f>SUM(N10:N64)</f>
        <v>371161078269</v>
      </c>
      <c r="O66" s="69"/>
      <c r="P66" s="69">
        <f>SUM(P10:P64)</f>
        <v>355330801935</v>
      </c>
      <c r="Q66" s="69"/>
      <c r="R66" s="69">
        <f>SUM(R10:R64)</f>
        <v>15830276334</v>
      </c>
    </row>
    <row r="67" spans="2:22" ht="21.75" thickTop="1" x14ac:dyDescent="0.55000000000000004"/>
    <row r="68" spans="2:22" ht="26.25" x14ac:dyDescent="0.65">
      <c r="J68" s="19"/>
    </row>
    <row r="70" spans="2:22" x14ac:dyDescent="0.55000000000000004">
      <c r="L70" s="207">
        <v>20</v>
      </c>
      <c r="M70" s="207"/>
      <c r="N70" s="207"/>
    </row>
  </sheetData>
  <sortState xmlns:xlrd2="http://schemas.microsoft.com/office/spreadsheetml/2017/richdata2" ref="B10:S64">
    <sortCondition descending="1" ref="R10:R64"/>
  </sortState>
  <mergeCells count="4">
    <mergeCell ref="B3:R3"/>
    <mergeCell ref="B4:R4"/>
    <mergeCell ref="B2:R2"/>
    <mergeCell ref="L70:N70"/>
  </mergeCells>
  <printOptions horizontalCentered="1" verticalCentered="1"/>
  <pageMargins left="0.2" right="0.2" top="0.25" bottom="0.25" header="0.3" footer="0.3"/>
  <pageSetup paperSize="9" scale="31" orientation="landscape" r:id="rId1"/>
  <rowBreaks count="1" manualBreakCount="1">
    <brk id="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13"/>
  <sheetViews>
    <sheetView rightToLeft="1" view="pageBreakPreview" zoomScaleNormal="100" zoomScaleSheetLayoutView="100" workbookViewId="0">
      <selection activeCell="A13" sqref="A13:Y13"/>
    </sheetView>
  </sheetViews>
  <sheetFormatPr defaultRowHeight="15" x14ac:dyDescent="0.25"/>
  <cols>
    <col min="1" max="1" width="7.7109375" bestFit="1" customWidth="1"/>
    <col min="2" max="2" width="1.5703125" customWidth="1"/>
    <col min="3" max="3" width="11.7109375" bestFit="1" customWidth="1"/>
    <col min="4" max="4" width="1.5703125" customWidth="1"/>
    <col min="6" max="6" width="1.5703125" customWidth="1"/>
    <col min="7" max="7" width="9.28515625" bestFit="1" customWidth="1"/>
    <col min="8" max="8" width="1.5703125" customWidth="1"/>
    <col min="9" max="9" width="9.28515625" bestFit="1" customWidth="1"/>
    <col min="10" max="10" width="1.5703125" customWidth="1"/>
    <col min="11" max="11" width="15.28515625" bestFit="1" customWidth="1"/>
    <col min="12" max="12" width="1.5703125" customWidth="1"/>
    <col min="13" max="13" width="14.28515625" bestFit="1" customWidth="1"/>
    <col min="14" max="14" width="1.5703125" customWidth="1"/>
    <col min="15" max="15" width="14.28515625" bestFit="1" customWidth="1"/>
    <col min="16" max="16" width="1.5703125" customWidth="1"/>
    <col min="17" max="17" width="10.5703125" bestFit="1" customWidth="1"/>
    <col min="18" max="18" width="1.5703125" customWidth="1"/>
    <col min="19" max="19" width="11.5703125" bestFit="1" customWidth="1"/>
    <col min="20" max="20" width="1.5703125" customWidth="1"/>
    <col min="21" max="21" width="10.5703125" bestFit="1" customWidth="1"/>
    <col min="22" max="22" width="1.5703125" customWidth="1"/>
    <col min="23" max="23" width="16" bestFit="1" customWidth="1"/>
    <col min="24" max="24" width="1.5703125" customWidth="1"/>
    <col min="25" max="25" width="17.140625" customWidth="1"/>
  </cols>
  <sheetData>
    <row r="1" spans="1:25" ht="25.5" x14ac:dyDescent="0.25">
      <c r="A1" s="192" t="s">
        <v>168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</row>
    <row r="2" spans="1:25" ht="25.5" x14ac:dyDescent="0.25">
      <c r="A2" s="192" t="s">
        <v>37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</row>
    <row r="3" spans="1:25" ht="25.5" x14ac:dyDescent="0.25">
      <c r="A3" s="192" t="s">
        <v>245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x14ac:dyDescent="0.25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</row>
    <row r="5" spans="1:25" ht="24" x14ac:dyDescent="0.25">
      <c r="A5" s="217" t="s">
        <v>162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</row>
    <row r="6" spans="1:25" x14ac:dyDescent="0.25">
      <c r="A6" s="113"/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</row>
    <row r="7" spans="1:25" ht="21" x14ac:dyDescent="0.25">
      <c r="A7" s="113"/>
      <c r="B7" s="113"/>
      <c r="C7" s="113"/>
      <c r="D7" s="113"/>
      <c r="E7" s="194" t="s">
        <v>39</v>
      </c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13"/>
      <c r="Y7" s="115" t="s">
        <v>101</v>
      </c>
    </row>
    <row r="8" spans="1:25" ht="63" x14ac:dyDescent="0.25">
      <c r="A8" s="115" t="s">
        <v>136</v>
      </c>
      <c r="B8" s="113"/>
      <c r="C8" s="115" t="s">
        <v>137</v>
      </c>
      <c r="D8" s="113"/>
      <c r="E8" s="122" t="s">
        <v>14</v>
      </c>
      <c r="F8" s="114"/>
      <c r="G8" s="122" t="s">
        <v>5</v>
      </c>
      <c r="H8" s="114"/>
      <c r="I8" s="122" t="s">
        <v>13</v>
      </c>
      <c r="J8" s="114"/>
      <c r="K8" s="122" t="s">
        <v>138</v>
      </c>
      <c r="L8" s="114"/>
      <c r="M8" s="122" t="s">
        <v>139</v>
      </c>
      <c r="N8" s="114"/>
      <c r="O8" s="122" t="s">
        <v>140</v>
      </c>
      <c r="P8" s="114"/>
      <c r="Q8" s="122" t="s">
        <v>141</v>
      </c>
      <c r="R8" s="114"/>
      <c r="S8" s="122" t="s">
        <v>142</v>
      </c>
      <c r="T8" s="114"/>
      <c r="U8" s="122" t="s">
        <v>143</v>
      </c>
      <c r="V8" s="114"/>
      <c r="W8" s="122" t="s">
        <v>144</v>
      </c>
      <c r="X8" s="113"/>
      <c r="Y8" s="122" t="s">
        <v>144</v>
      </c>
    </row>
    <row r="9" spans="1:25" x14ac:dyDescent="0.25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</row>
    <row r="10" spans="1:25" ht="21.75" thickBot="1" x14ac:dyDescent="0.55000000000000004">
      <c r="A10" s="140" t="s">
        <v>59</v>
      </c>
      <c r="B10" s="141"/>
      <c r="C10" s="141"/>
      <c r="D10" s="141"/>
      <c r="E10" s="141"/>
      <c r="F10" s="141"/>
      <c r="G10" s="141"/>
      <c r="H10" s="141"/>
      <c r="I10" s="141"/>
      <c r="J10" s="141"/>
      <c r="K10" s="142">
        <f>SUM(K9:K9)</f>
        <v>0</v>
      </c>
      <c r="L10" s="142"/>
      <c r="M10" s="142">
        <f>SUM(M9:M9)</f>
        <v>0</v>
      </c>
      <c r="N10" s="142"/>
      <c r="O10" s="142">
        <f>SUM(O9:O9)</f>
        <v>0</v>
      </c>
      <c r="P10" s="142"/>
      <c r="Q10" s="142">
        <f>SUM(Q9:Q9)</f>
        <v>0</v>
      </c>
      <c r="R10" s="142"/>
      <c r="S10" s="142">
        <f>SUM(S9:S9)</f>
        <v>0</v>
      </c>
      <c r="T10" s="142"/>
      <c r="U10" s="142">
        <f>SUM(U9:U9)</f>
        <v>0</v>
      </c>
      <c r="V10" s="142"/>
      <c r="W10" s="142">
        <f>SUM(W9:W9)</f>
        <v>0</v>
      </c>
      <c r="X10" s="142"/>
      <c r="Y10" s="69">
        <f>SUM(Y9:Y9)</f>
        <v>0</v>
      </c>
    </row>
    <row r="11" spans="1:25" ht="15.75" thickTop="1" x14ac:dyDescent="0.25"/>
    <row r="12" spans="1:25" x14ac:dyDescent="0.25">
      <c r="Y12" s="162"/>
    </row>
    <row r="13" spans="1:25" ht="30" x14ac:dyDescent="0.75">
      <c r="A13" s="235">
        <v>21</v>
      </c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</row>
  </sheetData>
  <mergeCells count="6">
    <mergeCell ref="A13:Y13"/>
    <mergeCell ref="A1:Y1"/>
    <mergeCell ref="A2:Y2"/>
    <mergeCell ref="A3:Y3"/>
    <mergeCell ref="A5:Y5"/>
    <mergeCell ref="E7:W7"/>
  </mergeCells>
  <pageMargins left="0.7" right="0.7" top="0.75" bottom="0.75" header="0.3" footer="0.3"/>
  <pageSetup paperSize="9" scale="74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24"/>
  <sheetViews>
    <sheetView rightToLeft="1" zoomScaleNormal="100" workbookViewId="0">
      <selection activeCell="S21" sqref="S21"/>
    </sheetView>
  </sheetViews>
  <sheetFormatPr defaultRowHeight="15" x14ac:dyDescent="0.25"/>
  <cols>
    <col min="1" max="1" width="3.28515625" customWidth="1"/>
    <col min="3" max="3" width="1.42578125" customWidth="1"/>
    <col min="4" max="4" width="26.7109375" bestFit="1" customWidth="1"/>
    <col min="5" max="5" width="1.42578125" customWidth="1"/>
    <col min="7" max="7" width="1.42578125" customWidth="1"/>
    <col min="9" max="9" width="1.42578125" customWidth="1"/>
    <col min="12" max="12" width="1.42578125" customWidth="1"/>
    <col min="14" max="14" width="1.42578125" customWidth="1"/>
    <col min="16" max="16" width="1.42578125" customWidth="1"/>
  </cols>
  <sheetData>
    <row r="1" spans="1:17" ht="25.5" x14ac:dyDescent="0.25">
      <c r="A1" s="192" t="s">
        <v>168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</row>
    <row r="2" spans="1:17" ht="25.5" x14ac:dyDescent="0.25">
      <c r="A2" s="192" t="s">
        <v>37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1:17" ht="25.5" x14ac:dyDescent="0.25">
      <c r="A3" s="192" t="s">
        <v>245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</row>
    <row r="4" spans="1:17" x14ac:dyDescent="0.25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</row>
    <row r="5" spans="1:17" ht="24" x14ac:dyDescent="0.25">
      <c r="A5" s="117" t="s">
        <v>163</v>
      </c>
      <c r="B5" s="193" t="s">
        <v>103</v>
      </c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</row>
    <row r="6" spans="1:17" x14ac:dyDescent="0.25">
      <c r="A6" s="113"/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228" t="s">
        <v>104</v>
      </c>
      <c r="N6" s="113"/>
      <c r="O6" s="113"/>
      <c r="P6" s="113"/>
      <c r="Q6" s="228" t="s">
        <v>105</v>
      </c>
    </row>
    <row r="7" spans="1:17" ht="21" x14ac:dyDescent="0.25">
      <c r="A7" s="194" t="s">
        <v>106</v>
      </c>
      <c r="B7" s="194"/>
      <c r="C7" s="113"/>
      <c r="D7" s="115" t="s">
        <v>107</v>
      </c>
      <c r="E7" s="113"/>
      <c r="F7" s="115" t="s">
        <v>108</v>
      </c>
      <c r="G7" s="113"/>
      <c r="H7" s="115" t="s">
        <v>87</v>
      </c>
      <c r="I7" s="113"/>
      <c r="J7" s="194" t="s">
        <v>109</v>
      </c>
      <c r="K7" s="194"/>
      <c r="L7" s="113"/>
      <c r="M7" s="228"/>
      <c r="N7" s="113"/>
      <c r="O7" s="115" t="s">
        <v>110</v>
      </c>
      <c r="P7" s="113"/>
      <c r="Q7" s="228"/>
    </row>
    <row r="8" spans="1:17" ht="21" x14ac:dyDescent="0.25">
      <c r="A8" s="197" t="s">
        <v>111</v>
      </c>
      <c r="B8" s="236"/>
      <c r="C8" s="113"/>
      <c r="D8" s="197" t="s">
        <v>112</v>
      </c>
      <c r="E8" s="113"/>
      <c r="F8" s="116" t="s">
        <v>113</v>
      </c>
      <c r="G8" s="113"/>
      <c r="H8" s="114"/>
      <c r="I8" s="113"/>
      <c r="J8" s="114"/>
      <c r="K8" s="114"/>
      <c r="L8" s="113"/>
      <c r="M8" s="114"/>
      <c r="N8" s="113"/>
      <c r="O8" s="114"/>
      <c r="P8" s="113"/>
      <c r="Q8" s="114"/>
    </row>
    <row r="9" spans="1:17" ht="21" x14ac:dyDescent="0.25">
      <c r="A9" s="194"/>
      <c r="B9" s="194"/>
      <c r="C9" s="113"/>
      <c r="D9" s="194"/>
      <c r="E9" s="113"/>
      <c r="F9" s="116" t="s">
        <v>114</v>
      </c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</row>
    <row r="10" spans="1:17" ht="21" x14ac:dyDescent="0.25">
      <c r="A10" s="197" t="s">
        <v>111</v>
      </c>
      <c r="B10" s="236"/>
      <c r="C10" s="113"/>
      <c r="D10" s="197" t="s">
        <v>115</v>
      </c>
      <c r="E10" s="113"/>
      <c r="F10" s="116" t="s">
        <v>113</v>
      </c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</row>
    <row r="11" spans="1:17" ht="21" x14ac:dyDescent="0.25">
      <c r="A11" s="194"/>
      <c r="B11" s="194"/>
      <c r="C11" s="113"/>
      <c r="D11" s="194"/>
      <c r="E11" s="113"/>
      <c r="F11" s="116" t="s">
        <v>116</v>
      </c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</row>
    <row r="12" spans="1:17" ht="90" customHeight="1" x14ac:dyDescent="0.25">
      <c r="A12" s="237" t="s">
        <v>117</v>
      </c>
      <c r="B12" s="237"/>
      <c r="C12" s="113"/>
      <c r="D12" s="122" t="s">
        <v>118</v>
      </c>
      <c r="E12" s="113"/>
      <c r="F12" s="116" t="s">
        <v>119</v>
      </c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</row>
    <row r="13" spans="1:17" ht="21" x14ac:dyDescent="0.25">
      <c r="A13" s="237" t="s">
        <v>120</v>
      </c>
      <c r="B13" s="238"/>
      <c r="C13" s="113"/>
      <c r="D13" s="237" t="s">
        <v>120</v>
      </c>
      <c r="E13" s="113"/>
      <c r="F13" s="116" t="s">
        <v>121</v>
      </c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</row>
    <row r="14" spans="1:17" ht="21" x14ac:dyDescent="0.25">
      <c r="A14" s="239"/>
      <c r="B14" s="239"/>
      <c r="C14" s="113"/>
      <c r="D14" s="239"/>
      <c r="E14" s="113"/>
      <c r="F14" s="116" t="s">
        <v>122</v>
      </c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</row>
    <row r="15" spans="1:17" ht="21" x14ac:dyDescent="0.25">
      <c r="A15" s="239"/>
      <c r="B15" s="239"/>
      <c r="C15" s="113"/>
      <c r="D15" s="239"/>
      <c r="E15" s="113"/>
      <c r="F15" s="116" t="s">
        <v>123</v>
      </c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</row>
    <row r="16" spans="1:17" ht="21" x14ac:dyDescent="0.25">
      <c r="A16" s="228"/>
      <c r="B16" s="228"/>
      <c r="C16" s="113"/>
      <c r="D16" s="228"/>
      <c r="E16" s="113"/>
      <c r="F16" s="116" t="s">
        <v>124</v>
      </c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</row>
    <row r="17" spans="1:17" x14ac:dyDescent="0.25">
      <c r="A17" s="114"/>
      <c r="B17" s="114"/>
      <c r="C17" s="113"/>
      <c r="D17" s="114"/>
      <c r="E17" s="113"/>
      <c r="F17" s="114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</row>
    <row r="18" spans="1:17" ht="21" x14ac:dyDescent="0.25">
      <c r="A18" s="194" t="s">
        <v>125</v>
      </c>
      <c r="B18" s="194"/>
      <c r="C18" s="194"/>
      <c r="D18" s="194"/>
      <c r="E18" s="194"/>
      <c r="F18" s="194"/>
      <c r="G18" s="194"/>
      <c r="H18" s="194"/>
      <c r="I18" s="194"/>
      <c r="J18" s="194"/>
      <c r="K18" s="113"/>
      <c r="L18" s="113"/>
      <c r="M18" s="113"/>
      <c r="N18" s="113"/>
      <c r="O18" s="113"/>
      <c r="P18" s="113"/>
      <c r="Q18" s="113"/>
    </row>
    <row r="19" spans="1:17" x14ac:dyDescent="0.25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3"/>
      <c r="L19" s="113"/>
      <c r="M19" s="113"/>
      <c r="N19" s="113"/>
      <c r="O19" s="113"/>
      <c r="P19" s="113"/>
      <c r="Q19" s="113"/>
    </row>
    <row r="20" spans="1:17" x14ac:dyDescent="0.25">
      <c r="A20" s="113"/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</row>
    <row r="21" spans="1:17" x14ac:dyDescent="0.25">
      <c r="A21" s="113"/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</row>
    <row r="22" spans="1:17" x14ac:dyDescent="0.25">
      <c r="A22" s="113"/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</row>
    <row r="23" spans="1:17" ht="30" x14ac:dyDescent="0.75">
      <c r="A23" s="215">
        <v>22</v>
      </c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25">
      <c r="A24" s="113"/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</row>
  </sheetData>
  <mergeCells count="17">
    <mergeCell ref="A23:Q23"/>
    <mergeCell ref="A18:J18"/>
    <mergeCell ref="A8:B9"/>
    <mergeCell ref="D8:D9"/>
    <mergeCell ref="A10:B11"/>
    <mergeCell ref="D10:D11"/>
    <mergeCell ref="A12:B12"/>
    <mergeCell ref="A13:B16"/>
    <mergeCell ref="D13:D16"/>
    <mergeCell ref="A1:Q1"/>
    <mergeCell ref="A2:Q2"/>
    <mergeCell ref="A3:Q3"/>
    <mergeCell ref="B5:Q5"/>
    <mergeCell ref="M6:M7"/>
    <mergeCell ref="Q6:Q7"/>
    <mergeCell ref="A7:B7"/>
    <mergeCell ref="J7:K7"/>
  </mergeCells>
  <pageMargins left="0.7" right="0.7" top="0.75" bottom="0.75" header="0.3" footer="0.3"/>
  <pageSetup paperSize="9" scale="93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AA55"/>
  <sheetViews>
    <sheetView rightToLeft="1" view="pageBreakPreview" topLeftCell="A22" zoomScale="50" zoomScaleNormal="55" zoomScaleSheetLayoutView="50" workbookViewId="0">
      <selection activeCell="E45" sqref="E45"/>
    </sheetView>
  </sheetViews>
  <sheetFormatPr defaultColWidth="9.140625" defaultRowHeight="33" x14ac:dyDescent="0.8"/>
  <cols>
    <col min="1" max="1" width="2.5703125" style="42" customWidth="1"/>
    <col min="2" max="2" width="1.28515625" style="42" customWidth="1"/>
    <col min="3" max="3" width="49.42578125" style="42" bestFit="1" customWidth="1"/>
    <col min="4" max="4" width="1" style="42" customWidth="1"/>
    <col min="5" max="5" width="20.28515625" style="42" customWidth="1"/>
    <col min="6" max="6" width="1.7109375" style="42" customWidth="1"/>
    <col min="7" max="7" width="26.28515625" style="42" bestFit="1" customWidth="1"/>
    <col min="8" max="8" width="1" style="42" customWidth="1"/>
    <col min="9" max="9" width="29.140625" style="42" bestFit="1" customWidth="1"/>
    <col min="10" max="10" width="1.42578125" style="42" customWidth="1"/>
    <col min="11" max="11" width="20.7109375" style="42" bestFit="1" customWidth="1"/>
    <col min="12" max="12" width="1.7109375" style="42" customWidth="1"/>
    <col min="13" max="13" width="26.28515625" style="42" bestFit="1" customWidth="1"/>
    <col min="14" max="14" width="1.42578125" style="42" customWidth="1"/>
    <col min="15" max="15" width="22.42578125" style="42" bestFit="1" customWidth="1"/>
    <col min="16" max="16" width="1.42578125" style="42" customWidth="1"/>
    <col min="17" max="17" width="26.28515625" style="42" bestFit="1" customWidth="1"/>
    <col min="18" max="18" width="1.7109375" style="42" customWidth="1"/>
    <col min="19" max="19" width="20.7109375" style="42" customWidth="1"/>
    <col min="20" max="20" width="1.28515625" style="42" customWidth="1"/>
    <col min="21" max="21" width="16.42578125" style="42" bestFit="1" customWidth="1"/>
    <col min="22" max="22" width="1.5703125" style="42" customWidth="1"/>
    <col min="23" max="23" width="26.28515625" style="42" bestFit="1" customWidth="1"/>
    <col min="24" max="24" width="1" style="42" customWidth="1"/>
    <col min="25" max="25" width="29.140625" style="42" bestFit="1" customWidth="1"/>
    <col min="26" max="26" width="1.28515625" style="42" customWidth="1"/>
    <col min="27" max="27" width="24.85546875" style="60" customWidth="1"/>
    <col min="28" max="28" width="1" style="42" customWidth="1"/>
    <col min="29" max="29" width="9.140625" style="42" customWidth="1"/>
    <col min="30" max="16384" width="9.140625" style="42"/>
  </cols>
  <sheetData>
    <row r="2" spans="3:27" ht="46.5" x14ac:dyDescent="0.8">
      <c r="C2" s="184" t="s">
        <v>168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</row>
    <row r="3" spans="3:27" ht="46.5" x14ac:dyDescent="0.8">
      <c r="C3" s="184" t="s">
        <v>0</v>
      </c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</row>
    <row r="4" spans="3:27" ht="46.5" x14ac:dyDescent="0.8">
      <c r="C4" s="184" t="s">
        <v>245</v>
      </c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</row>
    <row r="5" spans="3:27" ht="147" customHeight="1" x14ac:dyDescent="0.8"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</row>
    <row r="6" spans="3:27" ht="39" x14ac:dyDescent="0.8">
      <c r="C6" s="183" t="s">
        <v>182</v>
      </c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</row>
    <row r="8" spans="3:27" s="56" customFormat="1" ht="34.5" customHeight="1" x14ac:dyDescent="0.25">
      <c r="C8" s="191" t="s">
        <v>1</v>
      </c>
      <c r="E8" s="190" t="s">
        <v>232</v>
      </c>
      <c r="F8" s="190" t="s">
        <v>2</v>
      </c>
      <c r="G8" s="190" t="s">
        <v>2</v>
      </c>
      <c r="H8" s="190" t="s">
        <v>2</v>
      </c>
      <c r="I8" s="190" t="s">
        <v>2</v>
      </c>
      <c r="J8" s="185"/>
      <c r="K8" s="190" t="s">
        <v>3</v>
      </c>
      <c r="L8" s="190" t="s">
        <v>3</v>
      </c>
      <c r="M8" s="190" t="s">
        <v>3</v>
      </c>
      <c r="N8" s="190" t="s">
        <v>3</v>
      </c>
      <c r="O8" s="190" t="s">
        <v>3</v>
      </c>
      <c r="P8" s="190" t="s">
        <v>3</v>
      </c>
      <c r="Q8" s="190" t="s">
        <v>3</v>
      </c>
      <c r="R8" s="185"/>
      <c r="S8" s="190" t="s">
        <v>246</v>
      </c>
      <c r="T8" s="190" t="s">
        <v>4</v>
      </c>
      <c r="U8" s="190" t="s">
        <v>4</v>
      </c>
      <c r="V8" s="190" t="s">
        <v>4</v>
      </c>
      <c r="W8" s="190" t="s">
        <v>4</v>
      </c>
      <c r="X8" s="190" t="s">
        <v>4</v>
      </c>
      <c r="Y8" s="190" t="s">
        <v>4</v>
      </c>
      <c r="Z8" s="190" t="s">
        <v>4</v>
      </c>
      <c r="AA8" s="190" t="s">
        <v>4</v>
      </c>
    </row>
    <row r="9" spans="3:27" s="56" customFormat="1" ht="44.25" customHeight="1" x14ac:dyDescent="0.25">
      <c r="C9" s="191" t="s">
        <v>1</v>
      </c>
      <c r="D9" s="185"/>
      <c r="E9" s="188" t="s">
        <v>5</v>
      </c>
      <c r="F9" s="186"/>
      <c r="G9" s="188" t="s">
        <v>6</v>
      </c>
      <c r="H9" s="57"/>
      <c r="I9" s="188" t="s">
        <v>7</v>
      </c>
      <c r="J9" s="185"/>
      <c r="K9" s="188" t="s">
        <v>8</v>
      </c>
      <c r="L9" s="188" t="s">
        <v>8</v>
      </c>
      <c r="M9" s="188" t="s">
        <v>8</v>
      </c>
      <c r="N9" s="57"/>
      <c r="O9" s="188" t="s">
        <v>9</v>
      </c>
      <c r="P9" s="188" t="s">
        <v>9</v>
      </c>
      <c r="Q9" s="188" t="s">
        <v>9</v>
      </c>
      <c r="R9" s="185"/>
      <c r="S9" s="188" t="s">
        <v>5</v>
      </c>
      <c r="T9" s="186"/>
      <c r="U9" s="188" t="s">
        <v>10</v>
      </c>
      <c r="V9" s="186"/>
      <c r="W9" s="188" t="s">
        <v>6</v>
      </c>
      <c r="X9" s="186"/>
      <c r="Y9" s="188" t="s">
        <v>7</v>
      </c>
      <c r="Z9" s="185"/>
      <c r="AA9" s="188" t="s">
        <v>11</v>
      </c>
    </row>
    <row r="10" spans="3:27" s="56" customFormat="1" ht="54" customHeight="1" x14ac:dyDescent="0.25">
      <c r="C10" s="191" t="s">
        <v>1</v>
      </c>
      <c r="D10" s="185"/>
      <c r="E10" s="189" t="s">
        <v>5</v>
      </c>
      <c r="F10" s="187"/>
      <c r="G10" s="189" t="s">
        <v>6</v>
      </c>
      <c r="H10" s="58"/>
      <c r="I10" s="189" t="s">
        <v>7</v>
      </c>
      <c r="J10" s="185"/>
      <c r="K10" s="189" t="s">
        <v>5</v>
      </c>
      <c r="L10" s="90"/>
      <c r="M10" s="189" t="s">
        <v>6</v>
      </c>
      <c r="N10" s="58"/>
      <c r="O10" s="189" t="s">
        <v>5</v>
      </c>
      <c r="P10" s="58"/>
      <c r="Q10" s="189" t="s">
        <v>12</v>
      </c>
      <c r="R10" s="185"/>
      <c r="S10" s="189" t="s">
        <v>5</v>
      </c>
      <c r="T10" s="187"/>
      <c r="U10" s="189" t="s">
        <v>10</v>
      </c>
      <c r="V10" s="187"/>
      <c r="W10" s="189" t="s">
        <v>6</v>
      </c>
      <c r="X10" s="187"/>
      <c r="Y10" s="189" t="s">
        <v>7</v>
      </c>
      <c r="Z10" s="185"/>
      <c r="AA10" s="189" t="s">
        <v>11</v>
      </c>
    </row>
    <row r="11" spans="3:27" x14ac:dyDescent="0.8">
      <c r="C11" s="59" t="s">
        <v>233</v>
      </c>
      <c r="E11" s="103">
        <v>4840000</v>
      </c>
      <c r="F11" s="104"/>
      <c r="G11" s="103">
        <v>20837834433</v>
      </c>
      <c r="H11" s="104"/>
      <c r="I11" s="103">
        <v>20077145946</v>
      </c>
      <c r="J11" s="104"/>
      <c r="K11" s="103">
        <v>0</v>
      </c>
      <c r="L11" s="85"/>
      <c r="M11" s="103">
        <v>0</v>
      </c>
      <c r="N11" s="104"/>
      <c r="O11" s="103">
        <v>0</v>
      </c>
      <c r="P11" s="104"/>
      <c r="Q11" s="103">
        <v>0</v>
      </c>
      <c r="R11" s="104"/>
      <c r="S11" s="103">
        <v>4840000</v>
      </c>
      <c r="T11" s="104"/>
      <c r="U11" s="103">
        <v>3906</v>
      </c>
      <c r="V11" s="85"/>
      <c r="W11" s="103">
        <v>20837834433</v>
      </c>
      <c r="X11" s="104"/>
      <c r="Y11" s="103">
        <v>18792555012</v>
      </c>
      <c r="Z11" s="104"/>
      <c r="AA11" s="85">
        <f>Y11/'سرمایه گذاری ها'!$O$17</f>
        <v>7.4682485381738259E-2</v>
      </c>
    </row>
    <row r="12" spans="3:27" x14ac:dyDescent="0.8">
      <c r="C12" s="42" t="s">
        <v>238</v>
      </c>
      <c r="E12" s="103">
        <v>3400000</v>
      </c>
      <c r="F12" s="104"/>
      <c r="G12" s="103">
        <v>9852134261</v>
      </c>
      <c r="H12" s="104"/>
      <c r="I12" s="103">
        <v>10852441470</v>
      </c>
      <c r="J12" s="104"/>
      <c r="K12" s="103">
        <v>995000</v>
      </c>
      <c r="L12" s="85"/>
      <c r="M12" s="103">
        <v>2986774141</v>
      </c>
      <c r="N12" s="104"/>
      <c r="O12" s="103">
        <v>-195000</v>
      </c>
      <c r="P12" s="104"/>
      <c r="Q12" s="103">
        <v>579387016</v>
      </c>
      <c r="R12" s="104"/>
      <c r="S12" s="103">
        <v>4200000</v>
      </c>
      <c r="T12" s="104"/>
      <c r="U12" s="103">
        <v>2843</v>
      </c>
      <c r="V12" s="85"/>
      <c r="W12" s="103">
        <v>12269264002</v>
      </c>
      <c r="X12" s="104"/>
      <c r="Y12" s="103">
        <v>11869553430</v>
      </c>
      <c r="Z12" s="104"/>
      <c r="AA12" s="85">
        <f>Y12/'سرمایه گذاری ها'!$O$17</f>
        <v>4.7170155945143934E-2</v>
      </c>
    </row>
    <row r="13" spans="3:27" x14ac:dyDescent="0.8">
      <c r="C13" s="42" t="s">
        <v>192</v>
      </c>
      <c r="E13" s="103">
        <v>3000000</v>
      </c>
      <c r="F13" s="104"/>
      <c r="G13" s="103">
        <v>4474148122</v>
      </c>
      <c r="H13" s="104"/>
      <c r="I13" s="103">
        <v>4673029050</v>
      </c>
      <c r="J13" s="104"/>
      <c r="K13" s="103">
        <v>4337907</v>
      </c>
      <c r="L13" s="85"/>
      <c r="M13" s="103">
        <v>6248950896</v>
      </c>
      <c r="N13" s="104"/>
      <c r="O13" s="103">
        <v>-137907</v>
      </c>
      <c r="P13" s="104"/>
      <c r="Q13" s="103">
        <v>204807167</v>
      </c>
      <c r="R13" s="104"/>
      <c r="S13" s="103">
        <v>7200000</v>
      </c>
      <c r="T13" s="104"/>
      <c r="U13" s="103">
        <v>1570</v>
      </c>
      <c r="V13" s="85"/>
      <c r="W13" s="103">
        <v>10521571469</v>
      </c>
      <c r="X13" s="104"/>
      <c r="Y13" s="103">
        <v>11236741200</v>
      </c>
      <c r="Z13" s="104"/>
      <c r="AA13" s="85">
        <f>Y13/'سرمایه گذاری ها'!$O$17</f>
        <v>4.4655330787724823E-2</v>
      </c>
    </row>
    <row r="14" spans="3:27" x14ac:dyDescent="0.8">
      <c r="C14" s="42" t="s">
        <v>220</v>
      </c>
      <c r="E14" s="103">
        <v>5027800</v>
      </c>
      <c r="F14" s="104"/>
      <c r="G14" s="103">
        <v>11839972241</v>
      </c>
      <c r="H14" s="104"/>
      <c r="I14" s="103">
        <v>10580521677.030001</v>
      </c>
      <c r="J14" s="104"/>
      <c r="K14" s="103">
        <v>1490000</v>
      </c>
      <c r="L14" s="85"/>
      <c r="M14" s="103">
        <v>2938023946</v>
      </c>
      <c r="N14" s="104"/>
      <c r="O14" s="103">
        <v>0</v>
      </c>
      <c r="P14" s="104"/>
      <c r="Q14" s="103">
        <v>0</v>
      </c>
      <c r="R14" s="104"/>
      <c r="S14" s="103">
        <v>6517800</v>
      </c>
      <c r="T14" s="104"/>
      <c r="U14" s="103">
        <v>1727</v>
      </c>
      <c r="V14" s="85"/>
      <c r="W14" s="103">
        <v>14777996187</v>
      </c>
      <c r="X14" s="104"/>
      <c r="Y14" s="103">
        <v>11189265968.43</v>
      </c>
      <c r="Z14" s="104"/>
      <c r="AA14" s="85">
        <f>Y14/'سرمایه گذاری ها'!$O$17</f>
        <v>4.4466662015146687E-2</v>
      </c>
    </row>
    <row r="15" spans="3:27" x14ac:dyDescent="0.8">
      <c r="C15" s="42" t="s">
        <v>247</v>
      </c>
      <c r="E15" s="103">
        <v>0</v>
      </c>
      <c r="F15" s="104"/>
      <c r="G15" s="103">
        <v>0</v>
      </c>
      <c r="H15" s="104"/>
      <c r="I15" s="103">
        <v>0</v>
      </c>
      <c r="J15" s="104"/>
      <c r="K15" s="103">
        <v>4519818</v>
      </c>
      <c r="L15" s="85"/>
      <c r="M15" s="103">
        <v>9972262667</v>
      </c>
      <c r="N15" s="104"/>
      <c r="O15" s="103">
        <v>0</v>
      </c>
      <c r="P15" s="104"/>
      <c r="Q15" s="103">
        <v>0</v>
      </c>
      <c r="R15" s="104"/>
      <c r="S15" s="103">
        <v>4519818</v>
      </c>
      <c r="T15" s="104"/>
      <c r="U15" s="103">
        <v>2126</v>
      </c>
      <c r="V15" s="85"/>
      <c r="W15" s="103">
        <v>9972262667</v>
      </c>
      <c r="X15" s="104"/>
      <c r="Y15" s="103">
        <v>9551958726.2453995</v>
      </c>
      <c r="Z15" s="104"/>
      <c r="AA15" s="85">
        <f>Y15/'سرمایه گذاری ها'!$O$17</f>
        <v>3.7959927081989128E-2</v>
      </c>
    </row>
    <row r="16" spans="3:27" x14ac:dyDescent="0.8">
      <c r="C16" s="42" t="s">
        <v>235</v>
      </c>
      <c r="E16" s="103">
        <v>7000000</v>
      </c>
      <c r="F16" s="104"/>
      <c r="G16" s="103">
        <v>12448861709</v>
      </c>
      <c r="H16" s="104"/>
      <c r="I16" s="103">
        <v>11829195000</v>
      </c>
      <c r="J16" s="104"/>
      <c r="K16" s="103">
        <v>1265000</v>
      </c>
      <c r="L16" s="85"/>
      <c r="M16" s="103">
        <v>1990425383</v>
      </c>
      <c r="N16" s="104"/>
      <c r="O16" s="103">
        <v>0</v>
      </c>
      <c r="P16" s="104"/>
      <c r="Q16" s="103">
        <v>0</v>
      </c>
      <c r="R16" s="104"/>
      <c r="S16" s="103">
        <v>8265000</v>
      </c>
      <c r="T16" s="104"/>
      <c r="U16" s="103">
        <v>1150</v>
      </c>
      <c r="V16" s="85"/>
      <c r="W16" s="103">
        <v>14439287092</v>
      </c>
      <c r="X16" s="104"/>
      <c r="Y16" s="103">
        <v>9448196737.5</v>
      </c>
      <c r="Z16" s="104"/>
      <c r="AA16" s="85">
        <f>Y16/'سرمایه گذاری ها'!$O$17</f>
        <v>3.7547572125320908E-2</v>
      </c>
    </row>
    <row r="17" spans="3:27" x14ac:dyDescent="0.8">
      <c r="C17" s="42" t="s">
        <v>197</v>
      </c>
      <c r="E17" s="103">
        <v>1200000</v>
      </c>
      <c r="F17" s="104"/>
      <c r="G17" s="103">
        <v>13232080009</v>
      </c>
      <c r="H17" s="104"/>
      <c r="I17" s="103">
        <v>11463384600</v>
      </c>
      <c r="J17" s="104"/>
      <c r="K17" s="103">
        <v>0</v>
      </c>
      <c r="L17" s="85"/>
      <c r="M17" s="103">
        <v>0</v>
      </c>
      <c r="N17" s="104"/>
      <c r="O17" s="103">
        <v>0</v>
      </c>
      <c r="P17" s="104"/>
      <c r="Q17" s="103">
        <v>0</v>
      </c>
      <c r="R17" s="104"/>
      <c r="S17" s="103">
        <v>1200000</v>
      </c>
      <c r="T17" s="104"/>
      <c r="U17" s="103">
        <v>7830</v>
      </c>
      <c r="V17" s="85"/>
      <c r="W17" s="103">
        <v>13232080009</v>
      </c>
      <c r="X17" s="104"/>
      <c r="Y17" s="103">
        <v>9340093800</v>
      </c>
      <c r="Z17" s="104"/>
      <c r="AA17" s="85">
        <f>Y17/'سرمایه گذاری ها'!$O$17</f>
        <v>3.7117966036930509E-2</v>
      </c>
    </row>
    <row r="18" spans="3:27" x14ac:dyDescent="0.8">
      <c r="C18" s="42" t="s">
        <v>236</v>
      </c>
      <c r="E18" s="103">
        <v>1000000</v>
      </c>
      <c r="F18" s="104"/>
      <c r="G18" s="103">
        <v>11811070327</v>
      </c>
      <c r="H18" s="104"/>
      <c r="I18" s="103">
        <v>11739730500</v>
      </c>
      <c r="J18" s="104"/>
      <c r="K18" s="103">
        <v>0</v>
      </c>
      <c r="L18" s="85"/>
      <c r="M18" s="103">
        <v>0</v>
      </c>
      <c r="N18" s="104"/>
      <c r="O18" s="103">
        <v>0</v>
      </c>
      <c r="P18" s="104"/>
      <c r="Q18" s="103">
        <v>0</v>
      </c>
      <c r="R18" s="104"/>
      <c r="S18" s="103">
        <v>1000000</v>
      </c>
      <c r="T18" s="104"/>
      <c r="U18" s="103">
        <v>8980</v>
      </c>
      <c r="V18" s="85"/>
      <c r="W18" s="103">
        <v>11811070327</v>
      </c>
      <c r="X18" s="104"/>
      <c r="Y18" s="103">
        <v>8926569000</v>
      </c>
      <c r="Z18" s="104"/>
      <c r="AA18" s="85">
        <f>Y18/'سرمایه گذاری ها'!$O$17</f>
        <v>3.5474599298811832E-2</v>
      </c>
    </row>
    <row r="19" spans="3:27" x14ac:dyDescent="0.8">
      <c r="C19" s="42" t="s">
        <v>214</v>
      </c>
      <c r="E19" s="103">
        <v>2073770</v>
      </c>
      <c r="F19" s="104"/>
      <c r="G19" s="103">
        <v>11707878828</v>
      </c>
      <c r="H19" s="104"/>
      <c r="I19" s="103">
        <v>9898991990.9370003</v>
      </c>
      <c r="J19" s="104"/>
      <c r="K19" s="103">
        <v>0</v>
      </c>
      <c r="L19" s="85"/>
      <c r="M19" s="103">
        <v>0</v>
      </c>
      <c r="N19" s="104"/>
      <c r="O19" s="103">
        <v>0</v>
      </c>
      <c r="P19" s="104"/>
      <c r="Q19" s="103">
        <v>0</v>
      </c>
      <c r="R19" s="104"/>
      <c r="S19" s="103">
        <v>2073770</v>
      </c>
      <c r="T19" s="104"/>
      <c r="U19" s="103">
        <v>4314</v>
      </c>
      <c r="V19" s="85"/>
      <c r="W19" s="103">
        <v>11707878828</v>
      </c>
      <c r="X19" s="104"/>
      <c r="Y19" s="103">
        <v>8893013629.5090008</v>
      </c>
      <c r="Z19" s="104"/>
      <c r="AA19" s="85">
        <f>Y19/'سرمایه گذاری ها'!$O$17</f>
        <v>3.5341248699887272E-2</v>
      </c>
    </row>
    <row r="20" spans="3:27" x14ac:dyDescent="0.8">
      <c r="C20" s="42" t="s">
        <v>176</v>
      </c>
      <c r="E20" s="103">
        <v>8000000</v>
      </c>
      <c r="F20" s="104"/>
      <c r="G20" s="103">
        <v>10425162239</v>
      </c>
      <c r="H20" s="104"/>
      <c r="I20" s="103">
        <v>10338120000</v>
      </c>
      <c r="J20" s="104"/>
      <c r="K20" s="103">
        <v>0</v>
      </c>
      <c r="L20" s="85"/>
      <c r="M20" s="103">
        <v>0</v>
      </c>
      <c r="N20" s="104"/>
      <c r="O20" s="103">
        <v>0</v>
      </c>
      <c r="P20" s="104"/>
      <c r="Q20" s="103">
        <v>0</v>
      </c>
      <c r="R20" s="104"/>
      <c r="S20" s="103">
        <v>8000000</v>
      </c>
      <c r="T20" s="104"/>
      <c r="U20" s="103">
        <v>1099</v>
      </c>
      <c r="V20" s="85"/>
      <c r="W20" s="103">
        <v>10425162239</v>
      </c>
      <c r="X20" s="104"/>
      <c r="Y20" s="103">
        <v>8739687600</v>
      </c>
      <c r="Z20" s="104"/>
      <c r="AA20" s="85">
        <f>Y20/'سرمایه گذاری ها'!$O$17</f>
        <v>3.47319239460082E-2</v>
      </c>
    </row>
    <row r="21" spans="3:27" x14ac:dyDescent="0.8">
      <c r="C21" s="42" t="s">
        <v>248</v>
      </c>
      <c r="E21" s="103">
        <v>0</v>
      </c>
      <c r="F21" s="104"/>
      <c r="G21" s="103">
        <v>0</v>
      </c>
      <c r="H21" s="104"/>
      <c r="I21" s="103">
        <v>0</v>
      </c>
      <c r="J21" s="104"/>
      <c r="K21" s="103">
        <v>3108833</v>
      </c>
      <c r="L21" s="85"/>
      <c r="M21" s="103">
        <v>9972856862</v>
      </c>
      <c r="N21" s="104"/>
      <c r="O21" s="103">
        <v>0</v>
      </c>
      <c r="P21" s="104"/>
      <c r="Q21" s="103">
        <v>0</v>
      </c>
      <c r="R21" s="104"/>
      <c r="S21" s="103">
        <v>3108833</v>
      </c>
      <c r="T21" s="104"/>
      <c r="U21" s="103">
        <v>2826</v>
      </c>
      <c r="V21" s="85"/>
      <c r="W21" s="103">
        <v>9972856862</v>
      </c>
      <c r="X21" s="104"/>
      <c r="Y21" s="103">
        <v>8733287963.7549</v>
      </c>
      <c r="Z21" s="104"/>
      <c r="AA21" s="85">
        <f>Y21/'سرمایه گذاری ها'!$O$17</f>
        <v>3.4706491494698732E-2</v>
      </c>
    </row>
    <row r="22" spans="3:27" x14ac:dyDescent="0.8">
      <c r="C22" s="42" t="s">
        <v>191</v>
      </c>
      <c r="E22" s="103">
        <v>9020000</v>
      </c>
      <c r="F22" s="104"/>
      <c r="G22" s="103">
        <v>12382258394</v>
      </c>
      <c r="H22" s="104"/>
      <c r="I22" s="103">
        <v>10239550002</v>
      </c>
      <c r="J22" s="104"/>
      <c r="K22" s="103">
        <v>0</v>
      </c>
      <c r="L22" s="85"/>
      <c r="M22" s="103">
        <v>0</v>
      </c>
      <c r="N22" s="104"/>
      <c r="O22" s="103">
        <v>0</v>
      </c>
      <c r="P22" s="104"/>
      <c r="Q22" s="103">
        <v>0</v>
      </c>
      <c r="R22" s="104"/>
      <c r="S22" s="103">
        <v>9020000</v>
      </c>
      <c r="T22" s="104"/>
      <c r="U22" s="103">
        <v>956</v>
      </c>
      <c r="V22" s="85"/>
      <c r="W22" s="103">
        <v>12382258394</v>
      </c>
      <c r="X22" s="104"/>
      <c r="Y22" s="103">
        <v>8571812436</v>
      </c>
      <c r="Z22" s="104"/>
      <c r="AA22" s="85">
        <f>Y22/'سرمایه گذاری ها'!$O$17</f>
        <v>3.4064780256745017E-2</v>
      </c>
    </row>
    <row r="23" spans="3:27" x14ac:dyDescent="0.8">
      <c r="C23" s="42" t="s">
        <v>249</v>
      </c>
      <c r="E23" s="103">
        <v>0</v>
      </c>
      <c r="F23" s="104"/>
      <c r="G23" s="103">
        <v>0</v>
      </c>
      <c r="H23" s="104"/>
      <c r="I23" s="103">
        <v>0</v>
      </c>
      <c r="J23" s="104"/>
      <c r="K23" s="103">
        <v>2512941</v>
      </c>
      <c r="L23" s="85"/>
      <c r="M23" s="103">
        <v>9972858106</v>
      </c>
      <c r="N23" s="104"/>
      <c r="O23" s="103">
        <v>0</v>
      </c>
      <c r="P23" s="104"/>
      <c r="Q23" s="103">
        <v>0</v>
      </c>
      <c r="R23" s="104"/>
      <c r="S23" s="103">
        <v>2512941</v>
      </c>
      <c r="T23" s="104"/>
      <c r="U23" s="103">
        <v>3341</v>
      </c>
      <c r="V23" s="85"/>
      <c r="W23" s="103">
        <v>9972858106</v>
      </c>
      <c r="X23" s="104"/>
      <c r="Y23" s="103">
        <v>8345781252.50805</v>
      </c>
      <c r="Z23" s="104"/>
      <c r="AA23" s="85">
        <f>Y23/'سرمایه گذاری ها'!$O$17</f>
        <v>3.3166521848232954E-2</v>
      </c>
    </row>
    <row r="24" spans="3:27" x14ac:dyDescent="0.8">
      <c r="C24" s="42" t="s">
        <v>184</v>
      </c>
      <c r="E24" s="103">
        <v>700000</v>
      </c>
      <c r="F24" s="104"/>
      <c r="G24" s="103">
        <v>10675644025</v>
      </c>
      <c r="H24" s="104"/>
      <c r="I24" s="103">
        <v>9727773300</v>
      </c>
      <c r="J24" s="104"/>
      <c r="K24" s="103">
        <v>0</v>
      </c>
      <c r="L24" s="85"/>
      <c r="M24" s="103">
        <v>0</v>
      </c>
      <c r="N24" s="104"/>
      <c r="O24" s="103">
        <v>0</v>
      </c>
      <c r="P24" s="104"/>
      <c r="Q24" s="103">
        <v>0</v>
      </c>
      <c r="R24" s="104"/>
      <c r="S24" s="103">
        <v>700000</v>
      </c>
      <c r="T24" s="104"/>
      <c r="U24" s="103">
        <v>11930</v>
      </c>
      <c r="V24" s="85"/>
      <c r="W24" s="103">
        <v>10675644025</v>
      </c>
      <c r="X24" s="104"/>
      <c r="Y24" s="103">
        <v>8301311550</v>
      </c>
      <c r="Z24" s="104"/>
      <c r="AA24" s="85">
        <f>Y24/'سرمایه گذاری ها'!$O$17</f>
        <v>3.2989797187569891E-2</v>
      </c>
    </row>
    <row r="25" spans="3:27" x14ac:dyDescent="0.8">
      <c r="C25" s="42" t="s">
        <v>219</v>
      </c>
      <c r="E25" s="103">
        <v>2000000</v>
      </c>
      <c r="F25" s="104"/>
      <c r="G25" s="103">
        <v>8837186886</v>
      </c>
      <c r="H25" s="104"/>
      <c r="I25" s="103">
        <v>8779449600</v>
      </c>
      <c r="J25" s="104"/>
      <c r="K25" s="103">
        <v>0</v>
      </c>
      <c r="L25" s="85"/>
      <c r="M25" s="103">
        <v>0</v>
      </c>
      <c r="N25" s="104"/>
      <c r="O25" s="103">
        <v>0</v>
      </c>
      <c r="P25" s="104"/>
      <c r="Q25" s="103">
        <v>0</v>
      </c>
      <c r="R25" s="104"/>
      <c r="S25" s="103">
        <v>2000000</v>
      </c>
      <c r="T25" s="104"/>
      <c r="U25" s="103">
        <v>4146</v>
      </c>
      <c r="V25" s="85"/>
      <c r="W25" s="103">
        <v>8837186886</v>
      </c>
      <c r="X25" s="104"/>
      <c r="Y25" s="103">
        <v>8242662600</v>
      </c>
      <c r="Z25" s="104"/>
      <c r="AA25" s="85">
        <f>Y25/'سرمایه گذاری ها'!$O$17</f>
        <v>3.2756723539615555E-2</v>
      </c>
    </row>
    <row r="26" spans="3:27" x14ac:dyDescent="0.8">
      <c r="C26" s="42" t="s">
        <v>217</v>
      </c>
      <c r="E26" s="103">
        <v>700000</v>
      </c>
      <c r="F26" s="104"/>
      <c r="G26" s="103">
        <v>8700320183</v>
      </c>
      <c r="H26" s="104"/>
      <c r="I26" s="103">
        <v>8906688000</v>
      </c>
      <c r="J26" s="104"/>
      <c r="K26" s="103">
        <v>0</v>
      </c>
      <c r="L26" s="85"/>
      <c r="M26" s="103">
        <v>0</v>
      </c>
      <c r="N26" s="104"/>
      <c r="O26" s="103">
        <v>-8645</v>
      </c>
      <c r="P26" s="104"/>
      <c r="Q26" s="103">
        <v>105357076</v>
      </c>
      <c r="R26" s="104"/>
      <c r="S26" s="103">
        <v>691355</v>
      </c>
      <c r="T26" s="104"/>
      <c r="U26" s="103">
        <v>11930</v>
      </c>
      <c r="V26" s="85"/>
      <c r="W26" s="103">
        <v>8592871229</v>
      </c>
      <c r="X26" s="104"/>
      <c r="Y26" s="103">
        <v>8198790352.3575001</v>
      </c>
      <c r="Z26" s="104"/>
      <c r="AA26" s="85">
        <f>Y26/'سرمایه گذاری ها'!$O$17</f>
        <v>3.25823731923034E-2</v>
      </c>
    </row>
    <row r="27" spans="3:27" x14ac:dyDescent="0.8">
      <c r="C27" s="42" t="s">
        <v>171</v>
      </c>
      <c r="E27" s="103">
        <v>4100000</v>
      </c>
      <c r="F27" s="104"/>
      <c r="G27" s="103">
        <v>9871196562</v>
      </c>
      <c r="H27" s="104"/>
      <c r="I27" s="103">
        <v>10111576005</v>
      </c>
      <c r="J27" s="104"/>
      <c r="K27" s="103">
        <v>0</v>
      </c>
      <c r="L27" s="85"/>
      <c r="M27" s="103">
        <v>0</v>
      </c>
      <c r="N27" s="104"/>
      <c r="O27" s="103">
        <v>0</v>
      </c>
      <c r="P27" s="104"/>
      <c r="Q27" s="103">
        <v>0</v>
      </c>
      <c r="R27" s="104"/>
      <c r="S27" s="103">
        <v>4100000</v>
      </c>
      <c r="T27" s="104"/>
      <c r="U27" s="103">
        <v>1975</v>
      </c>
      <c r="V27" s="85"/>
      <c r="W27" s="103">
        <v>9871196562</v>
      </c>
      <c r="X27" s="104"/>
      <c r="Y27" s="103">
        <v>8049319875</v>
      </c>
      <c r="Z27" s="104"/>
      <c r="AA27" s="85">
        <f>Y27/'سرمایه گذاری ها'!$O$17</f>
        <v>3.198837058152882E-2</v>
      </c>
    </row>
    <row r="28" spans="3:27" x14ac:dyDescent="0.8">
      <c r="C28" s="42" t="s">
        <v>213</v>
      </c>
      <c r="E28" s="103">
        <v>2900001</v>
      </c>
      <c r="F28" s="104"/>
      <c r="G28" s="103">
        <v>5747967533</v>
      </c>
      <c r="H28" s="104"/>
      <c r="I28" s="103">
        <v>5471451896.7068996</v>
      </c>
      <c r="J28" s="104"/>
      <c r="K28" s="103">
        <v>1290000</v>
      </c>
      <c r="L28" s="85"/>
      <c r="M28" s="103">
        <v>2323782218</v>
      </c>
      <c r="N28" s="104"/>
      <c r="O28" s="103">
        <v>-248170</v>
      </c>
      <c r="P28" s="104"/>
      <c r="Q28" s="103">
        <v>458847873</v>
      </c>
      <c r="R28" s="104"/>
      <c r="S28" s="103">
        <v>3941831</v>
      </c>
      <c r="T28" s="104"/>
      <c r="U28" s="103">
        <v>1737</v>
      </c>
      <c r="V28" s="85"/>
      <c r="W28" s="103">
        <v>7579862645</v>
      </c>
      <c r="X28" s="104"/>
      <c r="Y28" s="103">
        <v>6806221032.3403502</v>
      </c>
      <c r="Z28" s="104"/>
      <c r="AA28" s="85">
        <f>Y28/'سرمایه گذاری ها'!$O$17</f>
        <v>2.7048238114937478E-2</v>
      </c>
    </row>
    <row r="29" spans="3:27" x14ac:dyDescent="0.8">
      <c r="C29" s="42" t="s">
        <v>230</v>
      </c>
      <c r="E29" s="103">
        <v>4474000</v>
      </c>
      <c r="F29" s="104"/>
      <c r="G29" s="103">
        <v>10885614397</v>
      </c>
      <c r="H29" s="104"/>
      <c r="I29" s="103">
        <v>8699074693.2000008</v>
      </c>
      <c r="J29" s="104"/>
      <c r="K29" s="103">
        <v>0</v>
      </c>
      <c r="L29" s="85"/>
      <c r="M29" s="103">
        <v>0</v>
      </c>
      <c r="N29" s="104"/>
      <c r="O29" s="103">
        <v>0</v>
      </c>
      <c r="P29" s="104"/>
      <c r="Q29" s="103">
        <v>0</v>
      </c>
      <c r="R29" s="104"/>
      <c r="S29" s="103">
        <v>4474000</v>
      </c>
      <c r="T29" s="104"/>
      <c r="U29" s="103">
        <v>1493</v>
      </c>
      <c r="V29" s="85"/>
      <c r="W29" s="103">
        <v>10885614397</v>
      </c>
      <c r="X29" s="104"/>
      <c r="Y29" s="103">
        <v>6639937892.1000004</v>
      </c>
      <c r="Z29" s="104"/>
      <c r="AA29" s="85">
        <f>Y29/'سرمایه گذاری ها'!$O$17</f>
        <v>2.6387421201947217E-2</v>
      </c>
    </row>
    <row r="30" spans="3:27" x14ac:dyDescent="0.8">
      <c r="C30" s="42" t="s">
        <v>200</v>
      </c>
      <c r="E30" s="103">
        <v>4003000</v>
      </c>
      <c r="F30" s="104"/>
      <c r="G30" s="103">
        <v>11593244772</v>
      </c>
      <c r="H30" s="104"/>
      <c r="I30" s="103">
        <v>7815113742.6000004</v>
      </c>
      <c r="J30" s="104"/>
      <c r="K30" s="103">
        <v>0</v>
      </c>
      <c r="L30" s="85"/>
      <c r="M30" s="103">
        <v>0</v>
      </c>
      <c r="N30" s="104"/>
      <c r="O30" s="103">
        <v>0</v>
      </c>
      <c r="P30" s="104"/>
      <c r="Q30" s="103">
        <v>0</v>
      </c>
      <c r="R30" s="104"/>
      <c r="S30" s="103">
        <v>4003000</v>
      </c>
      <c r="T30" s="104"/>
      <c r="U30" s="103">
        <v>1660</v>
      </c>
      <c r="V30" s="85"/>
      <c r="W30" s="103">
        <v>11593244772</v>
      </c>
      <c r="X30" s="104"/>
      <c r="Y30" s="103">
        <v>6605442369</v>
      </c>
      <c r="Z30" s="104"/>
      <c r="AA30" s="85">
        <f>Y30/'سرمایه گذاری ها'!$O$17</f>
        <v>2.6250334392941943E-2</v>
      </c>
    </row>
    <row r="31" spans="3:27" x14ac:dyDescent="0.8">
      <c r="C31" s="42" t="s">
        <v>223</v>
      </c>
      <c r="E31" s="103">
        <v>53442</v>
      </c>
      <c r="F31" s="104"/>
      <c r="G31" s="103">
        <v>9161448199</v>
      </c>
      <c r="H31" s="104"/>
      <c r="I31" s="103">
        <v>6952871750.6879997</v>
      </c>
      <c r="J31" s="104"/>
      <c r="K31" s="103">
        <v>0</v>
      </c>
      <c r="L31" s="85"/>
      <c r="M31" s="103">
        <v>0</v>
      </c>
      <c r="N31" s="104"/>
      <c r="O31" s="103">
        <v>0</v>
      </c>
      <c r="P31" s="104"/>
      <c r="Q31" s="103">
        <v>0</v>
      </c>
      <c r="R31" s="104"/>
      <c r="S31" s="103">
        <v>53442</v>
      </c>
      <c r="T31" s="104"/>
      <c r="U31" s="103">
        <v>124260</v>
      </c>
      <c r="V31" s="85"/>
      <c r="W31" s="103">
        <v>9161448199</v>
      </c>
      <c r="X31" s="104"/>
      <c r="Y31" s="103">
        <v>6601190737.6260004</v>
      </c>
      <c r="Z31" s="104"/>
      <c r="AA31" s="85">
        <f>Y31/'سرمایه گذاری ها'!$O$17</f>
        <v>2.6233438212633596E-2</v>
      </c>
    </row>
    <row r="32" spans="3:27" x14ac:dyDescent="0.8">
      <c r="C32" s="42" t="s">
        <v>234</v>
      </c>
      <c r="E32" s="103">
        <v>309887</v>
      </c>
      <c r="F32" s="104"/>
      <c r="G32" s="103">
        <v>6362216758</v>
      </c>
      <c r="H32" s="104"/>
      <c r="I32" s="103">
        <v>6259437262.1520004</v>
      </c>
      <c r="J32" s="104"/>
      <c r="K32" s="103">
        <v>141900</v>
      </c>
      <c r="L32" s="85"/>
      <c r="M32" s="103">
        <v>2329319599</v>
      </c>
      <c r="N32" s="104"/>
      <c r="O32" s="103">
        <v>-49916</v>
      </c>
      <c r="P32" s="104"/>
      <c r="Q32" s="103">
        <v>828141117</v>
      </c>
      <c r="R32" s="104"/>
      <c r="S32" s="103">
        <v>401871</v>
      </c>
      <c r="T32" s="104"/>
      <c r="U32" s="103">
        <v>15940</v>
      </c>
      <c r="V32" s="85"/>
      <c r="W32" s="103">
        <v>7731245935</v>
      </c>
      <c r="X32" s="104"/>
      <c r="Y32" s="103">
        <v>6367709088.7469997</v>
      </c>
      <c r="Z32" s="104"/>
      <c r="AA32" s="85">
        <f>Y32/'سرمایه گذاری ها'!$O$17</f>
        <v>2.5305571309055253E-2</v>
      </c>
    </row>
    <row r="33" spans="3:27" x14ac:dyDescent="0.8">
      <c r="C33" s="42" t="s">
        <v>189</v>
      </c>
      <c r="E33" s="103">
        <v>3000000</v>
      </c>
      <c r="F33" s="104"/>
      <c r="G33" s="103">
        <v>9127462388</v>
      </c>
      <c r="H33" s="104"/>
      <c r="I33" s="103">
        <v>9343075950</v>
      </c>
      <c r="J33" s="104"/>
      <c r="K33" s="103">
        <v>0</v>
      </c>
      <c r="L33" s="85"/>
      <c r="M33" s="103">
        <v>0</v>
      </c>
      <c r="N33" s="104"/>
      <c r="O33" s="103">
        <v>0</v>
      </c>
      <c r="P33" s="104"/>
      <c r="Q33" s="103">
        <v>0</v>
      </c>
      <c r="R33" s="104"/>
      <c r="S33" s="103">
        <v>3000000</v>
      </c>
      <c r="T33" s="104"/>
      <c r="U33" s="103">
        <v>2130</v>
      </c>
      <c r="V33" s="85"/>
      <c r="W33" s="103">
        <v>9127462388</v>
      </c>
      <c r="X33" s="104"/>
      <c r="Y33" s="103">
        <v>6351979500</v>
      </c>
      <c r="Z33" s="104"/>
      <c r="AA33" s="85">
        <f>Y33/'سرمایه گذاری ها'!$O$17</f>
        <v>2.5243061193697951E-2</v>
      </c>
    </row>
    <row r="34" spans="3:27" x14ac:dyDescent="0.8">
      <c r="C34" s="42" t="s">
        <v>186</v>
      </c>
      <c r="E34" s="103">
        <v>350000</v>
      </c>
      <c r="F34" s="104"/>
      <c r="G34" s="103">
        <v>8389275304</v>
      </c>
      <c r="H34" s="104"/>
      <c r="I34" s="103">
        <v>6756557850</v>
      </c>
      <c r="J34" s="104"/>
      <c r="K34" s="103">
        <v>0</v>
      </c>
      <c r="L34" s="85"/>
      <c r="M34" s="103">
        <v>0</v>
      </c>
      <c r="N34" s="104"/>
      <c r="O34" s="103">
        <v>0</v>
      </c>
      <c r="P34" s="104"/>
      <c r="Q34" s="103">
        <v>0</v>
      </c>
      <c r="R34" s="104"/>
      <c r="S34" s="103">
        <v>350000</v>
      </c>
      <c r="T34" s="104"/>
      <c r="U34" s="103">
        <v>17100</v>
      </c>
      <c r="V34" s="85"/>
      <c r="W34" s="103">
        <v>8389275304</v>
      </c>
      <c r="X34" s="104"/>
      <c r="Y34" s="103">
        <v>5949389250</v>
      </c>
      <c r="Z34" s="104"/>
      <c r="AA34" s="85">
        <f>Y34/'سرمایه گذاری ها'!$O$17</f>
        <v>2.3643148864519913E-2</v>
      </c>
    </row>
    <row r="35" spans="3:27" x14ac:dyDescent="0.8">
      <c r="C35" s="42" t="s">
        <v>228</v>
      </c>
      <c r="E35" s="103">
        <v>5000000</v>
      </c>
      <c r="F35" s="104"/>
      <c r="G35" s="103">
        <v>9132262834</v>
      </c>
      <c r="H35" s="104"/>
      <c r="I35" s="103">
        <v>7589571750</v>
      </c>
      <c r="J35" s="104"/>
      <c r="K35" s="103">
        <v>0</v>
      </c>
      <c r="L35" s="85"/>
      <c r="M35" s="103">
        <v>0</v>
      </c>
      <c r="N35" s="104"/>
      <c r="O35" s="103">
        <v>0</v>
      </c>
      <c r="P35" s="104"/>
      <c r="Q35" s="103">
        <v>0</v>
      </c>
      <c r="R35" s="104"/>
      <c r="S35" s="103">
        <v>5000000</v>
      </c>
      <c r="T35" s="104"/>
      <c r="U35" s="103">
        <v>1155</v>
      </c>
      <c r="V35" s="85"/>
      <c r="W35" s="103">
        <v>9132262834</v>
      </c>
      <c r="X35" s="104"/>
      <c r="Y35" s="103">
        <v>5740638750</v>
      </c>
      <c r="Z35" s="104"/>
      <c r="AA35" s="85">
        <f>Y35/'سرمایه گذاری ها'!$O$17</f>
        <v>2.2813564693835001E-2</v>
      </c>
    </row>
    <row r="36" spans="3:27" x14ac:dyDescent="0.8">
      <c r="C36" s="42" t="s">
        <v>202</v>
      </c>
      <c r="E36" s="103">
        <v>3533333</v>
      </c>
      <c r="F36" s="104"/>
      <c r="G36" s="103">
        <v>7582771022</v>
      </c>
      <c r="H36" s="104"/>
      <c r="I36" s="103">
        <v>6831442305.52425</v>
      </c>
      <c r="J36" s="104"/>
      <c r="K36" s="103">
        <v>0</v>
      </c>
      <c r="L36" s="85"/>
      <c r="M36" s="103">
        <v>0</v>
      </c>
      <c r="N36" s="104"/>
      <c r="O36" s="103">
        <v>0</v>
      </c>
      <c r="P36" s="104"/>
      <c r="Q36" s="103">
        <v>0</v>
      </c>
      <c r="R36" s="104"/>
      <c r="S36" s="103">
        <v>3533333</v>
      </c>
      <c r="T36" s="104"/>
      <c r="U36" s="103">
        <v>1560</v>
      </c>
      <c r="V36" s="85"/>
      <c r="W36" s="103">
        <v>7582771022</v>
      </c>
      <c r="X36" s="104"/>
      <c r="Y36" s="103">
        <v>5479203083.0939999</v>
      </c>
      <c r="Z36" s="104"/>
      <c r="AA36" s="85">
        <f>Y36/'سرمایه گذاری ها'!$O$17</f>
        <v>2.1774607225864051E-2</v>
      </c>
    </row>
    <row r="37" spans="3:27" x14ac:dyDescent="0.8">
      <c r="C37" s="42" t="s">
        <v>221</v>
      </c>
      <c r="E37" s="103">
        <v>70000</v>
      </c>
      <c r="F37" s="104"/>
      <c r="G37" s="103">
        <v>7123070186</v>
      </c>
      <c r="H37" s="104"/>
      <c r="I37" s="103">
        <v>5528409075</v>
      </c>
      <c r="J37" s="104"/>
      <c r="K37" s="103">
        <v>0</v>
      </c>
      <c r="L37" s="85"/>
      <c r="M37" s="103">
        <v>0</v>
      </c>
      <c r="N37" s="104"/>
      <c r="O37" s="103">
        <v>0</v>
      </c>
      <c r="P37" s="104"/>
      <c r="Q37" s="103">
        <v>0</v>
      </c>
      <c r="R37" s="104"/>
      <c r="S37" s="103">
        <v>70000</v>
      </c>
      <c r="T37" s="104"/>
      <c r="U37" s="103">
        <v>69000</v>
      </c>
      <c r="V37" s="85"/>
      <c r="W37" s="103">
        <v>7123070186</v>
      </c>
      <c r="X37" s="104"/>
      <c r="Y37" s="103">
        <v>4801261500</v>
      </c>
      <c r="Z37" s="104"/>
      <c r="AA37" s="85">
        <f>Y37/'سرمایه گذاری ها'!$O$17</f>
        <v>1.9080435925752912E-2</v>
      </c>
    </row>
    <row r="38" spans="3:27" x14ac:dyDescent="0.8">
      <c r="C38" s="42" t="s">
        <v>180</v>
      </c>
      <c r="E38" s="103">
        <v>1800000</v>
      </c>
      <c r="F38" s="104"/>
      <c r="G38" s="103">
        <v>7304332056</v>
      </c>
      <c r="H38" s="104"/>
      <c r="I38" s="103">
        <v>6012014400</v>
      </c>
      <c r="J38" s="104"/>
      <c r="K38" s="103">
        <v>0</v>
      </c>
      <c r="L38" s="85"/>
      <c r="M38" s="103">
        <v>0</v>
      </c>
      <c r="N38" s="104"/>
      <c r="O38" s="103">
        <v>0</v>
      </c>
      <c r="P38" s="104"/>
      <c r="Q38" s="103">
        <v>0</v>
      </c>
      <c r="R38" s="104"/>
      <c r="S38" s="103">
        <v>1800000</v>
      </c>
      <c r="T38" s="104"/>
      <c r="U38" s="103">
        <v>2632</v>
      </c>
      <c r="V38" s="85"/>
      <c r="W38" s="103">
        <v>7304332056</v>
      </c>
      <c r="X38" s="104"/>
      <c r="Y38" s="103">
        <v>4709411280</v>
      </c>
      <c r="Z38" s="104"/>
      <c r="AA38" s="85">
        <f>Y38/'سرمایه گذاری ها'!$O$17</f>
        <v>1.871541889065155E-2</v>
      </c>
    </row>
    <row r="39" spans="3:27" x14ac:dyDescent="0.8">
      <c r="C39" s="42" t="s">
        <v>177</v>
      </c>
      <c r="E39" s="103">
        <v>1500000</v>
      </c>
      <c r="F39" s="104"/>
      <c r="G39" s="103">
        <v>4530386260</v>
      </c>
      <c r="H39" s="104"/>
      <c r="I39" s="103">
        <v>5475227400</v>
      </c>
      <c r="J39" s="104"/>
      <c r="K39" s="103">
        <v>0</v>
      </c>
      <c r="L39" s="85"/>
      <c r="M39" s="103">
        <v>0</v>
      </c>
      <c r="N39" s="104"/>
      <c r="O39" s="103">
        <v>-1500000</v>
      </c>
      <c r="P39" s="104"/>
      <c r="Q39" s="103">
        <v>4983272077</v>
      </c>
      <c r="R39" s="104"/>
      <c r="S39" s="103">
        <v>0</v>
      </c>
      <c r="T39" s="104"/>
      <c r="U39" s="103">
        <v>0</v>
      </c>
      <c r="V39" s="85"/>
      <c r="W39" s="103">
        <v>0</v>
      </c>
      <c r="X39" s="104"/>
      <c r="Y39" s="103">
        <v>0</v>
      </c>
      <c r="Z39" s="104"/>
      <c r="AA39" s="85">
        <f>Y39/'سرمایه گذاری ها'!$O$17</f>
        <v>0</v>
      </c>
    </row>
    <row r="40" spans="3:27" x14ac:dyDescent="0.8">
      <c r="C40" s="42" t="s">
        <v>237</v>
      </c>
      <c r="E40" s="103">
        <v>100000</v>
      </c>
      <c r="F40" s="104"/>
      <c r="G40" s="103">
        <v>4609181298</v>
      </c>
      <c r="H40" s="104"/>
      <c r="I40" s="103">
        <v>4726707750</v>
      </c>
      <c r="J40" s="104"/>
      <c r="K40" s="103">
        <v>0</v>
      </c>
      <c r="L40" s="85"/>
      <c r="M40" s="103">
        <v>0</v>
      </c>
      <c r="N40" s="104"/>
      <c r="O40" s="103">
        <v>-100000</v>
      </c>
      <c r="P40" s="104"/>
      <c r="Q40" s="103">
        <v>4834138981</v>
      </c>
      <c r="R40" s="104"/>
      <c r="S40" s="103">
        <v>0</v>
      </c>
      <c r="T40" s="104"/>
      <c r="U40" s="103">
        <v>0</v>
      </c>
      <c r="V40" s="85"/>
      <c r="W40" s="103">
        <v>0</v>
      </c>
      <c r="X40" s="104"/>
      <c r="Y40" s="103">
        <v>0</v>
      </c>
      <c r="Z40" s="104"/>
      <c r="AA40" s="85">
        <f>Y40/'سرمایه گذاری ها'!$O$17</f>
        <v>0</v>
      </c>
    </row>
    <row r="41" spans="3:27" x14ac:dyDescent="0.8">
      <c r="C41" s="42" t="s">
        <v>179</v>
      </c>
      <c r="E41" s="103">
        <v>2500000</v>
      </c>
      <c r="F41" s="104"/>
      <c r="G41" s="103">
        <v>5236702612</v>
      </c>
      <c r="H41" s="104"/>
      <c r="I41" s="103">
        <v>6697411875</v>
      </c>
      <c r="J41" s="104"/>
      <c r="K41" s="103">
        <v>0</v>
      </c>
      <c r="L41" s="85"/>
      <c r="M41" s="103">
        <v>0</v>
      </c>
      <c r="N41" s="104"/>
      <c r="O41" s="103">
        <v>-2500000</v>
      </c>
      <c r="P41" s="104"/>
      <c r="Q41" s="103">
        <v>6933101162</v>
      </c>
      <c r="R41" s="104"/>
      <c r="S41" s="103">
        <v>0</v>
      </c>
      <c r="T41" s="104"/>
      <c r="U41" s="103">
        <v>0</v>
      </c>
      <c r="V41" s="85"/>
      <c r="W41" s="103">
        <v>0</v>
      </c>
      <c r="X41" s="104"/>
      <c r="Y41" s="103">
        <v>0</v>
      </c>
      <c r="Z41" s="104"/>
      <c r="AA41" s="85">
        <f>Y41/'سرمایه گذاری ها'!$O$17</f>
        <v>0</v>
      </c>
    </row>
    <row r="42" spans="3:27" x14ac:dyDescent="0.8">
      <c r="C42" s="42" t="s">
        <v>174</v>
      </c>
      <c r="E42" s="103">
        <v>5280</v>
      </c>
      <c r="F42" s="104"/>
      <c r="G42" s="103">
        <v>31182441</v>
      </c>
      <c r="H42" s="104"/>
      <c r="I42" s="103">
        <v>35480427.840000004</v>
      </c>
      <c r="J42" s="104"/>
      <c r="K42" s="103">
        <v>0</v>
      </c>
      <c r="L42" s="85"/>
      <c r="M42" s="103">
        <v>0</v>
      </c>
      <c r="N42" s="104"/>
      <c r="O42" s="103">
        <v>-5280</v>
      </c>
      <c r="P42" s="104"/>
      <c r="Q42" s="103">
        <v>30645929</v>
      </c>
      <c r="R42" s="104"/>
      <c r="S42" s="103">
        <v>0</v>
      </c>
      <c r="T42" s="104"/>
      <c r="U42" s="103">
        <v>0</v>
      </c>
      <c r="V42" s="85"/>
      <c r="W42" s="103">
        <v>0</v>
      </c>
      <c r="X42" s="104"/>
      <c r="Y42" s="103">
        <v>0</v>
      </c>
      <c r="Z42" s="104"/>
      <c r="AA42" s="85">
        <f>Y42/'سرمایه گذاری ها'!$O$17</f>
        <v>0</v>
      </c>
    </row>
    <row r="43" spans="3:27" x14ac:dyDescent="0.8">
      <c r="E43" s="103"/>
      <c r="F43" s="104"/>
      <c r="G43" s="103"/>
      <c r="H43" s="104"/>
      <c r="I43" s="103"/>
      <c r="J43" s="104"/>
      <c r="K43" s="103"/>
      <c r="L43" s="85"/>
      <c r="M43" s="103"/>
      <c r="N43" s="104"/>
      <c r="O43" s="103"/>
      <c r="P43" s="104"/>
      <c r="Q43" s="103"/>
      <c r="R43" s="104"/>
      <c r="S43" s="103"/>
      <c r="T43" s="104"/>
      <c r="U43" s="103"/>
      <c r="V43" s="85"/>
      <c r="W43" s="103"/>
      <c r="X43" s="104"/>
      <c r="Y43" s="103"/>
      <c r="Z43" s="104"/>
      <c r="AA43" s="85"/>
    </row>
    <row r="44" spans="3:27" ht="33.75" thickBot="1" x14ac:dyDescent="0.85">
      <c r="C44" s="42" t="s">
        <v>65</v>
      </c>
      <c r="E44" s="105">
        <f>SUM(E11:E42)</f>
        <v>81660513</v>
      </c>
      <c r="F44" s="103"/>
      <c r="G44" s="105">
        <f>SUM(G11:G42)</f>
        <v>263912866279</v>
      </c>
      <c r="H44" s="105"/>
      <c r="I44" s="105">
        <f>SUM(I11:I42)</f>
        <v>243411445269.67816</v>
      </c>
      <c r="J44" s="105"/>
      <c r="K44" s="105">
        <f>SUM(K11:K42)</f>
        <v>19661399</v>
      </c>
      <c r="L44" s="105"/>
      <c r="M44" s="105">
        <f>SUM(M11:M42)</f>
        <v>48735253818</v>
      </c>
      <c r="N44" s="105"/>
      <c r="O44" s="105">
        <f>SUM(O11:O42)</f>
        <v>-4744918</v>
      </c>
      <c r="P44" s="105"/>
      <c r="Q44" s="105">
        <f>SUM(Q11:Q42)</f>
        <v>18957698398</v>
      </c>
      <c r="R44" s="105"/>
      <c r="S44" s="105">
        <f>SUM(S11:S42)</f>
        <v>96576994</v>
      </c>
      <c r="T44" s="105"/>
      <c r="U44" s="105"/>
      <c r="V44" s="105"/>
      <c r="W44" s="105">
        <f>SUM(W11:W42)</f>
        <v>295909869055</v>
      </c>
      <c r="X44" s="105"/>
      <c r="Y44" s="105">
        <f>SUM(Y11:Y42)</f>
        <v>232482985616.21225</v>
      </c>
      <c r="Z44" s="103"/>
      <c r="AA44" s="137">
        <f>SUM(AA11:AA43)</f>
        <v>0.92389816944523273</v>
      </c>
    </row>
    <row r="45" spans="3:27" ht="63.75" customHeight="1" thickTop="1" x14ac:dyDescent="0.8">
      <c r="L45"/>
      <c r="V45"/>
    </row>
    <row r="46" spans="3:27" ht="30.75" customHeight="1" x14ac:dyDescent="0.95">
      <c r="L46"/>
      <c r="O46" s="84">
        <v>2</v>
      </c>
      <c r="V46"/>
    </row>
    <row r="47" spans="3:27" x14ac:dyDescent="0.8">
      <c r="L47"/>
      <c r="V47"/>
    </row>
    <row r="48" spans="3:27" x14ac:dyDescent="0.8">
      <c r="L48"/>
      <c r="V48"/>
    </row>
    <row r="49" spans="12:22" x14ac:dyDescent="0.8">
      <c r="L49"/>
      <c r="V49"/>
    </row>
    <row r="50" spans="12:22" x14ac:dyDescent="0.8">
      <c r="L50"/>
      <c r="V50"/>
    </row>
    <row r="51" spans="12:22" x14ac:dyDescent="0.8">
      <c r="L51"/>
      <c r="V51"/>
    </row>
    <row r="52" spans="12:22" x14ac:dyDescent="0.8">
      <c r="L52"/>
      <c r="V52"/>
    </row>
    <row r="53" spans="12:22" x14ac:dyDescent="0.8">
      <c r="L53"/>
      <c r="V53"/>
    </row>
    <row r="54" spans="12:22" x14ac:dyDescent="0.8">
      <c r="L54"/>
      <c r="V54"/>
    </row>
    <row r="55" spans="12:22" x14ac:dyDescent="0.8">
      <c r="L55"/>
      <c r="V55"/>
    </row>
  </sheetData>
  <sortState xmlns:xlrd2="http://schemas.microsoft.com/office/spreadsheetml/2017/richdata2" ref="C11:Y42">
    <sortCondition descending="1" ref="Y11:Y42"/>
  </sortState>
  <mergeCells count="30">
    <mergeCell ref="C8:C10"/>
    <mergeCell ref="E9:E10"/>
    <mergeCell ref="G9:G10"/>
    <mergeCell ref="I9:I10"/>
    <mergeCell ref="E8:I8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</mergeCells>
  <printOptions horizontalCentered="1" verticalCentered="1"/>
  <pageMargins left="0.2" right="0.2" top="0.25" bottom="0.25" header="0.3" footer="0.3"/>
  <pageSetup paperSize="9" scale="3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9"/>
  <sheetViews>
    <sheetView rightToLeft="1" view="pageBreakPreview" zoomScale="80" zoomScaleNormal="64" zoomScaleSheetLayoutView="80" workbookViewId="0">
      <selection activeCell="A19" sqref="A19:Z19"/>
    </sheetView>
  </sheetViews>
  <sheetFormatPr defaultRowHeight="15" x14ac:dyDescent="0.25"/>
  <cols>
    <col min="1" max="1" width="29.140625" bestFit="1" customWidth="1"/>
    <col min="2" max="2" width="1.140625" customWidth="1"/>
    <col min="3" max="3" width="10.85546875" bestFit="1" customWidth="1"/>
    <col min="4" max="4" width="1.5703125" customWidth="1"/>
    <col min="5" max="5" width="10.85546875" bestFit="1" customWidth="1"/>
    <col min="6" max="6" width="0.7109375" customWidth="1"/>
    <col min="7" max="7" width="15.28515625" bestFit="1" customWidth="1"/>
    <col min="8" max="8" width="0.7109375" customWidth="1"/>
    <col min="9" max="9" width="10.85546875" bestFit="1" customWidth="1"/>
    <col min="10" max="10" width="0.85546875" customWidth="1"/>
    <col min="11" max="11" width="11.28515625" bestFit="1" customWidth="1"/>
    <col min="12" max="12" width="1.28515625" customWidth="1"/>
    <col min="13" max="13" width="10.85546875" bestFit="1" customWidth="1"/>
    <col min="14" max="14" width="0.85546875" customWidth="1"/>
    <col min="15" max="15" width="9.85546875" bestFit="1" customWidth="1"/>
    <col min="16" max="16" width="1.140625" customWidth="1"/>
    <col min="17" max="17" width="10.85546875" bestFit="1" customWidth="1"/>
    <col min="18" max="18" width="0.85546875" customWidth="1"/>
    <col min="19" max="19" width="15.28515625" bestFit="1" customWidth="1"/>
    <col min="20" max="20" width="0.85546875" customWidth="1"/>
    <col min="21" max="21" width="10.28515625" bestFit="1" customWidth="1"/>
    <col min="22" max="22" width="1.140625" customWidth="1"/>
    <col min="23" max="23" width="11.28515625" bestFit="1" customWidth="1"/>
    <col min="24" max="24" width="1.140625" customWidth="1"/>
    <col min="25" max="25" width="10.85546875" bestFit="1" customWidth="1"/>
  </cols>
  <sheetData>
    <row r="1" spans="1:26" ht="25.5" x14ac:dyDescent="0.25">
      <c r="A1" s="192" t="s">
        <v>168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</row>
    <row r="2" spans="1:26" ht="25.5" x14ac:dyDescent="0.25">
      <c r="A2" s="192" t="s">
        <v>80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ht="25.5" x14ac:dyDescent="0.25">
      <c r="A3" s="192" t="s">
        <v>245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</row>
    <row r="4" spans="1:26" x14ac:dyDescent="0.25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</row>
    <row r="5" spans="1:26" s="195" customFormat="1" ht="24" x14ac:dyDescent="0.6">
      <c r="A5" s="195" t="s">
        <v>181</v>
      </c>
    </row>
    <row r="6" spans="1:26" x14ac:dyDescent="0.25">
      <c r="A6" s="113"/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</row>
    <row r="7" spans="1:26" ht="24" x14ac:dyDescent="0.25">
      <c r="A7" s="193" t="s">
        <v>81</v>
      </c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</row>
    <row r="8" spans="1:26" ht="21" x14ac:dyDescent="0.25">
      <c r="A8" s="113"/>
      <c r="B8" s="113"/>
      <c r="C8" s="113"/>
      <c r="D8" s="113"/>
      <c r="E8" s="113"/>
      <c r="F8" s="113"/>
      <c r="G8" s="113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13"/>
      <c r="Y8" s="113"/>
      <c r="Z8" s="113"/>
    </row>
    <row r="9" spans="1:26" x14ac:dyDescent="0.25">
      <c r="A9" s="113"/>
      <c r="B9" s="113"/>
      <c r="C9" s="113"/>
      <c r="D9" s="113"/>
      <c r="E9" s="113"/>
      <c r="F9" s="113"/>
      <c r="G9" s="113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3"/>
      <c r="Y9" s="113"/>
      <c r="Z9" s="113"/>
    </row>
    <row r="10" spans="1:26" ht="21" x14ac:dyDescent="0.25">
      <c r="A10" s="194" t="s">
        <v>82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15"/>
      <c r="T10" s="194"/>
      <c r="U10" s="194"/>
      <c r="V10" s="194"/>
      <c r="W10" s="194"/>
      <c r="X10" s="113"/>
      <c r="Y10" s="113"/>
      <c r="Z10" s="113"/>
    </row>
    <row r="11" spans="1:26" ht="24" x14ac:dyDescent="0.25">
      <c r="A11" s="193" t="s">
        <v>83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3"/>
      <c r="Y11" s="193"/>
      <c r="Z11" s="193"/>
    </row>
    <row r="12" spans="1:26" ht="21" x14ac:dyDescent="0.25">
      <c r="A12" s="113"/>
      <c r="B12" s="113"/>
      <c r="C12" s="194" t="s">
        <v>232</v>
      </c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13"/>
      <c r="O12" s="194" t="s">
        <v>246</v>
      </c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13"/>
    </row>
    <row r="13" spans="1:26" ht="21" x14ac:dyDescent="0.25">
      <c r="A13" s="126" t="s">
        <v>82</v>
      </c>
      <c r="B13" s="113"/>
      <c r="C13" s="145" t="s">
        <v>84</v>
      </c>
      <c r="D13" s="114"/>
      <c r="E13" s="145" t="s">
        <v>85</v>
      </c>
      <c r="F13" s="114"/>
      <c r="G13" s="146" t="s">
        <v>86</v>
      </c>
      <c r="H13" s="114"/>
      <c r="I13" s="146" t="s">
        <v>87</v>
      </c>
      <c r="J13" s="114"/>
      <c r="K13" s="146" t="s">
        <v>13</v>
      </c>
      <c r="L13" s="114"/>
      <c r="M13" s="146" t="s">
        <v>14</v>
      </c>
      <c r="N13" s="113"/>
      <c r="O13" s="146" t="s">
        <v>84</v>
      </c>
      <c r="P13" s="146"/>
      <c r="Q13" s="146" t="s">
        <v>85</v>
      </c>
      <c r="R13" s="146"/>
      <c r="S13" s="146" t="s">
        <v>86</v>
      </c>
      <c r="T13" s="114"/>
      <c r="U13" s="146" t="s">
        <v>87</v>
      </c>
      <c r="V13" s="114"/>
      <c r="W13" s="146" t="s">
        <v>13</v>
      </c>
      <c r="X13" s="114"/>
      <c r="Y13" s="145" t="s">
        <v>14</v>
      </c>
      <c r="Z13" s="113"/>
    </row>
    <row r="14" spans="1:26" ht="24" x14ac:dyDescent="0.25">
      <c r="A14" s="193" t="s">
        <v>88</v>
      </c>
      <c r="B14" s="193"/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</row>
    <row r="15" spans="1:26" ht="21" x14ac:dyDescent="0.25">
      <c r="A15" s="113"/>
      <c r="B15" s="113"/>
      <c r="C15" s="194" t="s">
        <v>232</v>
      </c>
      <c r="D15" s="194"/>
      <c r="E15" s="194"/>
      <c r="F15" s="194"/>
      <c r="G15" s="194"/>
      <c r="H15" s="194"/>
      <c r="I15" s="194"/>
      <c r="J15" s="113"/>
      <c r="K15" s="194" t="s">
        <v>246</v>
      </c>
      <c r="L15" s="194"/>
      <c r="M15" s="194"/>
      <c r="N15" s="194"/>
      <c r="O15" s="194"/>
      <c r="P15" s="194"/>
      <c r="Q15" s="194"/>
      <c r="R15" s="194"/>
      <c r="S15" s="113"/>
      <c r="T15" s="113"/>
      <c r="U15" s="113"/>
      <c r="V15" s="113"/>
      <c r="W15" s="113"/>
      <c r="X15" s="113"/>
      <c r="Y15" s="113"/>
      <c r="Z15" s="113"/>
    </row>
    <row r="16" spans="1:26" ht="21" x14ac:dyDescent="0.25">
      <c r="A16" s="115" t="s">
        <v>82</v>
      </c>
      <c r="B16" s="113"/>
      <c r="C16" s="116" t="s">
        <v>85</v>
      </c>
      <c r="D16" s="114"/>
      <c r="E16" s="116" t="s">
        <v>87</v>
      </c>
      <c r="F16" s="114"/>
      <c r="G16" s="116" t="s">
        <v>13</v>
      </c>
      <c r="H16" s="114"/>
      <c r="I16" s="116" t="s">
        <v>14</v>
      </c>
      <c r="J16" s="113"/>
      <c r="K16" s="197" t="s">
        <v>85</v>
      </c>
      <c r="L16" s="197"/>
      <c r="M16" s="197"/>
      <c r="N16" s="197"/>
      <c r="O16" s="197"/>
      <c r="P16" s="114"/>
      <c r="Q16" s="116"/>
      <c r="R16" s="114"/>
      <c r="S16" s="113"/>
      <c r="T16" s="113"/>
      <c r="U16" s="113"/>
      <c r="V16" s="113"/>
      <c r="W16" s="113"/>
      <c r="X16" s="113"/>
      <c r="Y16" s="113"/>
      <c r="Z16" s="113"/>
    </row>
    <row r="17" spans="1:26" x14ac:dyDescent="0.25">
      <c r="A17" s="114"/>
      <c r="B17" s="113"/>
      <c r="C17" s="114"/>
      <c r="D17" s="113"/>
      <c r="E17" s="114"/>
      <c r="F17" s="113"/>
      <c r="G17" s="114"/>
      <c r="H17" s="113"/>
      <c r="I17" s="114"/>
      <c r="J17" s="113"/>
      <c r="K17" s="114"/>
      <c r="L17" s="114"/>
      <c r="M17" s="114"/>
      <c r="N17" s="114"/>
      <c r="O17" s="114"/>
      <c r="P17" s="113"/>
      <c r="Q17" s="114"/>
      <c r="R17" s="113"/>
      <c r="S17" s="113"/>
      <c r="T17" s="113"/>
      <c r="U17" s="113"/>
      <c r="V17" s="113"/>
      <c r="W17" s="113"/>
      <c r="X17" s="113"/>
      <c r="Y17" s="113"/>
      <c r="Z17" s="113"/>
    </row>
    <row r="18" spans="1:26" x14ac:dyDescent="0.25">
      <c r="A18" s="113"/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spans="1:26" ht="39" x14ac:dyDescent="0.95">
      <c r="A19" s="198">
        <v>3</v>
      </c>
      <c r="B19" s="198"/>
      <c r="C19" s="198"/>
      <c r="D19" s="198"/>
      <c r="E19" s="198"/>
      <c r="F19" s="198"/>
      <c r="G19" s="198"/>
      <c r="H19" s="198"/>
      <c r="I19" s="198"/>
      <c r="J19" s="198"/>
      <c r="K19" s="198"/>
      <c r="L19" s="198"/>
      <c r="M19" s="198"/>
      <c r="N19" s="198"/>
      <c r="O19" s="198"/>
      <c r="P19" s="198"/>
      <c r="Q19" s="198"/>
      <c r="R19" s="198"/>
      <c r="S19" s="198"/>
      <c r="T19" s="198"/>
      <c r="U19" s="198"/>
      <c r="V19" s="198"/>
      <c r="W19" s="198"/>
      <c r="X19" s="198"/>
      <c r="Y19" s="198"/>
      <c r="Z19" s="198"/>
    </row>
  </sheetData>
  <mergeCells count="24">
    <mergeCell ref="K16:M16"/>
    <mergeCell ref="N16:O16"/>
    <mergeCell ref="A19:Z19"/>
    <mergeCell ref="A14:Z14"/>
    <mergeCell ref="C15:I15"/>
    <mergeCell ref="K15:R15"/>
    <mergeCell ref="V10:W10"/>
    <mergeCell ref="A11:Z11"/>
    <mergeCell ref="C12:M12"/>
    <mergeCell ref="O12:Y12"/>
    <mergeCell ref="A10:G10"/>
    <mergeCell ref="H10:I10"/>
    <mergeCell ref="J10:K10"/>
    <mergeCell ref="L10:M10"/>
    <mergeCell ref="N10:P10"/>
    <mergeCell ref="Q10:R10"/>
    <mergeCell ref="T10:U10"/>
    <mergeCell ref="A1:Z1"/>
    <mergeCell ref="A2:Z2"/>
    <mergeCell ref="A3:Z3"/>
    <mergeCell ref="A7:Z7"/>
    <mergeCell ref="H8:P8"/>
    <mergeCell ref="Q8:W8"/>
    <mergeCell ref="A5:XFD5"/>
  </mergeCells>
  <pageMargins left="0.7" right="0.7" top="0.75" bottom="0.75" header="0.3" footer="0.3"/>
  <pageSetup paperSize="9" scale="6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  <pageSetUpPr fitToPage="1"/>
  </sheetPr>
  <dimension ref="B2:CC28"/>
  <sheetViews>
    <sheetView rightToLeft="1" view="pageBreakPreview" topLeftCell="A4" zoomScale="70" zoomScaleNormal="70" zoomScaleSheetLayoutView="70" workbookViewId="0">
      <selection activeCell="H29" sqref="H29"/>
    </sheetView>
  </sheetViews>
  <sheetFormatPr defaultColWidth="9.140625" defaultRowHeight="21" x14ac:dyDescent="0.6"/>
  <cols>
    <col min="1" max="1" width="4.7109375" style="1" customWidth="1"/>
    <col min="2" max="2" width="46" style="1" bestFit="1" customWidth="1"/>
    <col min="3" max="3" width="1" style="1" customWidth="1"/>
    <col min="4" max="4" width="12.7109375" style="1" customWidth="1"/>
    <col min="5" max="5" width="1" style="1" customWidth="1"/>
    <col min="6" max="6" width="14" style="1" customWidth="1"/>
    <col min="7" max="7" width="1" style="1" customWidth="1"/>
    <col min="8" max="8" width="16.7109375" style="1" bestFit="1" customWidth="1"/>
    <col min="9" max="9" width="1" style="1" customWidth="1"/>
    <col min="10" max="10" width="19.140625" style="1" bestFit="1" customWidth="1"/>
    <col min="11" max="11" width="1" style="1" customWidth="1"/>
    <col min="12" max="12" width="12" style="1" bestFit="1" customWidth="1"/>
    <col min="13" max="13" width="1.140625" style="1" customWidth="1"/>
    <col min="14" max="14" width="7.28515625" style="1" customWidth="1"/>
    <col min="15" max="15" width="1" style="1" customWidth="1"/>
    <col min="16" max="16" width="9.28515625" style="1" bestFit="1" customWidth="1"/>
    <col min="17" max="17" width="1" style="1" customWidth="1"/>
    <col min="18" max="18" width="19.28515625" style="1" bestFit="1" customWidth="1"/>
    <col min="19" max="19" width="1" style="1" customWidth="1"/>
    <col min="20" max="20" width="26" style="1" bestFit="1" customWidth="1"/>
    <col min="21" max="21" width="1" style="1" customWidth="1"/>
    <col min="22" max="22" width="19.28515625" style="1" bestFit="1" customWidth="1"/>
    <col min="23" max="23" width="1" style="1" customWidth="1"/>
    <col min="24" max="24" width="20" style="1" bestFit="1" customWidth="1"/>
    <col min="25" max="25" width="1" style="1" customWidth="1"/>
    <col min="26" max="26" width="10.7109375" style="1" bestFit="1" customWidth="1"/>
    <col min="27" max="27" width="1" style="1" customWidth="1"/>
    <col min="28" max="28" width="20" style="1" bestFit="1" customWidth="1"/>
    <col min="29" max="29" width="1" style="1" customWidth="1"/>
    <col min="30" max="30" width="14.42578125" style="1" bestFit="1" customWidth="1"/>
    <col min="31" max="31" width="1" style="1" customWidth="1"/>
    <col min="32" max="32" width="12.7109375" style="1" customWidth="1"/>
    <col min="33" max="33" width="1" style="1" customWidth="1"/>
    <col min="34" max="34" width="19.28515625" style="1" bestFit="1" customWidth="1"/>
    <col min="35" max="35" width="1" style="1" customWidth="1"/>
    <col min="36" max="36" width="26" style="1" bestFit="1" customWidth="1"/>
    <col min="37" max="37" width="1" style="1" customWidth="1"/>
    <col min="38" max="38" width="21.7109375" style="1" customWidth="1"/>
    <col min="39" max="39" width="1" style="1" customWidth="1"/>
    <col min="40" max="40" width="4.5703125" style="1" customWidth="1"/>
    <col min="41" max="16384" width="9.140625" style="1"/>
  </cols>
  <sheetData>
    <row r="2" spans="2:38" ht="39" x14ac:dyDescent="0.6">
      <c r="B2" s="201" t="s">
        <v>167</v>
      </c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</row>
    <row r="3" spans="2:38" ht="39" x14ac:dyDescent="0.6">
      <c r="B3" s="201" t="s">
        <v>0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</row>
    <row r="4" spans="2:38" ht="39" x14ac:dyDescent="0.6">
      <c r="B4" s="201" t="s">
        <v>245</v>
      </c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201"/>
    </row>
    <row r="5" spans="2:38" ht="39" x14ac:dyDescent="0.6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</row>
    <row r="6" spans="2:38" ht="39" x14ac:dyDescent="0.6"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</row>
    <row r="7" spans="2:38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8" s="2" customFormat="1" ht="30" x14ac:dyDescent="0.55000000000000004">
      <c r="B8" s="199" t="s">
        <v>151</v>
      </c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8" ht="30" x14ac:dyDescent="0.6">
      <c r="B10" s="176" t="s">
        <v>16</v>
      </c>
      <c r="C10" s="176" t="s">
        <v>16</v>
      </c>
      <c r="D10" s="176" t="s">
        <v>16</v>
      </c>
      <c r="E10" s="176" t="s">
        <v>16</v>
      </c>
      <c r="F10" s="176" t="s">
        <v>16</v>
      </c>
      <c r="G10" s="176" t="s">
        <v>16</v>
      </c>
      <c r="H10" s="176" t="s">
        <v>16</v>
      </c>
      <c r="I10" s="176" t="s">
        <v>16</v>
      </c>
      <c r="J10" s="176" t="s">
        <v>16</v>
      </c>
      <c r="K10" s="176" t="s">
        <v>16</v>
      </c>
      <c r="L10" s="176"/>
      <c r="M10" s="176"/>
      <c r="N10" s="176" t="s">
        <v>16</v>
      </c>
      <c r="P10" s="176" t="s">
        <v>232</v>
      </c>
      <c r="Q10" s="176" t="s">
        <v>2</v>
      </c>
      <c r="R10" s="176" t="s">
        <v>2</v>
      </c>
      <c r="S10" s="176" t="s">
        <v>2</v>
      </c>
      <c r="T10" s="176" t="s">
        <v>2</v>
      </c>
      <c r="V10" s="202" t="s">
        <v>3</v>
      </c>
      <c r="W10" s="176" t="s">
        <v>3</v>
      </c>
      <c r="X10" s="176" t="s">
        <v>3</v>
      </c>
      <c r="Y10" s="176" t="s">
        <v>3</v>
      </c>
      <c r="Z10" s="176" t="s">
        <v>3</v>
      </c>
      <c r="AA10" s="176" t="s">
        <v>3</v>
      </c>
      <c r="AB10" s="176" t="s">
        <v>3</v>
      </c>
      <c r="AD10" s="176" t="s">
        <v>246</v>
      </c>
      <c r="AE10" s="176" t="s">
        <v>4</v>
      </c>
      <c r="AF10" s="176" t="s">
        <v>4</v>
      </c>
      <c r="AG10" s="176" t="s">
        <v>4</v>
      </c>
      <c r="AH10" s="176" t="s">
        <v>4</v>
      </c>
      <c r="AI10" s="176" t="s">
        <v>4</v>
      </c>
      <c r="AJ10" s="176" t="s">
        <v>4</v>
      </c>
      <c r="AK10" s="176" t="s">
        <v>4</v>
      </c>
      <c r="AL10" s="176" t="s">
        <v>4</v>
      </c>
    </row>
    <row r="11" spans="2:38" s="13" customFormat="1" ht="45.75" customHeight="1" x14ac:dyDescent="0.6">
      <c r="B11" s="179" t="s">
        <v>17</v>
      </c>
      <c r="C11" s="15"/>
      <c r="D11" s="179" t="s">
        <v>18</v>
      </c>
      <c r="E11" s="15"/>
      <c r="F11" s="179" t="s">
        <v>19</v>
      </c>
      <c r="G11" s="15"/>
      <c r="H11" s="179" t="s">
        <v>20</v>
      </c>
      <c r="I11" s="15"/>
      <c r="J11" s="179" t="s">
        <v>70</v>
      </c>
      <c r="K11" s="15"/>
      <c r="L11" s="179" t="s">
        <v>22</v>
      </c>
      <c r="M11" s="108"/>
      <c r="N11" s="179" t="s">
        <v>15</v>
      </c>
      <c r="P11" s="179" t="s">
        <v>5</v>
      </c>
      <c r="Q11" s="15"/>
      <c r="R11" s="179" t="s">
        <v>6</v>
      </c>
      <c r="S11" s="15"/>
      <c r="T11" s="179" t="s">
        <v>7</v>
      </c>
      <c r="V11" s="204" t="s">
        <v>8</v>
      </c>
      <c r="W11" s="179" t="s">
        <v>8</v>
      </c>
      <c r="X11" s="179" t="s">
        <v>8</v>
      </c>
      <c r="Z11" s="179" t="s">
        <v>9</v>
      </c>
      <c r="AA11" s="179" t="s">
        <v>9</v>
      </c>
      <c r="AB11" s="179" t="s">
        <v>9</v>
      </c>
      <c r="AD11" s="179" t="s">
        <v>5</v>
      </c>
      <c r="AE11" s="15"/>
      <c r="AF11" s="179" t="s">
        <v>23</v>
      </c>
      <c r="AG11" s="15"/>
      <c r="AH11" s="179" t="s">
        <v>6</v>
      </c>
      <c r="AI11" s="15"/>
      <c r="AJ11" s="179" t="s">
        <v>7</v>
      </c>
      <c r="AK11" s="15"/>
      <c r="AL11" s="179" t="s">
        <v>11</v>
      </c>
    </row>
    <row r="12" spans="2:38" s="13" customFormat="1" ht="45.75" customHeight="1" x14ac:dyDescent="0.6">
      <c r="B12" s="180" t="s">
        <v>17</v>
      </c>
      <c r="C12" s="16"/>
      <c r="D12" s="180" t="s">
        <v>18</v>
      </c>
      <c r="E12" s="16"/>
      <c r="F12" s="180" t="s">
        <v>19</v>
      </c>
      <c r="G12" s="16"/>
      <c r="H12" s="180" t="s">
        <v>20</v>
      </c>
      <c r="I12" s="16"/>
      <c r="J12" s="180" t="s">
        <v>21</v>
      </c>
      <c r="K12" s="16"/>
      <c r="L12" s="180"/>
      <c r="M12" s="109"/>
      <c r="N12" s="180" t="s">
        <v>15</v>
      </c>
      <c r="P12" s="180" t="s">
        <v>5</v>
      </c>
      <c r="Q12" s="16"/>
      <c r="R12" s="180" t="s">
        <v>6</v>
      </c>
      <c r="S12" s="16"/>
      <c r="T12" s="180" t="s">
        <v>7</v>
      </c>
      <c r="V12" s="203" t="s">
        <v>5</v>
      </c>
      <c r="W12" s="16"/>
      <c r="X12" s="180" t="s">
        <v>6</v>
      </c>
      <c r="Z12" s="180" t="s">
        <v>5</v>
      </c>
      <c r="AA12" s="16"/>
      <c r="AB12" s="180" t="s">
        <v>12</v>
      </c>
      <c r="AD12" s="180" t="s">
        <v>5</v>
      </c>
      <c r="AE12" s="16"/>
      <c r="AF12" s="180" t="s">
        <v>23</v>
      </c>
      <c r="AG12" s="16"/>
      <c r="AH12" s="180" t="s">
        <v>6</v>
      </c>
      <c r="AI12" s="16"/>
      <c r="AJ12" s="180"/>
      <c r="AK12" s="16"/>
      <c r="AL12" s="180" t="s">
        <v>11</v>
      </c>
    </row>
    <row r="13" spans="2:38" ht="21.75" x14ac:dyDescent="0.6">
      <c r="B13" s="3"/>
      <c r="C13" s="3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>
        <v>5.1000000000000004E-3</v>
      </c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0"/>
      <c r="AL13" s="72"/>
    </row>
    <row r="14" spans="2:38" ht="27" thickBot="1" x14ac:dyDescent="0.7">
      <c r="B14" s="200" t="s">
        <v>65</v>
      </c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  <c r="O14" s="19"/>
      <c r="P14" s="150">
        <f>SUM(P13:P13)</f>
        <v>0</v>
      </c>
      <c r="Q14" s="151"/>
      <c r="R14" s="150">
        <f>SUM(R13:R13)</f>
        <v>0</v>
      </c>
      <c r="S14" s="151"/>
      <c r="T14" s="150">
        <f>SUM(T13:T13)</f>
        <v>0</v>
      </c>
      <c r="U14" s="151"/>
      <c r="V14" s="150">
        <f>SUM(V13:V13)</f>
        <v>5.1000000000000004E-3</v>
      </c>
      <c r="W14" s="151"/>
      <c r="X14" s="150">
        <f>SUM(X13:X13)</f>
        <v>0</v>
      </c>
      <c r="Y14" s="151"/>
      <c r="Z14" s="150">
        <f>SUM(Z13:Z13)</f>
        <v>0</v>
      </c>
      <c r="AA14" s="151"/>
      <c r="AB14" s="150">
        <f>SUM(AB13:AB13)</f>
        <v>0</v>
      </c>
      <c r="AC14" s="151"/>
      <c r="AD14" s="150">
        <f>SUM(AD13:AD13)</f>
        <v>0</v>
      </c>
      <c r="AE14" s="148"/>
      <c r="AF14" s="150"/>
      <c r="AG14" s="151"/>
      <c r="AH14" s="150">
        <f>SUM(AH13:AH13)</f>
        <v>0</v>
      </c>
      <c r="AI14" s="151"/>
      <c r="AJ14" s="150">
        <f>SUM(AJ13:AJ13)</f>
        <v>0</v>
      </c>
      <c r="AK14" s="151"/>
      <c r="AL14" s="152">
        <f>SUM(AL13:AL13)</f>
        <v>0</v>
      </c>
    </row>
    <row r="15" spans="2:38" ht="21" customHeight="1" thickTop="1" x14ac:dyDescent="0.6">
      <c r="V15"/>
      <c r="W15"/>
    </row>
    <row r="16" spans="2:38" x14ac:dyDescent="0.6">
      <c r="V16"/>
      <c r="W16"/>
    </row>
    <row r="17" spans="20:81" ht="21.75" x14ac:dyDescent="0.6">
      <c r="V17"/>
      <c r="W17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</row>
    <row r="18" spans="20:81" ht="21.75" x14ac:dyDescent="0.6">
      <c r="V18"/>
      <c r="W18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</row>
    <row r="19" spans="20:81" ht="21.75" x14ac:dyDescent="0.6">
      <c r="V19"/>
      <c r="W19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</row>
    <row r="20" spans="20:81" ht="21.75" x14ac:dyDescent="0.6">
      <c r="V20"/>
      <c r="W20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</row>
    <row r="21" spans="20:81" ht="33" x14ac:dyDescent="0.8">
      <c r="T21" s="42">
        <v>4</v>
      </c>
      <c r="V21"/>
      <c r="W21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</row>
    <row r="22" spans="20:81" ht="21.75" x14ac:dyDescent="0.6">
      <c r="V22"/>
      <c r="W22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</row>
    <row r="23" spans="20:81" ht="21.75" x14ac:dyDescent="0.6">
      <c r="V23"/>
      <c r="W2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</row>
    <row r="24" spans="20:81" ht="21.75" x14ac:dyDescent="0.6">
      <c r="V24"/>
      <c r="W24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</row>
    <row r="25" spans="20:81" ht="21.75" x14ac:dyDescent="0.6">
      <c r="V25"/>
      <c r="W25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</row>
    <row r="26" spans="20:81" ht="21.75" x14ac:dyDescent="0.6">
      <c r="V26"/>
      <c r="W26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</row>
    <row r="27" spans="20:81" ht="21.75" x14ac:dyDescent="0.6">
      <c r="V27"/>
      <c r="W27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</row>
    <row r="28" spans="20:81" x14ac:dyDescent="0.6">
      <c r="V28"/>
      <c r="W28"/>
    </row>
  </sheetData>
  <mergeCells count="30">
    <mergeCell ref="P10:T10"/>
    <mergeCell ref="V12"/>
    <mergeCell ref="X12"/>
    <mergeCell ref="V11:X11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  <mergeCell ref="L11:L12"/>
    <mergeCell ref="B8:R8"/>
    <mergeCell ref="B14:N14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</mergeCells>
  <printOptions horizontalCentered="1" verticalCentered="1"/>
  <pageMargins left="0" right="0" top="0.25" bottom="0" header="0.3" footer="0.3"/>
  <pageSetup paperSize="9" scale="3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AF43"/>
  <sheetViews>
    <sheetView rightToLeft="1" view="pageBreakPreview" topLeftCell="B5" zoomScale="70" zoomScaleNormal="110" zoomScaleSheetLayoutView="70" workbookViewId="0">
      <selection activeCell="B2" sqref="B2:AF2"/>
    </sheetView>
  </sheetViews>
  <sheetFormatPr defaultColWidth="9.140625" defaultRowHeight="21" x14ac:dyDescent="0.6"/>
  <cols>
    <col min="1" max="1" width="4.7109375" style="1" customWidth="1"/>
    <col min="2" max="2" width="49.7109375" style="1" customWidth="1"/>
    <col min="3" max="3" width="1" style="1" customWidth="1"/>
    <col min="4" max="4" width="17.140625" style="1" customWidth="1"/>
    <col min="5" max="5" width="1" style="1" customWidth="1"/>
    <col min="6" max="6" width="11.85546875" style="1" bestFit="1" customWidth="1"/>
    <col min="7" max="7" width="1" style="1" customWidth="1"/>
    <col min="8" max="8" width="14.28515625" style="1" bestFit="1" customWidth="1"/>
    <col min="9" max="9" width="1" style="1" customWidth="1"/>
    <col min="10" max="10" width="14" style="1" customWidth="1"/>
    <col min="11" max="11" width="1" style="1" customWidth="1"/>
    <col min="12" max="12" width="12.85546875" style="1" bestFit="1" customWidth="1"/>
    <col min="13" max="13" width="1" style="1" customWidth="1"/>
    <col min="14" max="14" width="22" style="1" bestFit="1" customWidth="1"/>
    <col min="15" max="15" width="1" style="1" customWidth="1"/>
    <col min="16" max="16" width="22.42578125" style="1" customWidth="1"/>
    <col min="17" max="17" width="1" style="1" customWidth="1"/>
    <col min="18" max="18" width="11.42578125" style="1" bestFit="1" customWidth="1"/>
    <col min="19" max="19" width="1" style="1" customWidth="1"/>
    <col min="20" max="20" width="22" style="1" bestFit="1" customWidth="1"/>
    <col min="21" max="21" width="1" style="1" customWidth="1"/>
    <col min="22" max="22" width="11.7109375" style="1" bestFit="1" customWidth="1"/>
    <col min="23" max="23" width="1" style="1" customWidth="1"/>
    <col min="24" max="24" width="22" style="1" bestFit="1" customWidth="1"/>
    <col min="25" max="25" width="1" style="1" customWidth="1"/>
    <col min="26" max="26" width="12.85546875" style="1" bestFit="1" customWidth="1"/>
    <col min="27" max="27" width="1" style="1" customWidth="1"/>
    <col min="28" max="28" width="22" style="1" bestFit="1" customWidth="1"/>
    <col min="29" max="29" width="1" style="1" customWidth="1"/>
    <col min="30" max="30" width="21.7109375" style="1" customWidth="1"/>
    <col min="31" max="31" width="1" style="1" hidden="1" customWidth="1"/>
    <col min="32" max="32" width="22.1406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</row>
    <row r="3" spans="2:32" ht="39" x14ac:dyDescent="0.6">
      <c r="B3" s="201" t="s">
        <v>0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</row>
    <row r="4" spans="2:32" ht="39" x14ac:dyDescent="0.6">
      <c r="B4" s="201" t="s">
        <v>245</v>
      </c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1"/>
      <c r="AC4" s="201"/>
      <c r="AD4" s="201"/>
      <c r="AE4" s="201"/>
      <c r="AF4" s="201"/>
    </row>
    <row r="5" spans="2:32" ht="129" customHeight="1" x14ac:dyDescent="0.6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</row>
    <row r="6" spans="2:32" ht="129" customHeight="1" x14ac:dyDescent="0.6"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</row>
    <row r="7" spans="2:32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2" s="2" customFormat="1" ht="30" x14ac:dyDescent="0.55000000000000004">
      <c r="B8" s="12" t="s">
        <v>152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2" s="13" customFormat="1" ht="31.5" customHeight="1" x14ac:dyDescent="0.6">
      <c r="B10" s="178" t="s">
        <v>29</v>
      </c>
      <c r="C10" s="178" t="s">
        <v>29</v>
      </c>
      <c r="D10" s="178" t="s">
        <v>29</v>
      </c>
      <c r="E10" s="178" t="s">
        <v>29</v>
      </c>
      <c r="F10" s="178" t="s">
        <v>29</v>
      </c>
      <c r="G10" s="178" t="s">
        <v>29</v>
      </c>
      <c r="H10" s="178" t="s">
        <v>29</v>
      </c>
      <c r="I10" s="178" t="s">
        <v>29</v>
      </c>
      <c r="J10" s="178" t="s">
        <v>29</v>
      </c>
      <c r="L10" s="206"/>
      <c r="M10" s="178" t="s">
        <v>2</v>
      </c>
      <c r="N10" s="178" t="s">
        <v>2</v>
      </c>
      <c r="O10" s="178" t="s">
        <v>2</v>
      </c>
      <c r="P10" s="178" t="s">
        <v>2</v>
      </c>
      <c r="R10" s="178" t="s">
        <v>3</v>
      </c>
      <c r="S10" s="178" t="s">
        <v>3</v>
      </c>
      <c r="T10" s="178" t="s">
        <v>3</v>
      </c>
      <c r="U10" s="178" t="s">
        <v>3</v>
      </c>
      <c r="V10" s="178"/>
      <c r="W10" s="178" t="s">
        <v>3</v>
      </c>
      <c r="X10" s="178" t="s">
        <v>3</v>
      </c>
      <c r="Z10" s="178" t="s">
        <v>246</v>
      </c>
      <c r="AA10" s="178" t="s">
        <v>4</v>
      </c>
      <c r="AB10" s="178" t="s">
        <v>4</v>
      </c>
      <c r="AC10" s="178" t="s">
        <v>4</v>
      </c>
      <c r="AD10" s="178" t="s">
        <v>4</v>
      </c>
      <c r="AE10" s="178" t="s">
        <v>4</v>
      </c>
      <c r="AF10" s="178" t="s">
        <v>4</v>
      </c>
    </row>
    <row r="11" spans="2:32" s="13" customFormat="1" x14ac:dyDescent="0.6">
      <c r="B11" s="179" t="s">
        <v>30</v>
      </c>
      <c r="C11" s="15"/>
      <c r="D11" s="179" t="s">
        <v>70</v>
      </c>
      <c r="E11" s="15"/>
      <c r="F11" s="179" t="s">
        <v>22</v>
      </c>
      <c r="G11" s="15"/>
      <c r="H11" s="179" t="s">
        <v>31</v>
      </c>
      <c r="I11" s="15"/>
      <c r="J11" s="179" t="s">
        <v>19</v>
      </c>
      <c r="L11" s="204" t="s">
        <v>5</v>
      </c>
      <c r="M11" s="15"/>
      <c r="N11" s="179" t="s">
        <v>6</v>
      </c>
      <c r="O11" s="15"/>
      <c r="P11" s="179" t="s">
        <v>7</v>
      </c>
      <c r="R11" s="179" t="s">
        <v>8</v>
      </c>
      <c r="S11" s="179" t="s">
        <v>8</v>
      </c>
      <c r="T11" s="179" t="s">
        <v>8</v>
      </c>
      <c r="U11" s="15"/>
      <c r="V11" s="204" t="s">
        <v>9</v>
      </c>
      <c r="W11" s="179" t="s">
        <v>9</v>
      </c>
      <c r="X11" s="179" t="s">
        <v>9</v>
      </c>
      <c r="Z11" s="179" t="s">
        <v>5</v>
      </c>
      <c r="AA11" s="15"/>
      <c r="AB11" s="179" t="s">
        <v>6</v>
      </c>
      <c r="AC11" s="15"/>
      <c r="AD11" s="179" t="s">
        <v>7</v>
      </c>
      <c r="AE11" s="15"/>
      <c r="AF11" s="179" t="s">
        <v>32</v>
      </c>
    </row>
    <row r="12" spans="2:32" s="13" customFormat="1" ht="75.75" customHeight="1" x14ac:dyDescent="0.6">
      <c r="B12" s="180" t="s">
        <v>30</v>
      </c>
      <c r="C12" s="16"/>
      <c r="D12" s="180" t="s">
        <v>21</v>
      </c>
      <c r="E12" s="16"/>
      <c r="F12" s="180" t="s">
        <v>22</v>
      </c>
      <c r="G12" s="16"/>
      <c r="H12" s="180" t="s">
        <v>31</v>
      </c>
      <c r="I12" s="16"/>
      <c r="J12" s="180" t="s">
        <v>19</v>
      </c>
      <c r="L12" s="180"/>
      <c r="M12" s="16"/>
      <c r="N12" s="180" t="s">
        <v>6</v>
      </c>
      <c r="O12" s="16"/>
      <c r="P12" s="180" t="s">
        <v>7</v>
      </c>
      <c r="R12" s="180" t="s">
        <v>5</v>
      </c>
      <c r="S12" s="16"/>
      <c r="T12" s="180" t="s">
        <v>6</v>
      </c>
      <c r="U12" s="16"/>
      <c r="V12" s="203" t="s">
        <v>5</v>
      </c>
      <c r="W12" s="16"/>
      <c r="X12" s="180" t="s">
        <v>12</v>
      </c>
      <c r="Z12" s="180" t="s">
        <v>5</v>
      </c>
      <c r="AA12" s="16"/>
      <c r="AB12" s="180" t="s">
        <v>6</v>
      </c>
      <c r="AC12" s="16"/>
      <c r="AD12" s="180" t="s">
        <v>7</v>
      </c>
      <c r="AE12" s="16"/>
      <c r="AF12" s="180" t="s">
        <v>32</v>
      </c>
    </row>
    <row r="13" spans="2:32" s="13" customFormat="1" ht="32.25" customHeight="1" x14ac:dyDescent="0.65"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95">
        <v>0</v>
      </c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4"/>
      <c r="AF13" s="100"/>
    </row>
    <row r="14" spans="2:32" ht="27" thickBot="1" x14ac:dyDescent="0.7">
      <c r="B14" s="205" t="s">
        <v>65</v>
      </c>
      <c r="C14" s="205"/>
      <c r="D14" s="205"/>
      <c r="E14" s="205"/>
      <c r="F14" s="205"/>
      <c r="G14" s="205"/>
      <c r="H14" s="205"/>
      <c r="I14" s="205"/>
      <c r="J14" s="205"/>
      <c r="K14" s="19"/>
      <c r="L14" s="101">
        <f>SUM(L13:L13)</f>
        <v>0</v>
      </c>
      <c r="M14" s="94"/>
      <c r="N14" s="101" t="s">
        <v>77</v>
      </c>
      <c r="O14" s="94"/>
      <c r="P14" s="101" t="s">
        <v>77</v>
      </c>
      <c r="Q14" s="94"/>
      <c r="R14" s="101" t="s">
        <v>77</v>
      </c>
      <c r="S14" s="94"/>
      <c r="T14" s="101" t="s">
        <v>77</v>
      </c>
      <c r="U14" s="94"/>
      <c r="V14" s="101" t="s">
        <v>77</v>
      </c>
      <c r="W14" s="94"/>
      <c r="X14" s="101" t="s">
        <v>77</v>
      </c>
      <c r="Y14" s="94"/>
      <c r="Z14" s="101" t="s">
        <v>77</v>
      </c>
      <c r="AA14" s="94"/>
      <c r="AB14" s="101" t="s">
        <v>77</v>
      </c>
      <c r="AC14" s="94"/>
      <c r="AD14" s="101" t="s">
        <v>77</v>
      </c>
      <c r="AE14" s="94"/>
      <c r="AF14" s="102">
        <f>SUM(AF13:AF13)</f>
        <v>0</v>
      </c>
    </row>
    <row r="15" spans="2:32" ht="21.75" thickTop="1" x14ac:dyDescent="0.6">
      <c r="L15" s="93"/>
      <c r="V15"/>
    </row>
    <row r="16" spans="2:32" x14ac:dyDescent="0.6">
      <c r="L16"/>
      <c r="V16"/>
    </row>
    <row r="17" spans="12:22" x14ac:dyDescent="0.6">
      <c r="L17"/>
      <c r="V17"/>
    </row>
    <row r="18" spans="12:22" x14ac:dyDescent="0.6">
      <c r="L18"/>
      <c r="V18"/>
    </row>
    <row r="19" spans="12:22" x14ac:dyDescent="0.6">
      <c r="L19"/>
      <c r="V19"/>
    </row>
    <row r="20" spans="12:22" ht="33" x14ac:dyDescent="0.8">
      <c r="L20"/>
      <c r="P20" s="42">
        <v>5</v>
      </c>
      <c r="V20"/>
    </row>
    <row r="21" spans="12:22" x14ac:dyDescent="0.6">
      <c r="L21"/>
      <c r="V21"/>
    </row>
    <row r="22" spans="12:22" x14ac:dyDescent="0.6">
      <c r="L22"/>
      <c r="V22"/>
    </row>
    <row r="23" spans="12:22" x14ac:dyDescent="0.6">
      <c r="L23"/>
      <c r="V23"/>
    </row>
    <row r="24" spans="12:22" x14ac:dyDescent="0.6">
      <c r="L24"/>
      <c r="V24"/>
    </row>
    <row r="25" spans="12:22" x14ac:dyDescent="0.6">
      <c r="L25"/>
      <c r="V25"/>
    </row>
    <row r="26" spans="12:22" x14ac:dyDescent="0.6">
      <c r="L26"/>
      <c r="V26"/>
    </row>
    <row r="27" spans="12:22" x14ac:dyDescent="0.6">
      <c r="L27"/>
      <c r="V27"/>
    </row>
    <row r="28" spans="12:22" x14ac:dyDescent="0.6">
      <c r="L28"/>
      <c r="V28"/>
    </row>
    <row r="29" spans="12:22" x14ac:dyDescent="0.6">
      <c r="L29"/>
      <c r="V29"/>
    </row>
    <row r="30" spans="12:22" x14ac:dyDescent="0.6">
      <c r="L30"/>
      <c r="V30"/>
    </row>
    <row r="31" spans="12:22" x14ac:dyDescent="0.6">
      <c r="L31"/>
      <c r="V31"/>
    </row>
    <row r="32" spans="12:22" x14ac:dyDescent="0.6">
      <c r="L32"/>
      <c r="V32"/>
    </row>
    <row r="33" spans="12:26" x14ac:dyDescent="0.6">
      <c r="L33"/>
      <c r="V33"/>
    </row>
    <row r="34" spans="12:26" x14ac:dyDescent="0.6">
      <c r="L34"/>
      <c r="V34"/>
    </row>
    <row r="35" spans="12:26" x14ac:dyDescent="0.6">
      <c r="L35"/>
      <c r="V35"/>
    </row>
    <row r="36" spans="12:26" x14ac:dyDescent="0.6">
      <c r="L36"/>
      <c r="V36"/>
      <c r="X36"/>
      <c r="Y36"/>
      <c r="Z36"/>
    </row>
    <row r="37" spans="12:26" x14ac:dyDescent="0.6">
      <c r="L37"/>
      <c r="V37"/>
    </row>
    <row r="38" spans="12:26" x14ac:dyDescent="0.6">
      <c r="L38"/>
      <c r="V38"/>
    </row>
    <row r="39" spans="12:26" x14ac:dyDescent="0.6">
      <c r="L39"/>
      <c r="V39"/>
    </row>
    <row r="40" spans="12:26" x14ac:dyDescent="0.6">
      <c r="L40"/>
      <c r="V40"/>
    </row>
    <row r="41" spans="12:26" x14ac:dyDescent="0.6">
      <c r="L41"/>
    </row>
    <row r="42" spans="12:26" x14ac:dyDescent="0.6">
      <c r="L42"/>
    </row>
    <row r="43" spans="12:26" x14ac:dyDescent="0.6">
      <c r="L43"/>
    </row>
  </sheetData>
  <mergeCells count="26"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  <mergeCell ref="B14:J14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</mergeCells>
  <printOptions horizontalCentered="1" verticalCentered="1"/>
  <pageMargins left="0.7" right="0.7" top="0.75" bottom="0.75" header="0.3" footer="0.3"/>
  <pageSetup paperSize="9" scale="3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T27"/>
  <sheetViews>
    <sheetView rightToLeft="1" view="pageBreakPreview" topLeftCell="A4" zoomScaleNormal="100" zoomScaleSheetLayoutView="100" workbookViewId="0">
      <selection activeCell="L15" sqref="L15"/>
    </sheetView>
  </sheetViews>
  <sheetFormatPr defaultColWidth="9.140625" defaultRowHeight="21" x14ac:dyDescent="0.55000000000000004"/>
  <cols>
    <col min="1" max="1" width="4.5703125" style="2" customWidth="1"/>
    <col min="2" max="2" width="77.7109375" style="2" bestFit="1" customWidth="1"/>
    <col min="3" max="3" width="1" style="2" customWidth="1"/>
    <col min="4" max="4" width="17.5703125" style="2" bestFit="1" customWidth="1"/>
    <col min="5" max="5" width="1" style="2" customWidth="1"/>
    <col min="6" max="6" width="17.5703125" style="2" bestFit="1" customWidth="1"/>
    <col min="7" max="7" width="1" style="2" customWidth="1"/>
    <col min="8" max="8" width="17.5703125" style="2" bestFit="1" customWidth="1"/>
    <col min="9" max="9" width="1" style="2" customWidth="1"/>
    <col min="10" max="10" width="17.5703125" style="2" bestFit="1" customWidth="1"/>
    <col min="11" max="11" width="1" style="2" customWidth="1"/>
    <col min="12" max="12" width="19.7109375" style="2" bestFit="1" customWidth="1"/>
    <col min="13" max="13" width="1" style="2" customWidth="1"/>
    <col min="14" max="14" width="9.140625" style="2" customWidth="1"/>
    <col min="15" max="16384" width="9.140625" style="2"/>
  </cols>
  <sheetData>
    <row r="2" spans="2:20" ht="30" x14ac:dyDescent="0.55000000000000004">
      <c r="B2" s="176" t="s">
        <v>168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</row>
    <row r="3" spans="2:20" ht="30" x14ac:dyDescent="0.55000000000000004">
      <c r="B3" s="176" t="s">
        <v>0</v>
      </c>
      <c r="C3" s="176"/>
      <c r="D3" s="176"/>
      <c r="E3" s="176"/>
      <c r="F3" s="176"/>
      <c r="G3" s="176"/>
      <c r="H3" s="176"/>
      <c r="I3" s="176"/>
      <c r="J3" s="176"/>
      <c r="K3" s="176"/>
      <c r="L3" s="176"/>
    </row>
    <row r="4" spans="2:20" ht="30" x14ac:dyDescent="0.55000000000000004">
      <c r="B4" s="176" t="s">
        <v>245</v>
      </c>
      <c r="C4" s="176"/>
      <c r="D4" s="176"/>
      <c r="E4" s="176"/>
      <c r="F4" s="176"/>
      <c r="G4" s="176"/>
      <c r="H4" s="176"/>
      <c r="I4" s="176"/>
      <c r="J4" s="176"/>
      <c r="K4" s="176"/>
      <c r="L4" s="176"/>
    </row>
    <row r="5" spans="2:20" ht="30" x14ac:dyDescent="0.55000000000000004">
      <c r="B5" s="12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2:20" ht="30" x14ac:dyDescent="0.55000000000000004">
      <c r="B6" s="12" t="s">
        <v>153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8" spans="2:20" s="4" customFormat="1" x14ac:dyDescent="0.55000000000000004">
      <c r="B8" s="177" t="s">
        <v>33</v>
      </c>
      <c r="D8" s="178" t="s">
        <v>232</v>
      </c>
      <c r="F8" s="178" t="s">
        <v>3</v>
      </c>
      <c r="G8" s="178" t="s">
        <v>3</v>
      </c>
      <c r="H8" s="178" t="s">
        <v>3</v>
      </c>
      <c r="J8" s="178" t="s">
        <v>246</v>
      </c>
      <c r="K8" s="178" t="s">
        <v>4</v>
      </c>
      <c r="L8" s="178" t="s">
        <v>4</v>
      </c>
    </row>
    <row r="9" spans="2:20" s="4" customFormat="1" x14ac:dyDescent="0.55000000000000004">
      <c r="B9" s="210" t="s">
        <v>33</v>
      </c>
      <c r="D9" s="208" t="s">
        <v>34</v>
      </c>
      <c r="F9" s="208" t="s">
        <v>35</v>
      </c>
      <c r="G9" s="27"/>
      <c r="H9" s="208" t="s">
        <v>36</v>
      </c>
      <c r="J9" s="208" t="s">
        <v>34</v>
      </c>
      <c r="K9" s="27"/>
      <c r="L9" s="209" t="s">
        <v>32</v>
      </c>
    </row>
    <row r="10" spans="2:20" s="4" customFormat="1" x14ac:dyDescent="0.55000000000000004">
      <c r="B10" s="3" t="s">
        <v>250</v>
      </c>
      <c r="C10" s="97"/>
      <c r="D10" s="97">
        <v>45419422390</v>
      </c>
      <c r="E10" s="97"/>
      <c r="F10" s="97">
        <v>36868052214</v>
      </c>
      <c r="G10" s="97"/>
      <c r="H10" s="97">
        <v>81304676244</v>
      </c>
      <c r="I10" s="97"/>
      <c r="J10" s="97">
        <v>982798360</v>
      </c>
      <c r="K10" s="6"/>
      <c r="L10" s="31">
        <f>J10/'سرمایه گذاری ها'!$O$17</f>
        <v>3.9056862734752197E-3</v>
      </c>
      <c r="N10"/>
    </row>
    <row r="11" spans="2:20" s="4" customFormat="1" x14ac:dyDescent="0.55000000000000004">
      <c r="B11" s="5" t="s">
        <v>251</v>
      </c>
      <c r="C11" s="6"/>
      <c r="D11" s="67">
        <v>98927549</v>
      </c>
      <c r="E11" s="6"/>
      <c r="F11" s="67">
        <v>418327</v>
      </c>
      <c r="G11" s="6"/>
      <c r="H11" s="67">
        <v>0</v>
      </c>
      <c r="I11" s="6"/>
      <c r="J11" s="67">
        <v>99345876</v>
      </c>
      <c r="K11" s="6"/>
      <c r="L11" s="31">
        <f>J11/'سرمایه گذاری ها'!$O$17</f>
        <v>3.9480511975983684E-4</v>
      </c>
      <c r="N11"/>
    </row>
    <row r="12" spans="2:20" s="4" customFormat="1" x14ac:dyDescent="0.55000000000000004">
      <c r="B12" s="3" t="s">
        <v>252</v>
      </c>
      <c r="C12" s="97"/>
      <c r="D12" s="97">
        <v>756981</v>
      </c>
      <c r="E12" s="97"/>
      <c r="F12" s="97">
        <v>3201</v>
      </c>
      <c r="G12" s="97"/>
      <c r="H12" s="97">
        <v>0</v>
      </c>
      <c r="I12" s="97"/>
      <c r="J12" s="97">
        <v>760182</v>
      </c>
      <c r="K12" s="6"/>
      <c r="L12" s="31">
        <f>J12/'سرمایه گذاری ها'!$O$17</f>
        <v>3.0209985319297231E-6</v>
      </c>
      <c r="N12"/>
    </row>
    <row r="13" spans="2:20" s="4" customFormat="1" x14ac:dyDescent="0.55000000000000004">
      <c r="B13" s="3" t="s">
        <v>231</v>
      </c>
      <c r="C13" s="97"/>
      <c r="D13" s="97">
        <v>282544</v>
      </c>
      <c r="E13" s="97"/>
      <c r="F13" s="97">
        <v>1200</v>
      </c>
      <c r="G13" s="97"/>
      <c r="H13" s="97">
        <v>0</v>
      </c>
      <c r="I13" s="97"/>
      <c r="J13" s="97">
        <v>283744</v>
      </c>
      <c r="K13" s="6"/>
      <c r="L13" s="31">
        <f>J13/'سرمایه گذاری ها'!$O$17</f>
        <v>1.1276118185432794E-6</v>
      </c>
      <c r="N13"/>
    </row>
    <row r="14" spans="2:20" ht="27" thickBot="1" x14ac:dyDescent="0.6">
      <c r="B14" s="52" t="s">
        <v>65</v>
      </c>
      <c r="D14" s="53">
        <f>SUM(D10:D13)</f>
        <v>45519389464</v>
      </c>
      <c r="E14" s="53">
        <f>SUM(E10:E12)</f>
        <v>0</v>
      </c>
      <c r="F14" s="53">
        <f>SUM(F10:F12)</f>
        <v>36868473742</v>
      </c>
      <c r="G14" s="53">
        <f>SUM(G10:G12)</f>
        <v>0</v>
      </c>
      <c r="H14" s="53">
        <f>SUM(H10:H12)</f>
        <v>81304676244</v>
      </c>
      <c r="I14" s="53">
        <f>SUM(I10:I12)</f>
        <v>0</v>
      </c>
      <c r="J14" s="53">
        <f>SUM(J10:J13)</f>
        <v>1083188162</v>
      </c>
      <c r="L14" s="61">
        <f>SUM(L10:L13)</f>
        <v>4.3046400035855288E-3</v>
      </c>
      <c r="N14"/>
    </row>
    <row r="15" spans="2:20" ht="21.75" thickTop="1" x14ac:dyDescent="0.55000000000000004">
      <c r="D15"/>
      <c r="N15"/>
    </row>
    <row r="16" spans="2:20" x14ac:dyDescent="0.55000000000000004">
      <c r="B16" s="207">
        <v>6</v>
      </c>
      <c r="C16" s="207"/>
      <c r="D16" s="207"/>
      <c r="E16" s="207"/>
      <c r="F16" s="207"/>
      <c r="G16" s="207"/>
      <c r="H16" s="207"/>
      <c r="I16" s="207"/>
      <c r="J16" s="207"/>
      <c r="K16" s="207"/>
      <c r="L16" s="207"/>
      <c r="N16"/>
    </row>
    <row r="17" spans="2:14" x14ac:dyDescent="0.55000000000000004">
      <c r="B17" s="20"/>
      <c r="D17"/>
      <c r="N17"/>
    </row>
    <row r="18" spans="2:14" x14ac:dyDescent="0.55000000000000004">
      <c r="D18"/>
      <c r="N18"/>
    </row>
    <row r="19" spans="2:14" x14ac:dyDescent="0.55000000000000004">
      <c r="D19"/>
      <c r="N19"/>
    </row>
    <row r="20" spans="2:14" x14ac:dyDescent="0.55000000000000004">
      <c r="D20"/>
      <c r="N20"/>
    </row>
    <row r="21" spans="2:14" x14ac:dyDescent="0.55000000000000004">
      <c r="D21"/>
      <c r="N21"/>
    </row>
    <row r="22" spans="2:14" x14ac:dyDescent="0.55000000000000004">
      <c r="D22"/>
      <c r="N22"/>
    </row>
    <row r="23" spans="2:14" x14ac:dyDescent="0.55000000000000004">
      <c r="D23"/>
      <c r="N23"/>
    </row>
    <row r="24" spans="2:14" x14ac:dyDescent="0.55000000000000004">
      <c r="D24"/>
      <c r="N24"/>
    </row>
    <row r="25" spans="2:14" x14ac:dyDescent="0.55000000000000004">
      <c r="D25"/>
      <c r="N25"/>
    </row>
    <row r="26" spans="2:14" x14ac:dyDescent="0.55000000000000004">
      <c r="N26"/>
    </row>
    <row r="27" spans="2:14" x14ac:dyDescent="0.55000000000000004">
      <c r="D27" s="3"/>
      <c r="N27"/>
    </row>
  </sheetData>
  <sortState xmlns:xlrd2="http://schemas.microsoft.com/office/spreadsheetml/2017/richdata2" ref="B10:J13">
    <sortCondition descending="1" ref="J10:J13"/>
  </sortState>
  <mergeCells count="13">
    <mergeCell ref="B16:L16"/>
    <mergeCell ref="B2:L2"/>
    <mergeCell ref="B3:L3"/>
    <mergeCell ref="B4:L4"/>
    <mergeCell ref="J9"/>
    <mergeCell ref="L9"/>
    <mergeCell ref="J8:L8"/>
    <mergeCell ref="D9"/>
    <mergeCell ref="D8"/>
    <mergeCell ref="F9"/>
    <mergeCell ref="H9"/>
    <mergeCell ref="F8:H8"/>
    <mergeCell ref="B8:B9"/>
  </mergeCells>
  <printOptions horizontalCentered="1" verticalCentered="1"/>
  <pageMargins left="0.7" right="0.7" top="0.75" bottom="0.75" header="0.3" footer="0.3"/>
  <pageSetup paperSize="9" scale="7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21"/>
  <sheetViews>
    <sheetView rightToLeft="1" view="pageBreakPreview" zoomScale="80" zoomScaleNormal="100" zoomScaleSheetLayoutView="80" workbookViewId="0">
      <selection activeCell="A15" sqref="A15"/>
    </sheetView>
  </sheetViews>
  <sheetFormatPr defaultRowHeight="15" x14ac:dyDescent="0.25"/>
  <cols>
    <col min="1" max="1" width="30" bestFit="1" customWidth="1"/>
    <col min="2" max="2" width="0.7109375" customWidth="1"/>
    <col min="3" max="3" width="12.28515625" bestFit="1" customWidth="1"/>
    <col min="4" max="4" width="0.7109375" customWidth="1"/>
    <col min="5" max="5" width="19.42578125" bestFit="1" customWidth="1"/>
    <col min="6" max="6" width="0.7109375" customWidth="1"/>
    <col min="7" max="7" width="17.5703125" bestFit="1" customWidth="1"/>
    <col min="8" max="8" width="0.7109375" customWidth="1"/>
    <col min="9" max="9" width="12.140625" bestFit="1" customWidth="1"/>
    <col min="10" max="10" width="0.7109375" customWidth="1"/>
    <col min="11" max="11" width="18.85546875" bestFit="1" customWidth="1"/>
    <col min="12" max="12" width="0.7109375" customWidth="1"/>
    <col min="13" max="13" width="14.42578125" bestFit="1" customWidth="1"/>
    <col min="14" max="14" width="0.7109375" customWidth="1"/>
    <col min="15" max="15" width="19.85546875" bestFit="1" customWidth="1"/>
    <col min="16" max="16" width="0.7109375" customWidth="1"/>
    <col min="17" max="17" width="10.28515625" bestFit="1" customWidth="1"/>
    <col min="18" max="18" width="0.7109375" customWidth="1"/>
    <col min="19" max="19" width="21.7109375" customWidth="1"/>
    <col min="20" max="20" width="0.7109375" customWidth="1"/>
    <col min="21" max="21" width="15.5703125" bestFit="1" customWidth="1"/>
    <col min="22" max="22" width="0.7109375" customWidth="1"/>
    <col min="23" max="23" width="25" bestFit="1" customWidth="1"/>
    <col min="24" max="24" width="0.7109375" customWidth="1"/>
    <col min="25" max="25" width="18.28515625" customWidth="1"/>
  </cols>
  <sheetData>
    <row r="1" spans="1:25" ht="25.5" x14ac:dyDescent="0.25">
      <c r="A1" s="192" t="s">
        <v>168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</row>
    <row r="2" spans="1:25" ht="25.5" x14ac:dyDescent="0.25">
      <c r="A2" s="192" t="s">
        <v>80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</row>
    <row r="3" spans="1:25" ht="25.5" x14ac:dyDescent="0.25">
      <c r="A3" s="192" t="s">
        <v>245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x14ac:dyDescent="0.25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</row>
    <row r="5" spans="1:25" ht="24" x14ac:dyDescent="0.25">
      <c r="A5" s="136" t="s">
        <v>227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</row>
    <row r="6" spans="1:25" ht="21" x14ac:dyDescent="0.25">
      <c r="A6" s="113"/>
      <c r="B6" s="113"/>
      <c r="C6" s="113"/>
      <c r="D6" s="194" t="s">
        <v>232</v>
      </c>
      <c r="E6" s="194"/>
      <c r="F6" s="194"/>
      <c r="G6" s="194"/>
      <c r="H6" s="113"/>
      <c r="I6" s="194" t="s">
        <v>3</v>
      </c>
      <c r="J6" s="194"/>
      <c r="K6" s="194"/>
      <c r="L6" s="194"/>
      <c r="M6" s="194"/>
      <c r="N6" s="194"/>
      <c r="O6" s="194"/>
      <c r="P6" s="113"/>
      <c r="Q6" s="194" t="s">
        <v>246</v>
      </c>
      <c r="R6" s="194"/>
      <c r="S6" s="194"/>
      <c r="T6" s="194"/>
      <c r="U6" s="194"/>
      <c r="V6" s="194"/>
      <c r="W6" s="194"/>
      <c r="X6" s="194"/>
      <c r="Y6" s="194"/>
    </row>
    <row r="7" spans="1:25" ht="21" x14ac:dyDescent="0.25">
      <c r="A7" s="113"/>
      <c r="B7" s="113"/>
      <c r="C7" s="113"/>
      <c r="D7" s="114"/>
      <c r="E7" s="114"/>
      <c r="F7" s="114"/>
      <c r="G7" s="114"/>
      <c r="H7" s="113"/>
      <c r="I7" s="197" t="s">
        <v>89</v>
      </c>
      <c r="J7" s="197"/>
      <c r="K7" s="197"/>
      <c r="L7" s="114"/>
      <c r="M7" s="197" t="s">
        <v>90</v>
      </c>
      <c r="N7" s="197"/>
      <c r="O7" s="197"/>
      <c r="P7" s="113"/>
      <c r="Q7" s="114"/>
      <c r="R7" s="114"/>
      <c r="S7" s="114"/>
      <c r="T7" s="114"/>
      <c r="U7" s="114"/>
      <c r="V7" s="114"/>
      <c r="W7" s="114"/>
      <c r="X7" s="114"/>
      <c r="Y7" s="114"/>
    </row>
    <row r="8" spans="1:25" ht="21" x14ac:dyDescent="0.25">
      <c r="A8" s="115" t="s">
        <v>91</v>
      </c>
      <c r="B8" s="113"/>
      <c r="C8" s="115" t="s">
        <v>92</v>
      </c>
      <c r="D8" s="113"/>
      <c r="E8" s="115" t="s">
        <v>6</v>
      </c>
      <c r="F8" s="113"/>
      <c r="G8" s="115" t="s">
        <v>7</v>
      </c>
      <c r="H8" s="113"/>
      <c r="I8" s="116" t="s">
        <v>5</v>
      </c>
      <c r="J8" s="114"/>
      <c r="K8" s="116" t="s">
        <v>6</v>
      </c>
      <c r="L8" s="113"/>
      <c r="M8" s="116" t="s">
        <v>5</v>
      </c>
      <c r="N8" s="114"/>
      <c r="O8" s="116" t="s">
        <v>12</v>
      </c>
      <c r="P8" s="113"/>
      <c r="Q8" s="115" t="s">
        <v>5</v>
      </c>
      <c r="R8" s="113"/>
      <c r="S8" s="115" t="s">
        <v>93</v>
      </c>
      <c r="T8" s="113"/>
      <c r="U8" s="115" t="s">
        <v>6</v>
      </c>
      <c r="V8" s="113"/>
      <c r="W8" s="115" t="s">
        <v>7</v>
      </c>
      <c r="X8" s="113"/>
      <c r="Y8" s="115" t="s">
        <v>94</v>
      </c>
    </row>
    <row r="9" spans="1:25" ht="21" x14ac:dyDescent="0.5">
      <c r="A9" s="126" t="s">
        <v>205</v>
      </c>
      <c r="B9" s="113"/>
      <c r="C9" s="160">
        <v>0</v>
      </c>
      <c r="D9" s="160"/>
      <c r="E9" s="160">
        <v>0</v>
      </c>
      <c r="F9" s="160"/>
      <c r="G9" s="160">
        <v>0</v>
      </c>
      <c r="H9" s="160"/>
      <c r="I9" s="160">
        <v>81152</v>
      </c>
      <c r="J9" s="160"/>
      <c r="K9" s="160">
        <v>20000347209</v>
      </c>
      <c r="L9" s="160"/>
      <c r="M9" s="160">
        <v>-1152</v>
      </c>
      <c r="N9" s="160"/>
      <c r="O9" s="160">
        <v>283826397</v>
      </c>
      <c r="P9" s="160"/>
      <c r="Q9" s="160">
        <v>80000</v>
      </c>
      <c r="R9" s="160"/>
      <c r="S9" s="160">
        <v>226100</v>
      </c>
      <c r="T9" s="160"/>
      <c r="U9" s="160">
        <v>19716430608</v>
      </c>
      <c r="V9" s="160"/>
      <c r="W9" s="160">
        <v>18066520500</v>
      </c>
      <c r="X9" s="113"/>
      <c r="Y9" s="154">
        <f>W9/'سرمایه گذاری ها'!O17</f>
        <v>7.1797190551181486E-2</v>
      </c>
    </row>
    <row r="10" spans="1:25" ht="21.75" thickBot="1" x14ac:dyDescent="0.55000000000000004">
      <c r="A10" s="138" t="s">
        <v>65</v>
      </c>
      <c r="B10" s="139"/>
      <c r="C10" s="143">
        <f>SUM(C9:C9)</f>
        <v>0</v>
      </c>
      <c r="D10" s="149"/>
      <c r="E10" s="143">
        <f>SUM(E9:E9)</f>
        <v>0</v>
      </c>
      <c r="F10" s="149"/>
      <c r="G10" s="143">
        <f>SUM(G9:G9)</f>
        <v>0</v>
      </c>
      <c r="H10" s="149"/>
      <c r="I10" s="161">
        <f>SUM(I9:I9)</f>
        <v>81152</v>
      </c>
      <c r="J10" s="161"/>
      <c r="K10" s="161">
        <f>SUM(K9:K9)</f>
        <v>20000347209</v>
      </c>
      <c r="L10" s="161"/>
      <c r="M10" s="161">
        <f>SUM(M9:M9)</f>
        <v>-1152</v>
      </c>
      <c r="N10" s="161"/>
      <c r="O10" s="161">
        <f>SUM(O9:O9)</f>
        <v>283826397</v>
      </c>
      <c r="P10" s="161"/>
      <c r="Q10" s="161">
        <f>SUM(Q9:Q9)</f>
        <v>80000</v>
      </c>
      <c r="R10" s="161"/>
      <c r="S10" s="161"/>
      <c r="T10" s="161"/>
      <c r="U10" s="161">
        <f>SUM(U9:U9)</f>
        <v>19716430608</v>
      </c>
      <c r="V10" s="161"/>
      <c r="W10" s="161">
        <f>SUM(W9:W9)</f>
        <v>18066520500</v>
      </c>
      <c r="X10" s="139"/>
      <c r="Y10" s="155">
        <f>SUM(Y9:Y9)</f>
        <v>7.1797190551181486E-2</v>
      </c>
    </row>
    <row r="11" spans="1:25" ht="15.75" thickTop="1" x14ac:dyDescent="0.25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</row>
    <row r="12" spans="1:25" x14ac:dyDescent="0.25">
      <c r="A12" s="113"/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</row>
    <row r="13" spans="1:25" x14ac:dyDescent="0.25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</row>
    <row r="14" spans="1:25" x14ac:dyDescent="0.25">
      <c r="A14" s="113"/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</row>
    <row r="15" spans="1:25" x14ac:dyDescent="0.25">
      <c r="A15" s="113"/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</row>
    <row r="16" spans="1:25" x14ac:dyDescent="0.25">
      <c r="A16" s="113"/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</row>
    <row r="21" spans="1:25" ht="21" x14ac:dyDescent="0.55000000000000004">
      <c r="A21" s="207">
        <v>7</v>
      </c>
      <c r="B21" s="207"/>
      <c r="C21" s="207"/>
      <c r="D21" s="207"/>
      <c r="E21" s="207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</row>
  </sheetData>
  <sortState xmlns:xlrd2="http://schemas.microsoft.com/office/spreadsheetml/2017/richdata2" ref="A9:W9">
    <sortCondition descending="1" ref="O9"/>
  </sortState>
  <mergeCells count="10">
    <mergeCell ref="A21:Y21"/>
    <mergeCell ref="A1:Y1"/>
    <mergeCell ref="A2:Y2"/>
    <mergeCell ref="A3:Y3"/>
    <mergeCell ref="B5:Y5"/>
    <mergeCell ref="D6:G6"/>
    <mergeCell ref="I6:O6"/>
    <mergeCell ref="Q6:Y6"/>
    <mergeCell ref="I7:K7"/>
    <mergeCell ref="M7:O7"/>
  </mergeCells>
  <pageMargins left="0.7" right="0.7" top="0.75" bottom="0.75" header="0.3" footer="0.3"/>
  <pageSetup paperSize="9" scale="5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B36"/>
  <sheetViews>
    <sheetView rightToLeft="1" view="pageBreakPreview" zoomScale="55" zoomScaleNormal="70" zoomScaleSheetLayoutView="55" workbookViewId="0">
      <selection activeCell="S5" sqref="S5"/>
    </sheetView>
  </sheetViews>
  <sheetFormatPr defaultColWidth="9.140625" defaultRowHeight="21" x14ac:dyDescent="0.6"/>
  <cols>
    <col min="1" max="1" width="1.5703125" style="1" customWidth="1"/>
    <col min="2" max="2" width="44.42578125" style="1" customWidth="1"/>
    <col min="3" max="3" width="1" style="1" customWidth="1"/>
    <col min="4" max="4" width="16.85546875" style="1" bestFit="1" customWidth="1"/>
    <col min="5" max="5" width="1" style="1" customWidth="1"/>
    <col min="6" max="6" width="18.5703125" style="1" bestFit="1" customWidth="1"/>
    <col min="7" max="7" width="1" style="1" customWidth="1"/>
    <col min="8" max="8" width="24.5703125" style="1" customWidth="1"/>
    <col min="9" max="9" width="1" style="1" customWidth="1"/>
    <col min="10" max="10" width="18" style="1" bestFit="1" customWidth="1"/>
    <col min="11" max="11" width="1" style="1" customWidth="1"/>
    <col min="12" max="12" width="27" style="1" customWidth="1"/>
    <col min="13" max="13" width="1" style="1" customWidth="1"/>
    <col min="14" max="14" width="23" style="1" customWidth="1"/>
    <col min="15" max="15" width="1" style="1" customWidth="1"/>
    <col min="16" max="16" width="9.140625" style="1" customWidth="1"/>
    <col min="17" max="21" width="9.140625" style="1"/>
    <col min="22" max="22" width="9" customWidth="1"/>
    <col min="23" max="16384" width="9.140625" style="1"/>
  </cols>
  <sheetData>
    <row r="2" spans="2:28" ht="35.25" x14ac:dyDescent="0.6">
      <c r="B2" s="212" t="s">
        <v>168</v>
      </c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</row>
    <row r="3" spans="2:28" ht="35.25" x14ac:dyDescent="0.6">
      <c r="B3" s="212" t="s">
        <v>0</v>
      </c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</row>
    <row r="4" spans="2:28" ht="35.25" x14ac:dyDescent="0.6">
      <c r="B4" s="212" t="s">
        <v>245</v>
      </c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</row>
    <row r="5" spans="2:28" ht="138.75" customHeight="1" x14ac:dyDescent="0.6"/>
    <row r="6" spans="2:28" s="2" customFormat="1" ht="30" x14ac:dyDescent="0.55000000000000004">
      <c r="B6" s="12" t="s">
        <v>74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/>
      <c r="W6" s="11"/>
      <c r="X6" s="11"/>
      <c r="Y6" s="11"/>
      <c r="Z6" s="11"/>
      <c r="AA6" s="11"/>
      <c r="AB6" s="11"/>
    </row>
    <row r="7" spans="2:28" s="2" customFormat="1" ht="69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/>
      <c r="W7" s="11"/>
      <c r="X7" s="11"/>
      <c r="Y7" s="11"/>
      <c r="Z7" s="11"/>
      <c r="AA7" s="11"/>
      <c r="AB7" s="11"/>
    </row>
    <row r="8" spans="2:28" ht="30" x14ac:dyDescent="0.6">
      <c r="B8" s="214" t="s">
        <v>69</v>
      </c>
      <c r="D8" s="176" t="s">
        <v>246</v>
      </c>
      <c r="E8" s="176" t="s">
        <v>4</v>
      </c>
      <c r="F8" s="176" t="s">
        <v>4</v>
      </c>
      <c r="G8" s="176" t="s">
        <v>4</v>
      </c>
      <c r="H8" s="176" t="s">
        <v>4</v>
      </c>
      <c r="I8" s="176" t="s">
        <v>4</v>
      </c>
      <c r="J8" s="176" t="s">
        <v>4</v>
      </c>
      <c r="K8" s="176" t="s">
        <v>4</v>
      </c>
      <c r="L8" s="176" t="s">
        <v>4</v>
      </c>
      <c r="M8" s="176" t="s">
        <v>4</v>
      </c>
      <c r="N8" s="176" t="s">
        <v>4</v>
      </c>
    </row>
    <row r="9" spans="2:28" ht="30" x14ac:dyDescent="0.6">
      <c r="B9" s="214" t="s">
        <v>1</v>
      </c>
      <c r="D9" s="213" t="s">
        <v>5</v>
      </c>
      <c r="E9" s="17"/>
      <c r="F9" s="213" t="s">
        <v>24</v>
      </c>
      <c r="G9" s="17"/>
      <c r="H9" s="213" t="s">
        <v>25</v>
      </c>
      <c r="I9" s="17"/>
      <c r="J9" s="213" t="s">
        <v>26</v>
      </c>
      <c r="K9" s="17"/>
      <c r="L9" s="208" t="s">
        <v>27</v>
      </c>
      <c r="M9" s="17"/>
      <c r="N9" s="213" t="s">
        <v>28</v>
      </c>
    </row>
    <row r="10" spans="2:28" ht="26.25" customHeight="1" x14ac:dyDescent="0.6">
      <c r="B10" s="73"/>
      <c r="D10" s="74"/>
      <c r="E10" s="63"/>
      <c r="F10" s="74"/>
      <c r="G10" s="63"/>
      <c r="H10" s="75"/>
      <c r="J10" s="73"/>
      <c r="L10" s="74"/>
      <c r="N10" s="11"/>
    </row>
    <row r="11" spans="2:28" ht="31.5" thickBot="1" x14ac:dyDescent="0.9">
      <c r="B11" s="62" t="s">
        <v>65</v>
      </c>
      <c r="D11" s="77"/>
      <c r="E11" s="78"/>
      <c r="F11" s="77">
        <f>SUM(F10:F10)</f>
        <v>0</v>
      </c>
      <c r="G11" s="78"/>
      <c r="H11" s="77">
        <f>SUM(H10:H10)</f>
        <v>0</v>
      </c>
      <c r="I11" s="79"/>
      <c r="J11" s="98"/>
      <c r="K11" s="79"/>
      <c r="L11" s="77">
        <f>SUM(L10:L10)</f>
        <v>0</v>
      </c>
      <c r="M11" s="79"/>
      <c r="N11" s="80"/>
    </row>
    <row r="12" spans="2:28" ht="21.75" thickTop="1" x14ac:dyDescent="0.6">
      <c r="H12"/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  <row r="17" spans="8:12" ht="30" x14ac:dyDescent="0.6">
      <c r="H17" s="79">
        <v>8</v>
      </c>
      <c r="L17"/>
    </row>
    <row r="18" spans="8:12" x14ac:dyDescent="0.6">
      <c r="L18"/>
    </row>
    <row r="19" spans="8:12" x14ac:dyDescent="0.6">
      <c r="L19"/>
    </row>
    <row r="20" spans="8:12" x14ac:dyDescent="0.6">
      <c r="L20"/>
    </row>
    <row r="21" spans="8:12" x14ac:dyDescent="0.6">
      <c r="L21"/>
    </row>
    <row r="22" spans="8:12" x14ac:dyDescent="0.6">
      <c r="L22"/>
    </row>
    <row r="23" spans="8:12" x14ac:dyDescent="0.6">
      <c r="L23"/>
    </row>
    <row r="24" spans="8:12" x14ac:dyDescent="0.6">
      <c r="L24"/>
    </row>
    <row r="25" spans="8:12" x14ac:dyDescent="0.6">
      <c r="L25"/>
    </row>
    <row r="26" spans="8:12" x14ac:dyDescent="0.6">
      <c r="L26"/>
    </row>
    <row r="27" spans="8:12" x14ac:dyDescent="0.6">
      <c r="L27"/>
    </row>
    <row r="28" spans="8:12" x14ac:dyDescent="0.6">
      <c r="L28"/>
    </row>
    <row r="29" spans="8:12" x14ac:dyDescent="0.6">
      <c r="L29"/>
    </row>
    <row r="30" spans="8:12" x14ac:dyDescent="0.6">
      <c r="L30"/>
    </row>
    <row r="31" spans="8:12" x14ac:dyDescent="0.6">
      <c r="L31"/>
    </row>
    <row r="32" spans="8:12" x14ac:dyDescent="0.6">
      <c r="L32"/>
    </row>
    <row r="33" spans="12:12" x14ac:dyDescent="0.6">
      <c r="L33"/>
    </row>
    <row r="34" spans="12:12" x14ac:dyDescent="0.6">
      <c r="L34"/>
    </row>
    <row r="35" spans="12:12" x14ac:dyDescent="0.6">
      <c r="L35"/>
    </row>
    <row r="36" spans="12:12" x14ac:dyDescent="0.6">
      <c r="L36"/>
    </row>
  </sheetData>
  <mergeCells count="11">
    <mergeCell ref="B2:N2"/>
    <mergeCell ref="B3:N3"/>
    <mergeCell ref="B4:N4"/>
    <mergeCell ref="L9"/>
    <mergeCell ref="N9"/>
    <mergeCell ref="D8:N8"/>
    <mergeCell ref="B8:B9"/>
    <mergeCell ref="D9"/>
    <mergeCell ref="F9"/>
    <mergeCell ref="H9"/>
    <mergeCell ref="J9"/>
  </mergeCells>
  <phoneticPr fontId="21" type="noConversion"/>
  <printOptions horizontalCentered="1" verticalCentered="1"/>
  <pageMargins left="0.7" right="0.7" top="0.5" bottom="0" header="0.3" footer="0.3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17</vt:i4>
      </vt:variant>
    </vt:vector>
  </HeadingPairs>
  <TitlesOfParts>
    <vt:vector size="40" baseType="lpstr">
      <vt:lpstr>صفحه اول </vt:lpstr>
      <vt:lpstr>سرمایه گذاری ها</vt:lpstr>
      <vt:lpstr>سهام</vt:lpstr>
      <vt:lpstr>اوراق مشتقه</vt:lpstr>
      <vt:lpstr>اوراق مشارکت</vt:lpstr>
      <vt:lpstr>گواهی سپرده</vt:lpstr>
      <vt:lpstr>سپرده</vt:lpstr>
      <vt:lpstr>واحدهای صندوق</vt:lpstr>
      <vt:lpstr>تعدیل قیمت</vt:lpstr>
      <vt:lpstr>جمع درآمدها</vt:lpstr>
      <vt:lpstr>درآمد سرمایه گذاری در صندوق</vt:lpstr>
      <vt:lpstr>سرمایه‌گذاری در سهام</vt:lpstr>
      <vt:lpstr>سرمایه‌گذاری در اوراق بهادار</vt:lpstr>
      <vt:lpstr>درآمد سپرده بانکی</vt:lpstr>
      <vt:lpstr>سایر درآمدها</vt:lpstr>
      <vt:lpstr>درآمد سود صندوق</vt:lpstr>
      <vt:lpstr>درآمد سود سهام</vt:lpstr>
      <vt:lpstr>سود اوراق بهادار</vt:lpstr>
      <vt:lpstr>سود سپرده بانکی</vt:lpstr>
      <vt:lpstr>درآمد ناشی از تغییر قیمت اوراق</vt:lpstr>
      <vt:lpstr>درآمد ناشی از فروش</vt:lpstr>
      <vt:lpstr>درآمد اعمال اختیار</vt:lpstr>
      <vt:lpstr>مبالغ تخصیصی اوراق</vt:lpstr>
      <vt:lpstr>'اوراق مشارکت'!Print_Area</vt:lpstr>
      <vt:lpstr>'اوراق مشتقه'!Print_Area</vt:lpstr>
      <vt:lpstr>'جمع درآمدها'!Print_Area</vt:lpstr>
      <vt:lpstr>'درآمد سپرده بانکی'!Print_Area</vt:lpstr>
      <vt:lpstr>'درآمد سود سهام'!Print_Area</vt:lpstr>
      <vt:lpstr>'درآمد ناشی از تغییر قیمت اوراق'!Print_Area</vt:lpstr>
      <vt:lpstr>'درآمد ناشی از فروش'!Print_Area</vt:lpstr>
      <vt:lpstr>'سایر درآمدها'!Print_Area</vt:lpstr>
      <vt:lpstr>سپرده!Print_Area</vt:lpstr>
      <vt:lpstr>'سرمایه گذاری ها'!Print_Area</vt:lpstr>
      <vt:lpstr>'سرمایه‌گذاری در اوراق بهادار'!Print_Area</vt:lpstr>
      <vt:lpstr>'سرمایه‌گذاری در سهام'!Print_Area</vt:lpstr>
      <vt:lpstr>'سود اوراق بهادار'!Print_Area</vt:lpstr>
      <vt:lpstr>'سود سپرده بانکی'!Print_Area</vt:lpstr>
      <vt:lpstr>سهام!Print_Area</vt:lpstr>
      <vt:lpstr>'صفحه اول '!Print_Area</vt:lpstr>
      <vt:lpstr>'گواهی سپرده'!Print_Area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Sadaf Khaiez</cp:lastModifiedBy>
  <cp:lastPrinted>2025-05-25T13:49:47Z</cp:lastPrinted>
  <dcterms:created xsi:type="dcterms:W3CDTF">2021-12-28T12:49:50Z</dcterms:created>
  <dcterms:modified xsi:type="dcterms:W3CDTF">2025-08-25T07:31:45Z</dcterms:modified>
</cp:coreProperties>
</file>