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4\تیر\ارمغان\"/>
    </mc:Choice>
  </mc:AlternateContent>
  <bookViews>
    <workbookView xWindow="0" yWindow="0" windowWidth="28800" windowHeight="12300" activeTab="1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سهام'!$B$9:$T$22</definedName>
    <definedName name="_xlnm._FilterDatabase" localSheetId="1" hidden="1">'سرمایه گذاری ها'!$E$12:$Q$14</definedName>
    <definedName name="_xlnm._FilterDatabase" localSheetId="2" hidden="1">سهام!$C$11:$Y$41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سهام'!$A$1:$U$41</definedName>
    <definedName name="_xlnm.Print_Area" localSheetId="19">'درآمد ناشی از تغییر قیمت اوراق'!$A$1:$S$42</definedName>
    <definedName name="_xlnm.Print_Area" localSheetId="20">'درآمد ناشی از فروش'!$A$1:$U$68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سهام'!$A$1:$V$70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سهام!$A$1:$AB$44</definedName>
    <definedName name="_xlnm.Print_Area" localSheetId="0">'صفحه اول '!$A$1:$M$53</definedName>
    <definedName name="_xlnm.Print_Area" localSheetId="5">'گواهی سپرده'!$A$1:$AF$27</definedName>
  </definedNames>
  <calcPr calcId="162913"/>
</workbook>
</file>

<file path=xl/calcChain.xml><?xml version="1.0" encoding="utf-8"?>
<calcChain xmlns="http://schemas.openxmlformats.org/spreadsheetml/2006/main">
  <c r="Q14" i="16" l="1"/>
  <c r="Q15" i="16"/>
  <c r="Q13" i="16"/>
  <c r="D40" i="9"/>
  <c r="F40" i="9"/>
  <c r="H40" i="9"/>
  <c r="J40" i="9"/>
  <c r="L40" i="9"/>
  <c r="N40" i="9"/>
  <c r="P40" i="9"/>
  <c r="R40" i="9"/>
  <c r="V68" i="11"/>
  <c r="D68" i="11"/>
  <c r="F68" i="11"/>
  <c r="H68" i="11"/>
  <c r="J68" i="11"/>
  <c r="L68" i="11"/>
  <c r="N68" i="11"/>
  <c r="R68" i="11"/>
  <c r="T68" i="11"/>
  <c r="L14" i="7"/>
  <c r="N14" i="7"/>
  <c r="F14" i="7"/>
  <c r="J14" i="7"/>
  <c r="H14" i="7"/>
  <c r="D14" i="7"/>
  <c r="Q11" i="20"/>
  <c r="S11" i="20"/>
  <c r="D64" i="10"/>
  <c r="F64" i="10"/>
  <c r="H64" i="10"/>
  <c r="J64" i="10"/>
  <c r="L64" i="10"/>
  <c r="N64" i="10"/>
  <c r="P64" i="10"/>
  <c r="R64" i="10"/>
  <c r="R24" i="8"/>
  <c r="T24" i="8"/>
  <c r="L24" i="8"/>
  <c r="N24" i="8"/>
  <c r="P24" i="8"/>
  <c r="J24" i="8"/>
  <c r="M10" i="19" l="1"/>
  <c r="G10" i="19"/>
  <c r="E10" i="19"/>
  <c r="C10" i="19"/>
  <c r="E42" i="1"/>
  <c r="G42" i="1"/>
  <c r="I42" i="1"/>
  <c r="K42" i="1"/>
  <c r="M42" i="1"/>
  <c r="O42" i="1"/>
  <c r="Q42" i="1"/>
  <c r="S42" i="1"/>
  <c r="W42" i="1"/>
  <c r="Y42" i="1"/>
  <c r="O12" i="16" s="1"/>
  <c r="E11" i="20"/>
  <c r="I11" i="20"/>
  <c r="F11" i="15" s="1"/>
  <c r="C11" i="20"/>
  <c r="G11" i="20"/>
  <c r="M11" i="20"/>
  <c r="O11" i="20"/>
  <c r="F13" i="15"/>
  <c r="W10" i="19"/>
  <c r="U10" i="19"/>
  <c r="Q10" i="19"/>
  <c r="O10" i="19"/>
  <c r="K10" i="19"/>
  <c r="I10" i="19"/>
  <c r="Y10" i="24"/>
  <c r="J10" i="12"/>
  <c r="F12" i="15" s="1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D14" i="13" l="1"/>
  <c r="F10" i="15" s="1"/>
  <c r="H14" i="13"/>
  <c r="D14" i="6"/>
  <c r="F14" i="6"/>
  <c r="H14" i="6"/>
  <c r="J14" i="6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9" i="15" s="1"/>
  <c r="E14" i="6"/>
  <c r="G14" i="6"/>
  <c r="I14" i="6"/>
  <c r="D13" i="14"/>
  <c r="I12" i="16"/>
  <c r="F15" i="15" l="1"/>
  <c r="U9" i="20" s="1"/>
  <c r="U10" i="20" l="1"/>
  <c r="U11" i="20" s="1"/>
  <c r="H12" i="15"/>
  <c r="H9" i="15"/>
  <c r="H11" i="15"/>
  <c r="H10" i="15"/>
  <c r="H13" i="15"/>
  <c r="L14" i="5"/>
  <c r="I15" i="16" l="1"/>
  <c r="H15" i="15" l="1"/>
  <c r="E13" i="16"/>
  <c r="O13" i="16" l="1"/>
  <c r="M13" i="16"/>
  <c r="I13" i="16"/>
  <c r="I17" i="16" s="1"/>
  <c r="K13" i="16"/>
  <c r="G13" i="16" l="1"/>
  <c r="O15" i="16" l="1"/>
  <c r="O17" i="16" s="1"/>
  <c r="E15" i="16"/>
  <c r="G15" i="16"/>
  <c r="K15" i="16"/>
  <c r="M15" i="16"/>
  <c r="M12" i="16"/>
  <c r="E12" i="16"/>
  <c r="G12" i="16"/>
  <c r="AA15" i="1" l="1"/>
  <c r="AA19" i="1"/>
  <c r="AA23" i="1"/>
  <c r="AA27" i="1"/>
  <c r="AA31" i="1"/>
  <c r="AA35" i="1"/>
  <c r="AA39" i="1"/>
  <c r="AA37" i="1"/>
  <c r="AA22" i="1"/>
  <c r="AA30" i="1"/>
  <c r="AA38" i="1"/>
  <c r="AA12" i="1"/>
  <c r="AA16" i="1"/>
  <c r="AA20" i="1"/>
  <c r="AA24" i="1"/>
  <c r="AA28" i="1"/>
  <c r="AA32" i="1"/>
  <c r="AA36" i="1"/>
  <c r="AA40" i="1"/>
  <c r="AA17" i="1"/>
  <c r="AA21" i="1"/>
  <c r="AA25" i="1"/>
  <c r="AA29" i="1"/>
  <c r="AA33" i="1"/>
  <c r="AA18" i="1"/>
  <c r="AA26" i="1"/>
  <c r="AA34" i="1"/>
  <c r="AA13" i="1"/>
  <c r="AA14" i="1"/>
  <c r="Y9" i="19"/>
  <c r="L13" i="6"/>
  <c r="L10" i="6"/>
  <c r="J9" i="15"/>
  <c r="AA11" i="1"/>
  <c r="E17" i="16"/>
  <c r="G17" i="16"/>
  <c r="M17" i="16"/>
  <c r="K12" i="16"/>
  <c r="K17" i="16" s="1"/>
  <c r="AA42" i="1" l="1"/>
  <c r="AL14" i="3"/>
  <c r="Q12" i="16"/>
  <c r="J10" i="15"/>
  <c r="J11" i="15"/>
  <c r="L12" i="6"/>
  <c r="L11" i="6"/>
  <c r="J12" i="15"/>
  <c r="J13" i="15"/>
  <c r="AF14" i="5"/>
  <c r="Y10" i="19" l="1"/>
  <c r="J15" i="15"/>
  <c r="L14" i="6"/>
  <c r="E10" i="12"/>
  <c r="G10" i="12"/>
  <c r="I10" i="12"/>
  <c r="K10" i="12"/>
  <c r="M10" i="12"/>
  <c r="O10" i="12"/>
  <c r="Q1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<sst xmlns="http://schemas.openxmlformats.org/spreadsheetml/2006/main" count="871" uniqueCount="255">
  <si>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</si>
  <si>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</si>
  <si>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</si>
  <si>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</si>
  <si>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</si>
  <si>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</si>
  <si>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</si>
  <si>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</si>
  <si>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</si>
  <si>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</si>
  <si>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</si>
  <si>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</si>
  <si>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</si>
  <si>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</si>
  <si>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</si>
  <si>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</si>
  <si>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</si>
  <si>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</si>
  <si>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</si>
  <si>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</si>
  <si>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</si>
  <si>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</si>
  <si>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</si>
  <si>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</si>
  <si>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</si>
  <si>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</si>
  <si>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</si>
  <si>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</si>
  <si>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</si>
  <si>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</si>
  <si>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</si>
  <si>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</si>
  <si>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</si>
  <si>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</si>
  <si>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</si>
  <si>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</si>
  <si>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</si>
  <si>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</si>
  <si>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</si>
  <si>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</si>
  <si>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</si>
  <si>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</si>
  <si>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</si>
  <si>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</si>
  <si>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</si>
  <si>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</si>
  <si>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</si>
  <si>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</si>
  <si>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</si>
  <si>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</si>
  <si>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</si>
  <si>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</si>
  <si>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</si>
  <si>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</si>
  <si>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</si>
  <si>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</si>
  <si>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</si>
  <si>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</si>
  <si>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</si>
  <si>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</si>
  <si>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</si>
  <si>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</si>
  <si>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</si>
  <si>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</si>
  <si>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</si>
  <si>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</si>
  <si>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</si>
  <si>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</si>
  <si>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</si>
  <si>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</si>
  <si>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</si>
  <si>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</si>
  <si>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</si>
  <si>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</si>
  <si>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</si>
  <si>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</si>
  <si>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</si>
  <si>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</si>
  <si>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</si>
  <si>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</si>
  <si>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</si>
  <si>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</si>
  <si>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</si>
  <si>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</si>
  <si>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</si>
  <si>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</si>
  <si>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</si>
  <si>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</si>
  <si>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</si>
  <si>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</si>
  <si>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</si>
  <si>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</si>
  <si>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</si>
  <si>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</si>
  <si>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</si>
  <si>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</si>
  <si>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</si>
  <si>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</si>
  <si>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</si>
  <si>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</si>
  <si>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</si>
  <si>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</si>
  <si>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</si>
  <si>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</si>
  <si>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</si>
  <si>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</si>
  <si>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</si>
  <si>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</si>
  <si>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</si>
  <si>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</si>
  <si>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</si>
  <si>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</si>
  <si>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</si>
  <si>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</si>
  <si>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</si>
  <si>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</si>
  <si>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</si>
  <si>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</si>
  <si>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</si>
  <si>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</si>
  <si>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</si>
  <si>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</si>
  <si>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</si>
  <si>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</si>
  <si>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</si>
  <si>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</si>
  <si>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</si>
  <si>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</si>
  <si>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</si>
  <si>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</si>
  <si>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</si>
  <si>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</si>
  <si>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</si>
  <si>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</si>
  <si>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</si>
  <si>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</si>
  <si>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</si>
  <si>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</si>
  <si>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</si>
  <si>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</si>
  <si>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</si>
  <si>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</si>
  <si>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</si>
  <si>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</si>
  <si>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</si>
  <si>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</si>
  <si>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</si>
  <si>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</si>
  <si>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</si>
  <si>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</si>
  <si>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</si>
  <si>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</si>
  <si>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</si>
  <si>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</si>
  <si>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</si>
  <si>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</si>
  <si>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</si>
  <si>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</si>
  <si>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</si>
  <si>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</si>
  <si>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</si>
  <si>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</si>
  <si>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</si>
  <si>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</si>
  <si>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</si>
  <si>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</si>
  <si>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</si>
  <si>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</si>
  <si>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</si>
  <si>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</si>
  <si>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</si>
  <si>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</si>
  <si>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</si>
  <si>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</si>
  <si>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</si>
  <si>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</si>
  <si>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</si>
  <si>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</si>
  <si>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</si>
  <si>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</si>
  <si>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</si>
  <si>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</si>
  <si>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</si>
  <si>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</si>
  <si>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</si>
  <si>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</si>
  <si>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</si>
  <si>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</si>
  <si>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</si>
  <si>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</si>
  <si>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</si>
  <si>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</si>
  <si>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</si>
  <si>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</si>
  <si>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</si>
  <si>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</si>
  <si>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</si>
  <si>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</si>
  <si>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</si>
  <si>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</si>
  <si>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</si>
  <si>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</si>
  <si>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</si>
  <si>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</si>
  <si>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</si>
  <si>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</si>
  <si>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</si>
  <si>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</si>
  <si>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</si>
  <si>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</si>
  <si>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</si>
  <si>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</si>
  <si>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</si>
  <si>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</si>
  <si>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</si>
  <si>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</si>
  <si>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</si>
  <si>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</si>
  <si>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</si>
  <si>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</si>
  <si>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</si>
  <si>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</si>
  <si>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</si>
  <si>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</si>
  <si>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</si>
  <si>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</si>
  <si>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</si>
  <si>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</si>
  <si>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فولاد  خوزستان</t>
  </si>
  <si>
    <t>1404/02/22</t>
  </si>
  <si>
    <t>1404/03/31</t>
  </si>
  <si>
    <t>زامیاد</t>
  </si>
  <si>
    <t xml:space="preserve">سپرده بانک آینده </t>
  </si>
  <si>
    <t>سپرده بانک پارسیان</t>
  </si>
  <si>
    <t>سپرده بانک سامان</t>
  </si>
  <si>
    <t xml:space="preserve">سپرده  بانک خاورمیانه </t>
  </si>
  <si>
    <t>0</t>
  </si>
  <si>
    <t>برای ماه منتهی به 1404/04/31</t>
  </si>
  <si>
    <t>1404/04/31</t>
  </si>
  <si>
    <t>بین‌المللی‌توسعه‌ساختمان</t>
  </si>
  <si>
    <t>صنایع‌خاک‌چینی‌ایران‌</t>
  </si>
  <si>
    <t>کاشی‌ وسرامیک‌ حافظ‌</t>
  </si>
  <si>
    <t>مبین انرژی خلیج فارس</t>
  </si>
  <si>
    <t>پویا زرکان آق دره</t>
  </si>
  <si>
    <t>ایران‌ ترانسفو</t>
  </si>
  <si>
    <t>سپرده کوتاه مدت بانک پارسیان ملاصدرا</t>
  </si>
  <si>
    <t>سپرده کوتاه مدت بانک آینده بخارست</t>
  </si>
  <si>
    <t>سپرده کوتاه مدت بانک خاورمیانه نیایش</t>
  </si>
  <si>
    <t>سپرده کوتاه مدت بانک سامان ملاصدرا</t>
  </si>
  <si>
    <t>1404/04/30</t>
  </si>
  <si>
    <t>1404/04/22</t>
  </si>
  <si>
    <t>1404/04/29</t>
  </si>
  <si>
    <t>1404/04/23</t>
  </si>
  <si>
    <t>1404/04/21</t>
  </si>
  <si>
    <t>1404/04/28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</si>
</sst>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2" fillId="0" borderId="8" xfId="0" applyNumberFormat="1" applyFont="1" applyBorder="1" applyAlignment="1">
      <alignment horizontal="right" vertical="top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3" fontId="22" fillId="0" borderId="8" xfId="0" applyNumberFormat="1" applyFont="1" applyBorder="1" applyAlignment="1">
      <alignment horizontal="center" vertical="top"/>
    </xf>
    <xf numFmtId="3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10" fontId="22" fillId="0" borderId="0" xfId="2" applyNumberFormat="1" applyFont="1" applyAlignment="1">
      <alignment horizontal="center" vertical="center"/>
    </xf>
    <xf numFmtId="10" fontId="22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4" fillId="0" borderId="5" xfId="0" applyFont="1" applyBorder="1" applyAlignment="1">
      <alignment horizontal="right" vertical="center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/>
    </xf>
    <xf numFmtId="0" fontId="2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357237</xdr:colOff>
      <xdr:row>0</xdr:row>
      <xdr:rowOff>28574</xdr:rowOff>
    </xdr:from>
    <xdr:to>
      <xdr:col>13</xdr:col>
      <xdr:colOff>19050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66CB1C-5D4B-971F-154F-913EB196B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42550" y="28574"/>
          <a:ext cx="7586613" cy="1008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topLeftCell="B1" zoomScaleNormal="100" zoomScaleSheetLayoutView="100" workbookViewId="0">
      <selection activeCell="G9" sqref="G9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J15" sqref="J15"/>
    </sheetView>
  </sheetViews>
  <sheetFormatPr defaultColWidth="9.125" defaultRowHeight="21" x14ac:dyDescent="0.55000000000000004"/>
  <cols>
    <col min="1" max="1" width="2.625" style="2" customWidth="1"/>
    <col min="2" max="2" width="62.625" style="2" bestFit="1" customWidth="1"/>
    <col min="3" max="3" width="1" style="2" customWidth="1"/>
    <col min="4" max="4" width="17.625" style="2" customWidth="1"/>
    <col min="5" max="5" width="0.625" style="2" customWidth="1"/>
    <col min="6" max="6" width="19.625" style="2" bestFit="1" customWidth="1"/>
    <col min="7" max="7" width="1" style="2" customWidth="1"/>
    <col min="8" max="8" width="15.25" style="2" customWidth="1"/>
    <col min="9" max="9" width="1" style="2" customWidth="1"/>
    <col min="10" max="10" width="21.625" style="2" customWidth="1"/>
    <col min="11" max="11" width="1" style="2" customWidth="1"/>
    <col min="12" max="12" width="9.125" style="2" customWidth="1"/>
    <col min="13" max="16384" width="9.125" style="2"/>
  </cols>
  <sheetData>
    <row r="1" spans="2:30" ht="26.25" customHeight="1" x14ac:dyDescent="0.55000000000000004"/>
    <row r="2" spans="2:30" ht="26.25" customHeight="1" x14ac:dyDescent="0.55000000000000004">
      <c r="B2" s="175" t="s">
        <v>168</v>
      </c>
      <c r="C2" s="175"/>
      <c r="D2" s="175"/>
      <c r="E2" s="175"/>
      <c r="F2" s="175"/>
      <c r="G2" s="175"/>
      <c r="H2" s="175"/>
      <c r="I2" s="175"/>
      <c r="J2" s="175"/>
    </row>
    <row r="3" spans="2:30" ht="26.25" customHeight="1" x14ac:dyDescent="0.55000000000000004">
      <c r="B3" s="175" t="s">
        <v>37</v>
      </c>
      <c r="C3" s="175"/>
      <c r="D3" s="175"/>
      <c r="E3" s="175"/>
      <c r="F3" s="175"/>
      <c r="G3" s="175"/>
      <c r="H3" s="175"/>
      <c r="I3" s="175"/>
      <c r="J3" s="175"/>
    </row>
    <row r="4" spans="2:30" ht="26.25" customHeight="1" x14ac:dyDescent="0.55000000000000004">
      <c r="B4" s="175" t="s">
        <v>237</v>
      </c>
      <c r="C4" s="175"/>
      <c r="D4" s="175"/>
      <c r="E4" s="175"/>
      <c r="F4" s="175"/>
      <c r="G4" s="175"/>
      <c r="H4" s="175"/>
      <c r="I4" s="175"/>
      <c r="J4" s="175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5" t="s">
        <v>41</v>
      </c>
      <c r="C8" s="29"/>
      <c r="D8" s="111" t="s">
        <v>95</v>
      </c>
      <c r="E8" s="29"/>
      <c r="F8" s="215" t="s">
        <v>34</v>
      </c>
      <c r="G8" s="29"/>
      <c r="H8" s="215" t="s">
        <v>57</v>
      </c>
      <c r="I8" s="29"/>
      <c r="J8" s="215" t="s">
        <v>11</v>
      </c>
    </row>
    <row r="9" spans="2:30" s="4" customFormat="1" ht="26.25" customHeight="1" x14ac:dyDescent="0.55000000000000004">
      <c r="B9" s="4" t="s">
        <v>64</v>
      </c>
      <c r="D9" s="128" t="s">
        <v>148</v>
      </c>
      <c r="F9" s="64">
        <f>'سایر درآمدها'!F13</f>
        <v>263079434</v>
      </c>
      <c r="H9" s="131">
        <f>F9/$F$15</f>
        <v>-1.8083869720390219E-2</v>
      </c>
      <c r="I9" s="6"/>
      <c r="J9" s="131">
        <f>F9/'سرمایه گذاری ها'!$O$17</f>
        <v>9.1052737324658799E-4</v>
      </c>
    </row>
    <row r="10" spans="2:30" s="4" customFormat="1" ht="26.25" customHeight="1" x14ac:dyDescent="0.55000000000000004">
      <c r="B10" s="4" t="s">
        <v>96</v>
      </c>
      <c r="D10" s="128" t="s">
        <v>164</v>
      </c>
      <c r="F10" s="64">
        <f>'درآمد سپرده بانکی'!D14</f>
        <v>1797386</v>
      </c>
      <c r="H10" s="131">
        <f>F10/$F$15</f>
        <v>-1.2355087498498E-4</v>
      </c>
      <c r="I10" s="6"/>
      <c r="J10" s="131">
        <f>F10/'سرمایه گذاری ها'!$O$17</f>
        <v>6.2208175242242302E-6</v>
      </c>
    </row>
    <row r="11" spans="2:30" s="4" customFormat="1" ht="26.25" customHeight="1" x14ac:dyDescent="0.55000000000000004">
      <c r="B11" s="4" t="s">
        <v>97</v>
      </c>
      <c r="D11" s="128" t="s">
        <v>165</v>
      </c>
      <c r="F11" s="64">
        <f>'درآمد سرمایه گذاری در صندوق'!I11</f>
        <v>0</v>
      </c>
      <c r="H11" s="131">
        <f>F11/$F$15</f>
        <v>0</v>
      </c>
      <c r="I11" s="6"/>
      <c r="J11" s="131">
        <f>F11/'سرمایه گذاری ها'!$O$17</f>
        <v>0</v>
      </c>
    </row>
    <row r="12" spans="2:30" s="4" customFormat="1" ht="26.25" customHeight="1" x14ac:dyDescent="0.55000000000000004">
      <c r="B12" s="4" t="s">
        <v>98</v>
      </c>
      <c r="D12" s="128" t="s">
        <v>166</v>
      </c>
      <c r="F12" s="64">
        <f>'سرمایه‌گذاری در اوراق بهادار'!J10</f>
        <v>0</v>
      </c>
      <c r="H12" s="131">
        <f>F12/$F$15</f>
        <v>0</v>
      </c>
      <c r="I12" s="6"/>
      <c r="J12" s="131">
        <f>F12/'سرمایه گذاری ها'!$O$17</f>
        <v>0</v>
      </c>
    </row>
    <row r="13" spans="2:30" s="4" customFormat="1" ht="26.25" customHeight="1" x14ac:dyDescent="0.55000000000000004">
      <c r="B13" s="4" t="s">
        <v>100</v>
      </c>
      <c r="D13" s="127" t="s">
        <v>99</v>
      </c>
      <c r="F13" s="64">
        <f>'سرمایه‌گذاری در سهام'!J68</f>
        <v>-14812616771</v>
      </c>
      <c r="H13" s="131">
        <f>F13/$F$15</f>
        <v>1.0182074205953753</v>
      </c>
      <c r="I13" s="6"/>
      <c r="J13" s="131">
        <f>F13/'سرمایه گذاری ها'!$O$17</f>
        <v>-5.1266998846466218E-2</v>
      </c>
    </row>
    <row r="14" spans="2:30" s="4" customFormat="1" ht="26.25" customHeight="1" x14ac:dyDescent="0.55000000000000004">
      <c r="F14" s="64"/>
      <c r="H14" s="130"/>
      <c r="I14" s="6"/>
      <c r="J14" s="131"/>
    </row>
    <row r="15" spans="2:30" ht="24.75" thickBot="1" x14ac:dyDescent="0.65">
      <c r="B15" s="23" t="s">
        <v>65</v>
      </c>
      <c r="D15" s="23"/>
      <c r="F15" s="65">
        <f>SUM(F9:F14)</f>
        <v>-14547739951</v>
      </c>
      <c r="G15" s="18"/>
      <c r="H15" s="129">
        <f>SUM(H9:H14)</f>
        <v>1</v>
      </c>
      <c r="I15" s="51"/>
      <c r="J15" s="132">
        <f>SUM(J9:J14)</f>
        <v>-5.0350250655695407E-2</v>
      </c>
    </row>
    <row r="16" spans="2:30" ht="21.75" thickTop="1" x14ac:dyDescent="0.55000000000000004">
      <c r="F16" s="3"/>
    </row>
    <row r="20" spans="2:12" ht="26.25" customHeight="1" x14ac:dyDescent="0.75">
      <c r="B20" s="214">
        <v>9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</row>
  </sheetData>
  <sortState ref="B9:F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rightToLeft="1" view="pageBreakPreview" zoomScaleNormal="100" zoomScaleSheetLayoutView="100" workbookViewId="0">
      <selection activeCell="U12" sqref="U12"/>
    </sheetView>
  </sheetViews>
  <sheetFormatPr defaultRowHeight="15" x14ac:dyDescent="0.25"/>
  <cols>
    <col min="1" max="1" width="30.625" bestFit="1" customWidth="1"/>
    <col min="2" max="2" width="1.125" customWidth="1"/>
    <col min="3" max="3" width="16.25" bestFit="1" customWidth="1"/>
    <col min="4" max="4" width="1.375" customWidth="1"/>
    <col min="5" max="5" width="18.875" bestFit="1" customWidth="1"/>
    <col min="6" max="6" width="1.375" customWidth="1"/>
    <col min="7" max="7" width="16.75" bestFit="1" customWidth="1"/>
    <col min="8" max="8" width="1.375" customWidth="1"/>
    <col min="9" max="9" width="16.75" bestFit="1" customWidth="1"/>
    <col min="10" max="10" width="1.375" customWidth="1"/>
    <col min="11" max="11" width="17.25" bestFit="1" customWidth="1"/>
    <col min="12" max="12" width="1.375" customWidth="1"/>
    <col min="13" max="13" width="16.25" bestFit="1" customWidth="1"/>
    <col min="14" max="14" width="1.375" customWidth="1"/>
    <col min="15" max="15" width="15.375" bestFit="1" customWidth="1"/>
    <col min="16" max="16" width="1.375" customWidth="1"/>
    <col min="17" max="17" width="16.75" bestFit="1" customWidth="1"/>
    <col min="18" max="18" width="1.375" customWidth="1"/>
    <col min="19" max="19" width="16.75" bestFit="1" customWidth="1"/>
    <col min="20" max="20" width="1.375" customWidth="1"/>
    <col min="21" max="21" width="17.25" bestFit="1" customWidth="1"/>
  </cols>
  <sheetData>
    <row r="1" spans="1:21" ht="25.5" x14ac:dyDescent="0.25">
      <c r="A1" s="191" t="s">
        <v>168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spans="1:21" ht="25.5" x14ac:dyDescent="0.25">
      <c r="A2" s="191" t="s">
        <v>37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1" ht="25.5" x14ac:dyDescent="0.25">
      <c r="A3" s="191" t="s">
        <v>237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24" x14ac:dyDescent="0.25">
      <c r="A5" s="216" t="s">
        <v>193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</row>
    <row r="6" spans="1:21" ht="21" x14ac:dyDescent="0.25">
      <c r="A6" s="113"/>
      <c r="B6" s="113"/>
      <c r="C6" s="193" t="s">
        <v>39</v>
      </c>
      <c r="D6" s="193"/>
      <c r="E6" s="193"/>
      <c r="F6" s="193"/>
      <c r="G6" s="193"/>
      <c r="H6" s="193"/>
      <c r="I6" s="193"/>
      <c r="J6" s="193"/>
      <c r="K6" s="193"/>
      <c r="L6" s="113"/>
      <c r="M6" s="193" t="s">
        <v>101</v>
      </c>
      <c r="N6" s="193"/>
      <c r="O6" s="193"/>
      <c r="P6" s="193"/>
      <c r="Q6" s="193"/>
      <c r="R6" s="193"/>
      <c r="S6" s="193"/>
      <c r="T6" s="193"/>
      <c r="U6" s="193"/>
    </row>
    <row r="7" spans="1:21" ht="21" x14ac:dyDescent="0.25">
      <c r="A7" s="113"/>
      <c r="B7" s="113"/>
      <c r="C7" s="114"/>
      <c r="D7" s="114"/>
      <c r="E7" s="114"/>
      <c r="F7" s="114"/>
      <c r="G7" s="114"/>
      <c r="H7" s="114"/>
      <c r="I7" s="196" t="s">
        <v>59</v>
      </c>
      <c r="J7" s="196"/>
      <c r="K7" s="196"/>
      <c r="L7" s="113"/>
      <c r="M7" s="114"/>
      <c r="N7" s="114"/>
      <c r="O7" s="114"/>
      <c r="P7" s="114"/>
      <c r="Q7" s="114"/>
      <c r="R7" s="114"/>
      <c r="S7" s="196" t="s">
        <v>59</v>
      </c>
      <c r="T7" s="196"/>
      <c r="U7" s="196"/>
    </row>
    <row r="8" spans="1:21" ht="21" x14ac:dyDescent="0.25">
      <c r="A8" s="115" t="s">
        <v>91</v>
      </c>
      <c r="B8" s="113"/>
      <c r="C8" s="115" t="s">
        <v>102</v>
      </c>
      <c r="D8" s="113"/>
      <c r="E8" s="115" t="s">
        <v>55</v>
      </c>
      <c r="F8" s="113"/>
      <c r="G8" s="115" t="s">
        <v>56</v>
      </c>
      <c r="H8" s="113"/>
      <c r="I8" s="116" t="s">
        <v>34</v>
      </c>
      <c r="J8" s="114"/>
      <c r="K8" s="116" t="s">
        <v>57</v>
      </c>
      <c r="L8" s="113"/>
      <c r="M8" s="115" t="s">
        <v>102</v>
      </c>
      <c r="N8" s="113"/>
      <c r="O8" s="115" t="s">
        <v>55</v>
      </c>
      <c r="P8" s="113"/>
      <c r="Q8" s="115" t="s">
        <v>56</v>
      </c>
      <c r="R8" s="113"/>
      <c r="S8" s="116" t="s">
        <v>34</v>
      </c>
      <c r="T8" s="114"/>
      <c r="U8" s="116" t="s">
        <v>57</v>
      </c>
    </row>
    <row r="9" spans="1:21" ht="21" x14ac:dyDescent="0.25">
      <c r="A9" s="126" t="s">
        <v>205</v>
      </c>
      <c r="B9" s="113"/>
      <c r="C9" s="126">
        <v>0</v>
      </c>
      <c r="D9" s="159"/>
      <c r="E9" s="126">
        <v>0</v>
      </c>
      <c r="F9" s="159"/>
      <c r="G9" s="164">
        <v>0</v>
      </c>
      <c r="H9" s="164"/>
      <c r="I9" s="164">
        <v>0</v>
      </c>
      <c r="J9" s="164"/>
      <c r="K9" s="165">
        <v>0</v>
      </c>
      <c r="L9" s="159"/>
      <c r="M9" s="126">
        <v>0</v>
      </c>
      <c r="N9" s="159"/>
      <c r="O9" s="164">
        <v>0</v>
      </c>
      <c r="P9" s="164"/>
      <c r="Q9" s="164">
        <v>730015637</v>
      </c>
      <c r="R9" s="164"/>
      <c r="S9" s="164">
        <v>730015637</v>
      </c>
      <c r="T9" s="113"/>
      <c r="U9" s="167">
        <f>S9/'جمع درآمدها'!F15</f>
        <v>-5.0180690571790108E-2</v>
      </c>
    </row>
    <row r="10" spans="1:21" ht="21" x14ac:dyDescent="0.55000000000000004">
      <c r="A10" s="126" t="s">
        <v>206</v>
      </c>
      <c r="B10" s="2"/>
      <c r="C10" s="126">
        <v>0</v>
      </c>
      <c r="D10" s="20"/>
      <c r="E10" s="20">
        <v>0</v>
      </c>
      <c r="F10" s="20"/>
      <c r="G10" s="164">
        <v>0</v>
      </c>
      <c r="H10" s="164"/>
      <c r="I10" s="164">
        <v>0</v>
      </c>
      <c r="J10" s="164"/>
      <c r="K10" s="165" t="s">
        <v>236</v>
      </c>
      <c r="L10" s="20"/>
      <c r="M10" s="126">
        <v>0</v>
      </c>
      <c r="N10" s="20"/>
      <c r="O10" s="164">
        <v>0</v>
      </c>
      <c r="P10" s="164"/>
      <c r="Q10" s="164">
        <v>-132762472</v>
      </c>
      <c r="R10" s="164"/>
      <c r="S10" s="164">
        <v>-132762472</v>
      </c>
      <c r="T10" s="113"/>
      <c r="U10" s="167">
        <f>S10/'جمع درآمدها'!F15</f>
        <v>9.1259860601834598E-3</v>
      </c>
    </row>
    <row r="11" spans="1:21" ht="21.75" thickBot="1" x14ac:dyDescent="0.6">
      <c r="A11" s="138" t="s">
        <v>59</v>
      </c>
      <c r="B11" s="139"/>
      <c r="C11" s="138">
        <f>SUM(C9:C10)</f>
        <v>0</v>
      </c>
      <c r="D11" s="139"/>
      <c r="E11" s="163">
        <f>SUM(E9:E10)</f>
        <v>0</v>
      </c>
      <c r="F11" s="153"/>
      <c r="G11" s="163">
        <f>SUM(G9:G10)</f>
        <v>0</v>
      </c>
      <c r="H11" s="153"/>
      <c r="I11" s="163">
        <f>SUM(I9:I10)</f>
        <v>0</v>
      </c>
      <c r="J11" s="153"/>
      <c r="K11" s="166" t="s">
        <v>236</v>
      </c>
      <c r="L11" s="144"/>
      <c r="M11" s="138">
        <f>SUM(M9:M10)</f>
        <v>0</v>
      </c>
      <c r="N11" s="144"/>
      <c r="O11" s="163">
        <f>SUM(O9:O10)</f>
        <v>0</v>
      </c>
      <c r="P11" s="163"/>
      <c r="Q11" s="163">
        <f>SUM(Q9:Q10)</f>
        <v>597253165</v>
      </c>
      <c r="R11" s="163"/>
      <c r="S11" s="163">
        <f>SUM(S9:S10)</f>
        <v>597253165</v>
      </c>
      <c r="T11" s="139"/>
      <c r="U11" s="168">
        <f>SUM(U9:U10)</f>
        <v>-4.105470451160665E-2</v>
      </c>
    </row>
    <row r="12" spans="1:21" ht="15.75" thickTop="1" x14ac:dyDescent="0.25"/>
    <row r="17" spans="2:21" ht="30" x14ac:dyDescent="0.75">
      <c r="K17" s="45">
        <v>10</v>
      </c>
    </row>
    <row r="18" spans="2:21" ht="21" x14ac:dyDescent="0.55000000000000004"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</row>
  </sheetData>
  <sortState ref="A9:S10">
    <sortCondition descending="1" ref="S9:S10"/>
  </sortState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71"/>
  <sheetViews>
    <sheetView rightToLeft="1" view="pageBreakPreview" topLeftCell="A55" zoomScale="80" zoomScaleNormal="90" zoomScaleSheetLayoutView="80" workbookViewId="0">
      <selection activeCell="R70" sqref="R70"/>
    </sheetView>
  </sheetViews>
  <sheetFormatPr defaultColWidth="9.125" defaultRowHeight="21" x14ac:dyDescent="0.55000000000000004"/>
  <cols>
    <col min="1" max="1" width="2.875" style="4" customWidth="1"/>
    <col min="2" max="2" width="33.375" style="4" customWidth="1"/>
    <col min="3" max="3" width="1" style="4" customWidth="1"/>
    <col min="4" max="4" width="13.875" style="4" customWidth="1"/>
    <col min="5" max="5" width="1" style="4" customWidth="1"/>
    <col min="6" max="6" width="16.625" style="4" bestFit="1" customWidth="1"/>
    <col min="7" max="7" width="1" style="4" customWidth="1"/>
    <col min="8" max="8" width="16.25" style="4" bestFit="1" customWidth="1"/>
    <col min="9" max="9" width="1" style="4" customWidth="1"/>
    <col min="10" max="10" width="17" style="4" customWidth="1"/>
    <col min="11" max="11" width="1" style="4" customWidth="1"/>
    <col min="12" max="12" width="13.375" style="4" customWidth="1"/>
    <col min="13" max="13" width="1" style="4" customWidth="1"/>
    <col min="14" max="14" width="15.875" style="4" customWidth="1"/>
    <col min="15" max="15" width="1" style="4" customWidth="1"/>
    <col min="16" max="16" width="18.75" style="4" customWidth="1"/>
    <col min="17" max="17" width="1" style="4" customWidth="1"/>
    <col min="18" max="18" width="16.75" style="4" bestFit="1" customWidth="1"/>
    <col min="19" max="19" width="1" style="4" customWidth="1"/>
    <col min="20" max="20" width="16.625" style="4" bestFit="1" customWidth="1"/>
    <col min="21" max="21" width="1" style="4" customWidth="1"/>
    <col min="22" max="22" width="13.375" style="4" customWidth="1"/>
    <col min="23" max="23" width="1" style="4" customWidth="1"/>
    <col min="24" max="24" width="9.125" style="4" customWidth="1"/>
    <col min="25" max="25" width="11.875" style="4" bestFit="1" customWidth="1"/>
    <col min="26" max="16384" width="9.125" style="4"/>
  </cols>
  <sheetData>
    <row r="2" spans="2:28" ht="35.25" x14ac:dyDescent="0.55000000000000004">
      <c r="B2" s="217" t="s">
        <v>167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3" spans="2:28" ht="35.25" x14ac:dyDescent="0.55000000000000004">
      <c r="B3" s="217" t="s">
        <v>37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</row>
    <row r="4" spans="2:28" ht="35.25" x14ac:dyDescent="0.55000000000000004">
      <c r="B4" s="217" t="s">
        <v>237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6" t="s">
        <v>1</v>
      </c>
      <c r="D8" s="177" t="s">
        <v>39</v>
      </c>
      <c r="E8" s="177" t="s">
        <v>39</v>
      </c>
      <c r="F8" s="177" t="s">
        <v>39</v>
      </c>
      <c r="G8" s="177" t="s">
        <v>39</v>
      </c>
      <c r="H8" s="177" t="s">
        <v>39</v>
      </c>
      <c r="I8" s="177" t="s">
        <v>39</v>
      </c>
      <c r="J8" s="177" t="s">
        <v>39</v>
      </c>
      <c r="K8" s="177" t="s">
        <v>39</v>
      </c>
      <c r="L8" s="177" t="s">
        <v>39</v>
      </c>
      <c r="N8" s="177" t="s">
        <v>40</v>
      </c>
      <c r="O8" s="177" t="s">
        <v>40</v>
      </c>
      <c r="P8" s="177" t="s">
        <v>40</v>
      </c>
      <c r="Q8" s="177" t="s">
        <v>40</v>
      </c>
      <c r="R8" s="177" t="s">
        <v>40</v>
      </c>
      <c r="S8" s="177" t="s">
        <v>40</v>
      </c>
      <c r="T8" s="177" t="s">
        <v>40</v>
      </c>
      <c r="U8" s="177" t="s">
        <v>40</v>
      </c>
      <c r="V8" s="177" t="s">
        <v>40</v>
      </c>
    </row>
    <row r="9" spans="2:28" s="32" customFormat="1" ht="55.5" customHeight="1" x14ac:dyDescent="0.25">
      <c r="B9" s="176" t="s">
        <v>1</v>
      </c>
      <c r="D9" s="218" t="s">
        <v>54</v>
      </c>
      <c r="E9" s="33"/>
      <c r="F9" s="218" t="s">
        <v>55</v>
      </c>
      <c r="G9" s="33"/>
      <c r="H9" s="218" t="s">
        <v>56</v>
      </c>
      <c r="I9" s="33"/>
      <c r="J9" s="218" t="s">
        <v>34</v>
      </c>
      <c r="K9" s="33"/>
      <c r="L9" s="218" t="s">
        <v>57</v>
      </c>
      <c r="N9" s="218" t="s">
        <v>54</v>
      </c>
      <c r="O9" s="33"/>
      <c r="P9" s="218" t="s">
        <v>55</v>
      </c>
      <c r="Q9" s="33"/>
      <c r="R9" s="218" t="s">
        <v>56</v>
      </c>
      <c r="S9" s="33"/>
      <c r="T9" s="218" t="s">
        <v>34</v>
      </c>
      <c r="U9" s="33"/>
      <c r="V9" s="218" t="s">
        <v>57</v>
      </c>
    </row>
    <row r="10" spans="2:28" x14ac:dyDescent="0.55000000000000004">
      <c r="B10" s="4" t="s">
        <v>177</v>
      </c>
      <c r="D10" s="64">
        <v>310271547</v>
      </c>
      <c r="E10" s="106"/>
      <c r="F10" s="64">
        <v>-518894100</v>
      </c>
      <c r="G10" s="106"/>
      <c r="H10" s="64">
        <v>0</v>
      </c>
      <c r="I10" s="106"/>
      <c r="J10" s="64">
        <v>-208622553</v>
      </c>
      <c r="K10" s="106"/>
      <c r="L10" s="119">
        <v>1.44</v>
      </c>
      <c r="M10" s="106"/>
      <c r="N10" s="64">
        <v>310271547</v>
      </c>
      <c r="O10" s="106"/>
      <c r="P10" s="64">
        <v>944841140</v>
      </c>
      <c r="Q10" s="106"/>
      <c r="R10" s="64">
        <v>2273260119</v>
      </c>
      <c r="S10" s="106"/>
      <c r="T10" s="64">
        <v>3528372806</v>
      </c>
      <c r="U10" s="106"/>
      <c r="V10" s="157">
        <v>35.08</v>
      </c>
    </row>
    <row r="11" spans="2:28" x14ac:dyDescent="0.55000000000000004">
      <c r="B11" s="4" t="s">
        <v>78</v>
      </c>
      <c r="D11" s="64">
        <v>0</v>
      </c>
      <c r="E11" s="106"/>
      <c r="F11" s="64">
        <v>0</v>
      </c>
      <c r="G11" s="106"/>
      <c r="H11" s="64">
        <v>0</v>
      </c>
      <c r="I11" s="106"/>
      <c r="J11" s="64">
        <v>0</v>
      </c>
      <c r="K11" s="106"/>
      <c r="L11" s="119">
        <v>0</v>
      </c>
      <c r="M11" s="106"/>
      <c r="N11" s="64">
        <v>0</v>
      </c>
      <c r="O11" s="106"/>
      <c r="P11" s="64">
        <v>0</v>
      </c>
      <c r="Q11" s="106"/>
      <c r="R11" s="64">
        <v>3266335239</v>
      </c>
      <c r="S11" s="106"/>
      <c r="T11" s="64">
        <v>3266335239</v>
      </c>
      <c r="U11" s="106"/>
      <c r="V11" s="158">
        <v>32.47</v>
      </c>
    </row>
    <row r="12" spans="2:28" x14ac:dyDescent="0.55000000000000004">
      <c r="B12" s="4" t="s">
        <v>187</v>
      </c>
      <c r="D12" s="64">
        <v>0</v>
      </c>
      <c r="E12" s="106"/>
      <c r="F12" s="64">
        <v>0</v>
      </c>
      <c r="G12" s="106"/>
      <c r="H12" s="64">
        <v>0</v>
      </c>
      <c r="I12" s="106"/>
      <c r="J12" s="64">
        <v>0</v>
      </c>
      <c r="K12" s="106"/>
      <c r="L12" s="119">
        <v>0</v>
      </c>
      <c r="M12" s="106"/>
      <c r="N12" s="64">
        <v>0</v>
      </c>
      <c r="O12" s="106"/>
      <c r="P12" s="64">
        <v>0</v>
      </c>
      <c r="Q12" s="106"/>
      <c r="R12" s="64">
        <v>2977733688</v>
      </c>
      <c r="S12" s="106"/>
      <c r="T12" s="64">
        <v>2977733688</v>
      </c>
      <c r="U12" s="106"/>
      <c r="V12" s="158">
        <v>29.6</v>
      </c>
    </row>
    <row r="13" spans="2:28" x14ac:dyDescent="0.55000000000000004">
      <c r="B13" s="4" t="s">
        <v>179</v>
      </c>
      <c r="D13" s="64">
        <v>429159318</v>
      </c>
      <c r="E13" s="106"/>
      <c r="F13" s="64">
        <v>-981624375</v>
      </c>
      <c r="G13" s="106"/>
      <c r="H13" s="64">
        <v>0</v>
      </c>
      <c r="I13" s="106"/>
      <c r="J13" s="64">
        <v>-552465057</v>
      </c>
      <c r="K13" s="106"/>
      <c r="L13" s="119">
        <v>3.8</v>
      </c>
      <c r="M13" s="106"/>
      <c r="N13" s="64">
        <v>429159318</v>
      </c>
      <c r="O13" s="106"/>
      <c r="P13" s="64">
        <v>1460709263</v>
      </c>
      <c r="Q13" s="106"/>
      <c r="R13" s="64">
        <v>754867860</v>
      </c>
      <c r="S13" s="106"/>
      <c r="T13" s="64">
        <v>2644736441</v>
      </c>
      <c r="U13" s="106"/>
      <c r="V13" s="158">
        <v>26.29</v>
      </c>
    </row>
    <row r="14" spans="2:28" x14ac:dyDescent="0.55000000000000004">
      <c r="B14" s="4" t="s">
        <v>188</v>
      </c>
      <c r="D14" s="64">
        <v>0</v>
      </c>
      <c r="E14" s="106"/>
      <c r="F14" s="64">
        <v>0</v>
      </c>
      <c r="G14" s="106"/>
      <c r="H14" s="64">
        <v>0</v>
      </c>
      <c r="I14" s="106"/>
      <c r="J14" s="64">
        <v>0</v>
      </c>
      <c r="K14" s="106"/>
      <c r="L14" s="119">
        <v>0</v>
      </c>
      <c r="M14" s="106"/>
      <c r="N14" s="64">
        <v>0</v>
      </c>
      <c r="O14" s="106"/>
      <c r="P14" s="64">
        <v>0</v>
      </c>
      <c r="Q14" s="106"/>
      <c r="R14" s="64">
        <v>2376108377</v>
      </c>
      <c r="S14" s="106"/>
      <c r="T14" s="64">
        <v>2376108377</v>
      </c>
      <c r="U14" s="106"/>
      <c r="V14" s="158">
        <v>23.62</v>
      </c>
    </row>
    <row r="15" spans="2:28" x14ac:dyDescent="0.55000000000000004">
      <c r="B15" s="4" t="s">
        <v>198</v>
      </c>
      <c r="D15" s="64">
        <v>0</v>
      </c>
      <c r="E15" s="106"/>
      <c r="F15" s="64">
        <v>0</v>
      </c>
      <c r="G15" s="106"/>
      <c r="H15" s="64">
        <v>0</v>
      </c>
      <c r="I15" s="106"/>
      <c r="J15" s="64">
        <v>0</v>
      </c>
      <c r="K15" s="106"/>
      <c r="L15" s="119">
        <v>0</v>
      </c>
      <c r="M15" s="106"/>
      <c r="N15" s="64">
        <v>0</v>
      </c>
      <c r="O15" s="106"/>
      <c r="P15" s="64">
        <v>0</v>
      </c>
      <c r="Q15" s="106"/>
      <c r="R15" s="64">
        <v>2007269115</v>
      </c>
      <c r="S15" s="106"/>
      <c r="T15" s="64">
        <v>2007269115</v>
      </c>
      <c r="U15" s="106"/>
      <c r="V15" s="158">
        <v>19.95</v>
      </c>
    </row>
    <row r="16" spans="2:28" x14ac:dyDescent="0.55000000000000004">
      <c r="B16" s="4" t="s">
        <v>184</v>
      </c>
      <c r="D16" s="64">
        <v>0</v>
      </c>
      <c r="E16" s="106"/>
      <c r="F16" s="64">
        <v>-793251900</v>
      </c>
      <c r="G16" s="106"/>
      <c r="H16" s="64">
        <v>0</v>
      </c>
      <c r="I16" s="106"/>
      <c r="J16" s="64">
        <v>-793251900</v>
      </c>
      <c r="K16" s="106"/>
      <c r="L16" s="119">
        <v>5.46</v>
      </c>
      <c r="M16" s="106"/>
      <c r="N16" s="64">
        <v>0</v>
      </c>
      <c r="O16" s="106"/>
      <c r="P16" s="64">
        <v>921944020</v>
      </c>
      <c r="Q16" s="106"/>
      <c r="R16" s="64">
        <v>913610271</v>
      </c>
      <c r="S16" s="106"/>
      <c r="T16" s="64">
        <v>1835554291</v>
      </c>
      <c r="U16" s="106"/>
      <c r="V16" s="158">
        <v>18.25</v>
      </c>
    </row>
    <row r="17" spans="2:22" x14ac:dyDescent="0.55000000000000004">
      <c r="B17" s="4" t="s">
        <v>207</v>
      </c>
      <c r="D17" s="64">
        <v>0</v>
      </c>
      <c r="E17" s="106"/>
      <c r="F17" s="64">
        <v>0</v>
      </c>
      <c r="G17" s="106"/>
      <c r="H17" s="64">
        <v>0</v>
      </c>
      <c r="I17" s="106"/>
      <c r="J17" s="64">
        <v>0</v>
      </c>
      <c r="K17" s="106"/>
      <c r="L17" s="119">
        <v>0</v>
      </c>
      <c r="M17" s="106"/>
      <c r="N17" s="64">
        <v>0</v>
      </c>
      <c r="O17" s="106"/>
      <c r="P17" s="64">
        <v>0</v>
      </c>
      <c r="Q17" s="106"/>
      <c r="R17" s="64">
        <v>1484961620</v>
      </c>
      <c r="S17" s="106"/>
      <c r="T17" s="64">
        <v>1484961620</v>
      </c>
      <c r="U17" s="106"/>
      <c r="V17" s="158">
        <v>14.76</v>
      </c>
    </row>
    <row r="18" spans="2:22" x14ac:dyDescent="0.55000000000000004">
      <c r="B18" s="4" t="s">
        <v>217</v>
      </c>
      <c r="D18" s="64">
        <v>864169113</v>
      </c>
      <c r="E18" s="106"/>
      <c r="F18" s="64">
        <v>-1528766377</v>
      </c>
      <c r="G18" s="106"/>
      <c r="H18" s="64">
        <v>0</v>
      </c>
      <c r="I18" s="106"/>
      <c r="J18" s="64">
        <v>-664597264</v>
      </c>
      <c r="K18" s="106"/>
      <c r="L18" s="119">
        <v>4.58</v>
      </c>
      <c r="M18" s="106"/>
      <c r="N18" s="64">
        <v>864169113</v>
      </c>
      <c r="O18" s="106"/>
      <c r="P18" s="64">
        <v>206367817</v>
      </c>
      <c r="Q18" s="106"/>
      <c r="R18" s="64">
        <v>285036540</v>
      </c>
      <c r="S18" s="106"/>
      <c r="T18" s="64">
        <v>1355573470</v>
      </c>
      <c r="U18" s="106"/>
      <c r="V18" s="158">
        <v>13.48</v>
      </c>
    </row>
    <row r="19" spans="2:22" x14ac:dyDescent="0.55000000000000004">
      <c r="B19" s="4" t="s">
        <v>199</v>
      </c>
      <c r="D19" s="64">
        <v>0</v>
      </c>
      <c r="E19" s="106"/>
      <c r="F19" s="64">
        <v>0</v>
      </c>
      <c r="G19" s="106"/>
      <c r="H19" s="64">
        <v>0</v>
      </c>
      <c r="I19" s="106"/>
      <c r="J19" s="64">
        <v>0</v>
      </c>
      <c r="K19" s="106"/>
      <c r="L19" s="119">
        <v>0</v>
      </c>
      <c r="M19" s="106"/>
      <c r="N19" s="64">
        <v>0</v>
      </c>
      <c r="O19" s="106"/>
      <c r="P19" s="64">
        <v>0</v>
      </c>
      <c r="Q19" s="106"/>
      <c r="R19" s="64">
        <v>1297311590</v>
      </c>
      <c r="S19" s="106"/>
      <c r="T19" s="64">
        <v>1297311590</v>
      </c>
      <c r="U19" s="106"/>
      <c r="V19" s="158">
        <v>12.9</v>
      </c>
    </row>
    <row r="20" spans="2:22" x14ac:dyDescent="0.55000000000000004">
      <c r="B20" s="4" t="s">
        <v>178</v>
      </c>
      <c r="D20" s="64">
        <v>0</v>
      </c>
      <c r="E20" s="106"/>
      <c r="F20" s="64">
        <v>0</v>
      </c>
      <c r="G20" s="106"/>
      <c r="H20" s="64">
        <v>0</v>
      </c>
      <c r="I20" s="106"/>
      <c r="J20" s="64">
        <v>0</v>
      </c>
      <c r="K20" s="106"/>
      <c r="L20" s="119">
        <v>0</v>
      </c>
      <c r="M20" s="106"/>
      <c r="N20" s="64">
        <v>0</v>
      </c>
      <c r="O20" s="106"/>
      <c r="P20" s="64">
        <v>0</v>
      </c>
      <c r="Q20" s="106"/>
      <c r="R20" s="64">
        <v>1239442423</v>
      </c>
      <c r="S20" s="106"/>
      <c r="T20" s="64">
        <v>1239442423</v>
      </c>
      <c r="U20" s="106"/>
      <c r="V20" s="158">
        <v>12.32</v>
      </c>
    </row>
    <row r="21" spans="2:22" x14ac:dyDescent="0.55000000000000004">
      <c r="B21" s="4" t="s">
        <v>244</v>
      </c>
      <c r="D21" s="64">
        <v>0</v>
      </c>
      <c r="E21" s="106"/>
      <c r="F21" s="64">
        <v>1000307209</v>
      </c>
      <c r="G21" s="106"/>
      <c r="H21" s="64">
        <v>57040015</v>
      </c>
      <c r="I21" s="106"/>
      <c r="J21" s="64">
        <v>1057347224</v>
      </c>
      <c r="K21" s="106"/>
      <c r="L21" s="119">
        <v>-7.28</v>
      </c>
      <c r="M21" s="106"/>
      <c r="N21" s="64">
        <v>0</v>
      </c>
      <c r="O21" s="106"/>
      <c r="P21" s="64">
        <v>1000307209</v>
      </c>
      <c r="Q21" s="106"/>
      <c r="R21" s="64">
        <v>57040015</v>
      </c>
      <c r="S21" s="106"/>
      <c r="T21" s="64">
        <v>1057347224</v>
      </c>
      <c r="U21" s="106"/>
      <c r="V21" s="158">
        <v>10.51</v>
      </c>
    </row>
    <row r="22" spans="2:22" x14ac:dyDescent="0.55000000000000004">
      <c r="B22" s="4" t="s">
        <v>213</v>
      </c>
      <c r="D22" s="64">
        <v>871706183</v>
      </c>
      <c r="E22" s="106"/>
      <c r="F22" s="64">
        <v>-1458832256</v>
      </c>
      <c r="G22" s="106"/>
      <c r="H22" s="64">
        <v>104753347</v>
      </c>
      <c r="I22" s="106"/>
      <c r="J22" s="64">
        <v>-482372726</v>
      </c>
      <c r="K22" s="106"/>
      <c r="L22" s="119">
        <v>3.32</v>
      </c>
      <c r="M22" s="106"/>
      <c r="N22" s="64">
        <v>871706183</v>
      </c>
      <c r="O22" s="106"/>
      <c r="P22" s="64">
        <v>-276515636</v>
      </c>
      <c r="Q22" s="106"/>
      <c r="R22" s="64">
        <v>411826838</v>
      </c>
      <c r="S22" s="106"/>
      <c r="T22" s="64">
        <v>1007017385</v>
      </c>
      <c r="U22" s="106"/>
      <c r="V22" s="158">
        <v>10.01</v>
      </c>
    </row>
    <row r="23" spans="2:22" x14ac:dyDescent="0.55000000000000004">
      <c r="B23" s="4" t="s">
        <v>218</v>
      </c>
      <c r="D23" s="64">
        <v>0</v>
      </c>
      <c r="E23" s="106"/>
      <c r="F23" s="64">
        <v>0</v>
      </c>
      <c r="G23" s="106"/>
      <c r="H23" s="64">
        <v>0</v>
      </c>
      <c r="I23" s="106"/>
      <c r="J23" s="64">
        <v>0</v>
      </c>
      <c r="K23" s="106"/>
      <c r="L23" s="119">
        <v>0</v>
      </c>
      <c r="M23" s="106"/>
      <c r="N23" s="64">
        <v>0</v>
      </c>
      <c r="O23" s="106"/>
      <c r="P23" s="64">
        <v>0</v>
      </c>
      <c r="Q23" s="106"/>
      <c r="R23" s="64">
        <v>797323409</v>
      </c>
      <c r="S23" s="106"/>
      <c r="T23" s="64">
        <v>797323409</v>
      </c>
      <c r="U23" s="106"/>
      <c r="V23" s="158">
        <v>7.93</v>
      </c>
    </row>
    <row r="24" spans="2:22" x14ac:dyDescent="0.55000000000000004">
      <c r="B24" s="4" t="s">
        <v>216</v>
      </c>
      <c r="D24" s="64">
        <v>0</v>
      </c>
      <c r="E24" s="106"/>
      <c r="F24" s="64">
        <v>0</v>
      </c>
      <c r="G24" s="106"/>
      <c r="H24" s="64">
        <v>0</v>
      </c>
      <c r="I24" s="106"/>
      <c r="J24" s="64">
        <v>0</v>
      </c>
      <c r="K24" s="106"/>
      <c r="L24" s="119">
        <v>0</v>
      </c>
      <c r="M24" s="106"/>
      <c r="N24" s="64">
        <v>0</v>
      </c>
      <c r="O24" s="106"/>
      <c r="P24" s="64">
        <v>0</v>
      </c>
      <c r="Q24" s="106"/>
      <c r="R24" s="64">
        <v>710538931</v>
      </c>
      <c r="S24" s="106"/>
      <c r="T24" s="64">
        <v>710538931</v>
      </c>
      <c r="U24" s="106"/>
      <c r="V24" s="158">
        <v>7.06</v>
      </c>
    </row>
    <row r="25" spans="2:22" x14ac:dyDescent="0.55000000000000004">
      <c r="B25" s="4" t="s">
        <v>192</v>
      </c>
      <c r="D25" s="64">
        <v>0</v>
      </c>
      <c r="E25" s="106"/>
      <c r="F25" s="64">
        <v>-165068477</v>
      </c>
      <c r="G25" s="106"/>
      <c r="H25" s="64">
        <v>-298843553</v>
      </c>
      <c r="I25" s="106"/>
      <c r="J25" s="64">
        <v>-463912030</v>
      </c>
      <c r="K25" s="106"/>
      <c r="L25" s="119">
        <v>3.19</v>
      </c>
      <c r="M25" s="106"/>
      <c r="N25" s="64">
        <v>725015518</v>
      </c>
      <c r="O25" s="106"/>
      <c r="P25" s="64">
        <v>198880928</v>
      </c>
      <c r="Q25" s="106"/>
      <c r="R25" s="64">
        <v>-237889751</v>
      </c>
      <c r="S25" s="106"/>
      <c r="T25" s="64">
        <v>686006695</v>
      </c>
      <c r="U25" s="106"/>
      <c r="V25" s="158">
        <v>6.82</v>
      </c>
    </row>
    <row r="26" spans="2:22" x14ac:dyDescent="0.55000000000000004">
      <c r="B26" s="4" t="s">
        <v>219</v>
      </c>
      <c r="D26" s="64">
        <v>0</v>
      </c>
      <c r="E26" s="106"/>
      <c r="F26" s="64">
        <v>-57737286</v>
      </c>
      <c r="G26" s="106"/>
      <c r="H26" s="64">
        <v>0</v>
      </c>
      <c r="I26" s="106"/>
      <c r="J26" s="64">
        <v>-57737286</v>
      </c>
      <c r="K26" s="106"/>
      <c r="L26" s="119">
        <v>0.4</v>
      </c>
      <c r="M26" s="106"/>
      <c r="N26" s="64">
        <v>0</v>
      </c>
      <c r="O26" s="106"/>
      <c r="P26" s="64">
        <v>-57737286</v>
      </c>
      <c r="Q26" s="106"/>
      <c r="R26" s="64">
        <v>590541978</v>
      </c>
      <c r="S26" s="106"/>
      <c r="T26" s="64">
        <v>532804692</v>
      </c>
      <c r="U26" s="106"/>
      <c r="V26" s="158">
        <v>5.3</v>
      </c>
    </row>
    <row r="27" spans="2:22" x14ac:dyDescent="0.55000000000000004">
      <c r="B27" s="4" t="s">
        <v>172</v>
      </c>
      <c r="D27" s="64">
        <v>0</v>
      </c>
      <c r="E27" s="106"/>
      <c r="F27" s="64">
        <v>0</v>
      </c>
      <c r="G27" s="106"/>
      <c r="H27" s="64">
        <v>0</v>
      </c>
      <c r="I27" s="106"/>
      <c r="J27" s="64">
        <v>0</v>
      </c>
      <c r="K27" s="106"/>
      <c r="L27" s="119">
        <v>0</v>
      </c>
      <c r="M27" s="106"/>
      <c r="N27" s="64">
        <v>0</v>
      </c>
      <c r="O27" s="106"/>
      <c r="P27" s="64">
        <v>0</v>
      </c>
      <c r="Q27" s="106"/>
      <c r="R27" s="64">
        <v>389916115</v>
      </c>
      <c r="S27" s="106"/>
      <c r="T27" s="64">
        <v>389916115</v>
      </c>
      <c r="U27" s="106"/>
      <c r="V27" s="158">
        <v>3.88</v>
      </c>
    </row>
    <row r="28" spans="2:22" x14ac:dyDescent="0.55000000000000004">
      <c r="B28" s="4" t="s">
        <v>215</v>
      </c>
      <c r="D28" s="64">
        <v>0</v>
      </c>
      <c r="E28" s="106"/>
      <c r="F28" s="64">
        <v>0</v>
      </c>
      <c r="G28" s="106"/>
      <c r="H28" s="64">
        <v>0</v>
      </c>
      <c r="I28" s="106"/>
      <c r="J28" s="64">
        <v>0</v>
      </c>
      <c r="K28" s="106"/>
      <c r="L28" s="119">
        <v>0</v>
      </c>
      <c r="M28" s="106"/>
      <c r="N28" s="64">
        <v>0</v>
      </c>
      <c r="O28" s="106"/>
      <c r="P28" s="64">
        <v>0</v>
      </c>
      <c r="Q28" s="106"/>
      <c r="R28" s="64">
        <v>278702126</v>
      </c>
      <c r="S28" s="106"/>
      <c r="T28" s="64">
        <v>278702126</v>
      </c>
      <c r="U28" s="106"/>
      <c r="V28" s="158">
        <v>2.77</v>
      </c>
    </row>
    <row r="29" spans="2:22" x14ac:dyDescent="0.55000000000000004">
      <c r="B29" s="4" t="s">
        <v>170</v>
      </c>
      <c r="D29" s="64">
        <v>0</v>
      </c>
      <c r="E29" s="106"/>
      <c r="F29" s="64">
        <v>0</v>
      </c>
      <c r="G29" s="106"/>
      <c r="H29" s="64">
        <v>0</v>
      </c>
      <c r="I29" s="106"/>
      <c r="J29" s="64">
        <v>0</v>
      </c>
      <c r="K29" s="106"/>
      <c r="L29" s="119">
        <v>0</v>
      </c>
      <c r="M29" s="106"/>
      <c r="N29" s="64">
        <v>0</v>
      </c>
      <c r="O29" s="106"/>
      <c r="P29" s="64">
        <v>0</v>
      </c>
      <c r="Q29" s="106"/>
      <c r="R29" s="64">
        <v>252790542</v>
      </c>
      <c r="S29" s="106"/>
      <c r="T29" s="64">
        <v>252790542</v>
      </c>
      <c r="U29" s="106"/>
      <c r="V29" s="158">
        <v>2.5099999999999998</v>
      </c>
    </row>
    <row r="30" spans="2:22" x14ac:dyDescent="0.55000000000000004">
      <c r="B30" s="4" t="s">
        <v>203</v>
      </c>
      <c r="D30" s="64">
        <v>0</v>
      </c>
      <c r="E30" s="106"/>
      <c r="F30" s="64">
        <v>0</v>
      </c>
      <c r="G30" s="106"/>
      <c r="H30" s="64">
        <v>0</v>
      </c>
      <c r="I30" s="106"/>
      <c r="J30" s="64">
        <v>0</v>
      </c>
      <c r="K30" s="106"/>
      <c r="L30" s="119">
        <v>0</v>
      </c>
      <c r="M30" s="106"/>
      <c r="N30" s="64">
        <v>0</v>
      </c>
      <c r="O30" s="106"/>
      <c r="P30" s="64">
        <v>0</v>
      </c>
      <c r="Q30" s="106"/>
      <c r="R30" s="64">
        <v>250101573</v>
      </c>
      <c r="S30" s="106"/>
      <c r="T30" s="64">
        <v>250101573</v>
      </c>
      <c r="U30" s="106"/>
      <c r="V30" s="158">
        <v>2.4900000000000002</v>
      </c>
    </row>
    <row r="31" spans="2:22" x14ac:dyDescent="0.55000000000000004">
      <c r="B31" s="4" t="s">
        <v>195</v>
      </c>
      <c r="D31" s="64">
        <v>0</v>
      </c>
      <c r="E31" s="106"/>
      <c r="F31" s="64">
        <v>0</v>
      </c>
      <c r="G31" s="106"/>
      <c r="H31" s="64">
        <v>0</v>
      </c>
      <c r="I31" s="106"/>
      <c r="J31" s="64">
        <v>0</v>
      </c>
      <c r="K31" s="106"/>
      <c r="L31" s="119">
        <v>0</v>
      </c>
      <c r="M31" s="106"/>
      <c r="N31" s="64">
        <v>0</v>
      </c>
      <c r="O31" s="106"/>
      <c r="P31" s="64">
        <v>0</v>
      </c>
      <c r="Q31" s="106"/>
      <c r="R31" s="64">
        <v>209148432</v>
      </c>
      <c r="S31" s="106"/>
      <c r="T31" s="64">
        <v>209148432</v>
      </c>
      <c r="U31" s="106"/>
      <c r="V31" s="158">
        <v>2.08</v>
      </c>
    </row>
    <row r="32" spans="2:22" x14ac:dyDescent="0.55000000000000004">
      <c r="B32" s="4" t="s">
        <v>201</v>
      </c>
      <c r="D32" s="64">
        <v>0</v>
      </c>
      <c r="E32" s="106"/>
      <c r="F32" s="64">
        <v>0</v>
      </c>
      <c r="G32" s="106"/>
      <c r="H32" s="64">
        <v>0</v>
      </c>
      <c r="I32" s="106"/>
      <c r="J32" s="64">
        <v>0</v>
      </c>
      <c r="K32" s="106"/>
      <c r="L32" s="119">
        <v>0</v>
      </c>
      <c r="M32" s="106"/>
      <c r="N32" s="64">
        <v>0</v>
      </c>
      <c r="O32" s="106"/>
      <c r="P32" s="64">
        <v>0</v>
      </c>
      <c r="Q32" s="106"/>
      <c r="R32" s="64">
        <v>131303453</v>
      </c>
      <c r="S32" s="106"/>
      <c r="T32" s="64">
        <v>131303453</v>
      </c>
      <c r="U32" s="106"/>
      <c r="V32" s="158">
        <v>1.31</v>
      </c>
    </row>
    <row r="33" spans="2:22" x14ac:dyDescent="0.55000000000000004">
      <c r="B33" s="4" t="s">
        <v>243</v>
      </c>
      <c r="D33" s="64">
        <v>0</v>
      </c>
      <c r="E33" s="106"/>
      <c r="F33" s="64">
        <v>117526452</v>
      </c>
      <c r="G33" s="106"/>
      <c r="H33" s="64">
        <v>0</v>
      </c>
      <c r="I33" s="106"/>
      <c r="J33" s="64">
        <v>117526452</v>
      </c>
      <c r="K33" s="106"/>
      <c r="L33" s="119">
        <v>-0.81</v>
      </c>
      <c r="M33" s="106"/>
      <c r="N33" s="64">
        <v>0</v>
      </c>
      <c r="O33" s="106"/>
      <c r="P33" s="64">
        <v>117526452</v>
      </c>
      <c r="Q33" s="106"/>
      <c r="R33" s="64">
        <v>0</v>
      </c>
      <c r="S33" s="106"/>
      <c r="T33" s="64">
        <v>117526452</v>
      </c>
      <c r="U33" s="106"/>
      <c r="V33" s="158">
        <v>1.17</v>
      </c>
    </row>
    <row r="34" spans="2:22" x14ac:dyDescent="0.55000000000000004">
      <c r="B34" s="4" t="s">
        <v>204</v>
      </c>
      <c r="D34" s="64">
        <v>0</v>
      </c>
      <c r="E34" s="106"/>
      <c r="F34" s="64">
        <v>0</v>
      </c>
      <c r="G34" s="106"/>
      <c r="H34" s="64">
        <v>0</v>
      </c>
      <c r="I34" s="106"/>
      <c r="J34" s="64">
        <v>0</v>
      </c>
      <c r="K34" s="106"/>
      <c r="L34" s="119">
        <v>0</v>
      </c>
      <c r="M34" s="106"/>
      <c r="N34" s="64">
        <v>0</v>
      </c>
      <c r="O34" s="106"/>
      <c r="P34" s="64">
        <v>0</v>
      </c>
      <c r="Q34" s="106"/>
      <c r="R34" s="64">
        <v>104375265</v>
      </c>
      <c r="S34" s="106"/>
      <c r="T34" s="64">
        <v>104375265</v>
      </c>
      <c r="U34" s="106"/>
      <c r="V34" s="158">
        <v>1.04</v>
      </c>
    </row>
    <row r="35" spans="2:22" x14ac:dyDescent="0.55000000000000004">
      <c r="B35" s="4" t="s">
        <v>196</v>
      </c>
      <c r="D35" s="64">
        <v>0</v>
      </c>
      <c r="E35" s="106"/>
      <c r="F35" s="64">
        <v>0</v>
      </c>
      <c r="G35" s="106"/>
      <c r="H35" s="64">
        <v>0</v>
      </c>
      <c r="I35" s="106"/>
      <c r="J35" s="64">
        <v>0</v>
      </c>
      <c r="K35" s="106"/>
      <c r="L35" s="119">
        <v>0</v>
      </c>
      <c r="M35" s="106"/>
      <c r="N35" s="64">
        <v>0</v>
      </c>
      <c r="O35" s="106"/>
      <c r="P35" s="64">
        <v>0</v>
      </c>
      <c r="Q35" s="106"/>
      <c r="R35" s="64">
        <v>95110952</v>
      </c>
      <c r="S35" s="106"/>
      <c r="T35" s="64">
        <v>95110952</v>
      </c>
      <c r="U35" s="106"/>
      <c r="V35" s="158">
        <v>0.95</v>
      </c>
    </row>
    <row r="36" spans="2:22" x14ac:dyDescent="0.55000000000000004">
      <c r="B36" s="4" t="s">
        <v>183</v>
      </c>
      <c r="D36" s="64">
        <v>0</v>
      </c>
      <c r="E36" s="106"/>
      <c r="F36" s="64">
        <v>0</v>
      </c>
      <c r="G36" s="106"/>
      <c r="H36" s="64">
        <v>0</v>
      </c>
      <c r="I36" s="106"/>
      <c r="J36" s="64">
        <v>0</v>
      </c>
      <c r="K36" s="106"/>
      <c r="L36" s="119">
        <v>0</v>
      </c>
      <c r="M36" s="106"/>
      <c r="N36" s="64">
        <v>0</v>
      </c>
      <c r="O36" s="106"/>
      <c r="P36" s="64">
        <v>0</v>
      </c>
      <c r="Q36" s="106"/>
      <c r="R36" s="64">
        <v>53149338</v>
      </c>
      <c r="S36" s="106"/>
      <c r="T36" s="64">
        <v>53149338</v>
      </c>
      <c r="U36" s="106"/>
      <c r="V36" s="158">
        <v>0.53</v>
      </c>
    </row>
    <row r="37" spans="2:22" x14ac:dyDescent="0.55000000000000004">
      <c r="B37" s="4" t="s">
        <v>209</v>
      </c>
      <c r="D37" s="64">
        <v>0</v>
      </c>
      <c r="E37" s="106"/>
      <c r="F37" s="64">
        <v>0</v>
      </c>
      <c r="G37" s="106"/>
      <c r="H37" s="64">
        <v>0</v>
      </c>
      <c r="I37" s="106"/>
      <c r="J37" s="64">
        <v>0</v>
      </c>
      <c r="K37" s="106"/>
      <c r="L37" s="119">
        <v>0</v>
      </c>
      <c r="M37" s="106"/>
      <c r="N37" s="64">
        <v>0</v>
      </c>
      <c r="O37" s="106"/>
      <c r="P37" s="64">
        <v>0</v>
      </c>
      <c r="Q37" s="106"/>
      <c r="R37" s="64">
        <v>49612735</v>
      </c>
      <c r="S37" s="106"/>
      <c r="T37" s="64">
        <v>49612735</v>
      </c>
      <c r="U37" s="106"/>
      <c r="V37" s="158">
        <v>0.49</v>
      </c>
    </row>
    <row r="38" spans="2:22" x14ac:dyDescent="0.55000000000000004">
      <c r="B38" s="4" t="s">
        <v>222</v>
      </c>
      <c r="D38" s="64">
        <v>0</v>
      </c>
      <c r="E38" s="106"/>
      <c r="F38" s="64">
        <v>0</v>
      </c>
      <c r="G38" s="106"/>
      <c r="H38" s="64">
        <v>0</v>
      </c>
      <c r="I38" s="106"/>
      <c r="J38" s="64">
        <v>0</v>
      </c>
      <c r="K38" s="106"/>
      <c r="L38" s="119">
        <v>0</v>
      </c>
      <c r="M38" s="106"/>
      <c r="N38" s="64">
        <v>0</v>
      </c>
      <c r="O38" s="106"/>
      <c r="P38" s="64">
        <v>0</v>
      </c>
      <c r="Q38" s="106"/>
      <c r="R38" s="64">
        <v>39077677</v>
      </c>
      <c r="S38" s="106"/>
      <c r="T38" s="64">
        <v>39077677</v>
      </c>
      <c r="U38" s="106"/>
      <c r="V38" s="158">
        <v>0.39</v>
      </c>
    </row>
    <row r="39" spans="2:22" x14ac:dyDescent="0.55000000000000004">
      <c r="B39" s="4" t="s">
        <v>208</v>
      </c>
      <c r="D39" s="64">
        <v>0</v>
      </c>
      <c r="E39" s="106"/>
      <c r="F39" s="64">
        <v>0</v>
      </c>
      <c r="G39" s="106"/>
      <c r="H39" s="64">
        <v>0</v>
      </c>
      <c r="I39" s="106"/>
      <c r="J39" s="64">
        <v>0</v>
      </c>
      <c r="K39" s="106"/>
      <c r="L39" s="119">
        <v>0</v>
      </c>
      <c r="M39" s="106"/>
      <c r="N39" s="64">
        <v>0</v>
      </c>
      <c r="O39" s="106"/>
      <c r="P39" s="64">
        <v>0</v>
      </c>
      <c r="Q39" s="106"/>
      <c r="R39" s="64">
        <v>33797713</v>
      </c>
      <c r="S39" s="106"/>
      <c r="T39" s="64">
        <v>33797713</v>
      </c>
      <c r="U39" s="106"/>
      <c r="V39" s="158">
        <v>0.34</v>
      </c>
    </row>
    <row r="40" spans="2:22" x14ac:dyDescent="0.55000000000000004">
      <c r="B40" s="4" t="s">
        <v>175</v>
      </c>
      <c r="D40" s="64">
        <v>0</v>
      </c>
      <c r="E40" s="106"/>
      <c r="F40" s="64">
        <v>0</v>
      </c>
      <c r="G40" s="106"/>
      <c r="H40" s="64">
        <v>0</v>
      </c>
      <c r="I40" s="106"/>
      <c r="J40" s="64">
        <v>0</v>
      </c>
      <c r="K40" s="106"/>
      <c r="L40" s="119">
        <v>0</v>
      </c>
      <c r="M40" s="106"/>
      <c r="N40" s="64">
        <v>0</v>
      </c>
      <c r="O40" s="106"/>
      <c r="P40" s="64">
        <v>0</v>
      </c>
      <c r="Q40" s="106"/>
      <c r="R40" s="64">
        <v>3161991</v>
      </c>
      <c r="S40" s="106"/>
      <c r="T40" s="64">
        <v>3161991</v>
      </c>
      <c r="U40" s="106"/>
      <c r="V40" s="158">
        <v>0.03</v>
      </c>
    </row>
    <row r="41" spans="2:22" x14ac:dyDescent="0.55000000000000004">
      <c r="B41" s="4" t="s">
        <v>171</v>
      </c>
      <c r="D41" s="64">
        <v>0</v>
      </c>
      <c r="E41" s="106"/>
      <c r="F41" s="64">
        <v>-51059136</v>
      </c>
      <c r="G41" s="106"/>
      <c r="H41" s="64">
        <v>-76179248</v>
      </c>
      <c r="I41" s="106"/>
      <c r="J41" s="64">
        <v>-127238384</v>
      </c>
      <c r="K41" s="106"/>
      <c r="L41" s="119">
        <v>0.88</v>
      </c>
      <c r="M41" s="106"/>
      <c r="N41" s="64">
        <v>0</v>
      </c>
      <c r="O41" s="106"/>
      <c r="P41" s="64">
        <v>-118551638</v>
      </c>
      <c r="Q41" s="106"/>
      <c r="R41" s="64">
        <v>103658695</v>
      </c>
      <c r="S41" s="106"/>
      <c r="T41" s="64">
        <v>-14892943</v>
      </c>
      <c r="U41" s="106"/>
      <c r="V41" s="158">
        <v>-0.15</v>
      </c>
    </row>
    <row r="42" spans="2:22" x14ac:dyDescent="0.55000000000000004">
      <c r="B42" s="4" t="s">
        <v>173</v>
      </c>
      <c r="D42" s="64">
        <v>0</v>
      </c>
      <c r="E42" s="106"/>
      <c r="F42" s="64">
        <v>0</v>
      </c>
      <c r="G42" s="106"/>
      <c r="H42" s="64">
        <v>0</v>
      </c>
      <c r="I42" s="106"/>
      <c r="J42" s="64">
        <v>0</v>
      </c>
      <c r="K42" s="106"/>
      <c r="L42" s="119">
        <v>0</v>
      </c>
      <c r="M42" s="106"/>
      <c r="N42" s="64">
        <v>0</v>
      </c>
      <c r="O42" s="106"/>
      <c r="P42" s="64">
        <v>0</v>
      </c>
      <c r="Q42" s="106"/>
      <c r="R42" s="64">
        <v>-34904227</v>
      </c>
      <c r="S42" s="106"/>
      <c r="T42" s="64">
        <v>-34904227</v>
      </c>
      <c r="U42" s="106"/>
      <c r="V42" s="158">
        <v>-0.35</v>
      </c>
    </row>
    <row r="43" spans="2:22" x14ac:dyDescent="0.55000000000000004">
      <c r="B43" s="4" t="s">
        <v>242</v>
      </c>
      <c r="D43" s="64">
        <v>0</v>
      </c>
      <c r="E43" s="106"/>
      <c r="F43" s="64">
        <v>-71339827</v>
      </c>
      <c r="G43" s="106"/>
      <c r="H43" s="64">
        <v>0</v>
      </c>
      <c r="I43" s="106"/>
      <c r="J43" s="64">
        <v>-71339827</v>
      </c>
      <c r="K43" s="106"/>
      <c r="L43" s="119">
        <v>0.49</v>
      </c>
      <c r="M43" s="106"/>
      <c r="N43" s="64">
        <v>0</v>
      </c>
      <c r="O43" s="106"/>
      <c r="P43" s="64">
        <v>-71339827</v>
      </c>
      <c r="Q43" s="106"/>
      <c r="R43" s="64">
        <v>0</v>
      </c>
      <c r="S43" s="106"/>
      <c r="T43" s="64">
        <v>-71339827</v>
      </c>
      <c r="U43" s="106"/>
      <c r="V43" s="158">
        <v>-0.71</v>
      </c>
    </row>
    <row r="44" spans="2:22" x14ac:dyDescent="0.55000000000000004">
      <c r="B44" s="4" t="s">
        <v>176</v>
      </c>
      <c r="D44" s="64">
        <v>0</v>
      </c>
      <c r="E44" s="106"/>
      <c r="F44" s="64">
        <v>-87042239</v>
      </c>
      <c r="G44" s="106"/>
      <c r="H44" s="64">
        <v>0</v>
      </c>
      <c r="I44" s="106"/>
      <c r="J44" s="64">
        <v>-87042239</v>
      </c>
      <c r="K44" s="106"/>
      <c r="L44" s="119">
        <v>0.6</v>
      </c>
      <c r="M44" s="106"/>
      <c r="N44" s="64">
        <v>0</v>
      </c>
      <c r="O44" s="106"/>
      <c r="P44" s="64">
        <v>-87042239</v>
      </c>
      <c r="Q44" s="106"/>
      <c r="R44" s="64">
        <v>-3956192</v>
      </c>
      <c r="S44" s="106"/>
      <c r="T44" s="64">
        <v>-90998431</v>
      </c>
      <c r="U44" s="106"/>
      <c r="V44" s="158">
        <v>-0.9</v>
      </c>
    </row>
    <row r="45" spans="2:22" x14ac:dyDescent="0.55000000000000004">
      <c r="B45" s="4" t="s">
        <v>240</v>
      </c>
      <c r="D45" s="64">
        <v>0</v>
      </c>
      <c r="E45" s="106"/>
      <c r="F45" s="64">
        <v>-102779495</v>
      </c>
      <c r="G45" s="106"/>
      <c r="H45" s="64">
        <v>0</v>
      </c>
      <c r="I45" s="106"/>
      <c r="J45" s="64">
        <v>-102779495</v>
      </c>
      <c r="K45" s="106"/>
      <c r="L45" s="119">
        <v>0.71</v>
      </c>
      <c r="M45" s="106"/>
      <c r="N45" s="64">
        <v>0</v>
      </c>
      <c r="O45" s="106"/>
      <c r="P45" s="64">
        <v>-102779495</v>
      </c>
      <c r="Q45" s="106"/>
      <c r="R45" s="64">
        <v>0</v>
      </c>
      <c r="S45" s="106"/>
      <c r="T45" s="64">
        <v>-102779495</v>
      </c>
      <c r="U45" s="106"/>
      <c r="V45" s="158">
        <v>-1.02</v>
      </c>
    </row>
    <row r="46" spans="2:22" x14ac:dyDescent="0.55000000000000004">
      <c r="B46" s="4" t="s">
        <v>197</v>
      </c>
      <c r="D46" s="64">
        <v>0</v>
      </c>
      <c r="E46" s="106"/>
      <c r="F46" s="64">
        <v>-310824943</v>
      </c>
      <c r="G46" s="106"/>
      <c r="H46" s="64">
        <v>-146850915</v>
      </c>
      <c r="I46" s="106"/>
      <c r="J46" s="64">
        <v>-457675858</v>
      </c>
      <c r="K46" s="106"/>
      <c r="L46" s="119">
        <v>3.15</v>
      </c>
      <c r="M46" s="106"/>
      <c r="N46" s="64">
        <v>0</v>
      </c>
      <c r="O46" s="106"/>
      <c r="P46" s="64">
        <v>-408887546</v>
      </c>
      <c r="Q46" s="106"/>
      <c r="R46" s="64">
        <v>230162549</v>
      </c>
      <c r="S46" s="106"/>
      <c r="T46" s="64">
        <v>-178724997</v>
      </c>
      <c r="U46" s="106"/>
      <c r="V46" s="158">
        <v>-1.78</v>
      </c>
    </row>
    <row r="47" spans="2:22" x14ac:dyDescent="0.55000000000000004">
      <c r="B47" s="4" t="s">
        <v>224</v>
      </c>
      <c r="D47" s="64">
        <v>0</v>
      </c>
      <c r="E47" s="106"/>
      <c r="F47" s="64">
        <v>0</v>
      </c>
      <c r="G47" s="106"/>
      <c r="H47" s="64">
        <v>-832910713</v>
      </c>
      <c r="I47" s="106"/>
      <c r="J47" s="64">
        <v>-832910713</v>
      </c>
      <c r="K47" s="106"/>
      <c r="L47" s="119">
        <v>5.73</v>
      </c>
      <c r="M47" s="106"/>
      <c r="N47" s="64">
        <v>307996222</v>
      </c>
      <c r="O47" s="106"/>
      <c r="P47" s="64">
        <v>0</v>
      </c>
      <c r="Q47" s="106"/>
      <c r="R47" s="64">
        <v>-535558273</v>
      </c>
      <c r="S47" s="106"/>
      <c r="T47" s="64">
        <v>-227562051</v>
      </c>
      <c r="U47" s="106"/>
      <c r="V47" s="158">
        <v>-2.2599999999999998</v>
      </c>
    </row>
    <row r="48" spans="2:22" x14ac:dyDescent="0.55000000000000004">
      <c r="B48" s="4" t="s">
        <v>210</v>
      </c>
      <c r="D48" s="64">
        <v>0</v>
      </c>
      <c r="E48" s="106"/>
      <c r="F48" s="64">
        <v>0</v>
      </c>
      <c r="G48" s="106"/>
      <c r="H48" s="64">
        <v>0</v>
      </c>
      <c r="I48" s="106"/>
      <c r="J48" s="64">
        <v>0</v>
      </c>
      <c r="K48" s="106"/>
      <c r="L48" s="119">
        <v>0</v>
      </c>
      <c r="M48" s="106"/>
      <c r="N48" s="64">
        <v>0</v>
      </c>
      <c r="O48" s="106"/>
      <c r="P48" s="64">
        <v>0</v>
      </c>
      <c r="Q48" s="106"/>
      <c r="R48" s="64">
        <v>-267961218</v>
      </c>
      <c r="S48" s="106"/>
      <c r="T48" s="64">
        <v>-267961218</v>
      </c>
      <c r="U48" s="106"/>
      <c r="V48" s="158">
        <v>-2.66</v>
      </c>
    </row>
    <row r="49" spans="2:22" x14ac:dyDescent="0.55000000000000004">
      <c r="B49" s="4" t="s">
        <v>211</v>
      </c>
      <c r="D49" s="64">
        <v>0</v>
      </c>
      <c r="E49" s="106"/>
      <c r="F49" s="64">
        <v>0</v>
      </c>
      <c r="G49" s="106"/>
      <c r="H49" s="64">
        <v>0</v>
      </c>
      <c r="I49" s="106"/>
      <c r="J49" s="64">
        <v>0</v>
      </c>
      <c r="K49" s="106"/>
      <c r="L49" s="119">
        <v>0</v>
      </c>
      <c r="M49" s="106"/>
      <c r="N49" s="64">
        <v>0</v>
      </c>
      <c r="O49" s="106"/>
      <c r="P49" s="64">
        <v>0</v>
      </c>
      <c r="Q49" s="106"/>
      <c r="R49" s="64">
        <v>-362828227</v>
      </c>
      <c r="S49" s="106"/>
      <c r="T49" s="64">
        <v>-362828227</v>
      </c>
      <c r="U49" s="106"/>
      <c r="V49" s="158">
        <v>-3.61</v>
      </c>
    </row>
    <row r="50" spans="2:22" x14ac:dyDescent="0.55000000000000004">
      <c r="B50" s="4" t="s">
        <v>220</v>
      </c>
      <c r="D50" s="64">
        <v>75078819</v>
      </c>
      <c r="E50" s="106"/>
      <c r="F50" s="64">
        <v>-1086325086</v>
      </c>
      <c r="G50" s="106"/>
      <c r="H50" s="64">
        <v>0</v>
      </c>
      <c r="I50" s="106"/>
      <c r="J50" s="64">
        <v>-1011246267</v>
      </c>
      <c r="K50" s="106"/>
      <c r="L50" s="119">
        <v>6.96</v>
      </c>
      <c r="M50" s="106"/>
      <c r="N50" s="64">
        <v>75078819</v>
      </c>
      <c r="O50" s="106"/>
      <c r="P50" s="64">
        <v>-1259450563</v>
      </c>
      <c r="Q50" s="106"/>
      <c r="R50" s="64">
        <v>687758958</v>
      </c>
      <c r="S50" s="106"/>
      <c r="T50" s="64">
        <v>-496612786</v>
      </c>
      <c r="U50" s="106"/>
      <c r="V50" s="158">
        <v>-4.9400000000000004</v>
      </c>
    </row>
    <row r="51" spans="2:22" x14ac:dyDescent="0.55000000000000004">
      <c r="B51" s="4" t="s">
        <v>169</v>
      </c>
      <c r="D51" s="64">
        <v>0</v>
      </c>
      <c r="E51" s="106"/>
      <c r="F51" s="64">
        <v>0</v>
      </c>
      <c r="G51" s="106"/>
      <c r="H51" s="64">
        <v>0</v>
      </c>
      <c r="I51" s="106"/>
      <c r="J51" s="64">
        <v>0</v>
      </c>
      <c r="K51" s="106"/>
      <c r="L51" s="119">
        <v>0</v>
      </c>
      <c r="M51" s="106"/>
      <c r="N51" s="64">
        <v>0</v>
      </c>
      <c r="O51" s="106"/>
      <c r="P51" s="64">
        <v>0</v>
      </c>
      <c r="Q51" s="106"/>
      <c r="R51" s="64">
        <v>-556155485</v>
      </c>
      <c r="S51" s="106"/>
      <c r="T51" s="64">
        <v>-556155485</v>
      </c>
      <c r="U51" s="106"/>
      <c r="V51" s="158">
        <v>-5.53</v>
      </c>
    </row>
    <row r="52" spans="2:22" x14ac:dyDescent="0.55000000000000004">
      <c r="B52" s="4" t="s">
        <v>200</v>
      </c>
      <c r="D52" s="64">
        <v>1068883658</v>
      </c>
      <c r="E52" s="106"/>
      <c r="F52" s="64">
        <v>-1623506316</v>
      </c>
      <c r="G52" s="106"/>
      <c r="H52" s="64">
        <v>0</v>
      </c>
      <c r="I52" s="106"/>
      <c r="J52" s="64">
        <v>-554622658</v>
      </c>
      <c r="K52" s="106"/>
      <c r="L52" s="119">
        <v>3.82</v>
      </c>
      <c r="M52" s="106"/>
      <c r="N52" s="64">
        <v>1068883658</v>
      </c>
      <c r="O52" s="106"/>
      <c r="P52" s="64">
        <v>-1685911320</v>
      </c>
      <c r="Q52" s="106"/>
      <c r="R52" s="64">
        <v>41910766</v>
      </c>
      <c r="S52" s="106"/>
      <c r="T52" s="64">
        <v>-575116896</v>
      </c>
      <c r="U52" s="106"/>
      <c r="V52" s="158">
        <v>-5.72</v>
      </c>
    </row>
    <row r="53" spans="2:22" x14ac:dyDescent="0.55000000000000004">
      <c r="B53" s="4" t="s">
        <v>241</v>
      </c>
      <c r="D53" s="64">
        <v>0</v>
      </c>
      <c r="E53" s="106"/>
      <c r="F53" s="64">
        <v>-619666709</v>
      </c>
      <c r="G53" s="106"/>
      <c r="H53" s="64">
        <v>0</v>
      </c>
      <c r="I53" s="106"/>
      <c r="J53" s="64">
        <v>-619666709</v>
      </c>
      <c r="K53" s="106"/>
      <c r="L53" s="119">
        <v>4.2699999999999996</v>
      </c>
      <c r="M53" s="106"/>
      <c r="N53" s="64">
        <v>0</v>
      </c>
      <c r="O53" s="106"/>
      <c r="P53" s="64">
        <v>-619666709</v>
      </c>
      <c r="Q53" s="106"/>
      <c r="R53" s="64">
        <v>0</v>
      </c>
      <c r="S53" s="106"/>
      <c r="T53" s="64">
        <v>-619666709</v>
      </c>
      <c r="U53" s="106"/>
      <c r="V53" s="158">
        <v>-6.16</v>
      </c>
    </row>
    <row r="54" spans="2:22" x14ac:dyDescent="0.55000000000000004">
      <c r="B54" s="4" t="s">
        <v>186</v>
      </c>
      <c r="D54" s="64">
        <v>292776137</v>
      </c>
      <c r="E54" s="106"/>
      <c r="F54" s="64">
        <v>-1388190825</v>
      </c>
      <c r="G54" s="106"/>
      <c r="H54" s="64">
        <v>0</v>
      </c>
      <c r="I54" s="106"/>
      <c r="J54" s="64">
        <v>-1095414688</v>
      </c>
      <c r="K54" s="106"/>
      <c r="L54" s="119">
        <v>7.54</v>
      </c>
      <c r="M54" s="106"/>
      <c r="N54" s="64">
        <v>292776137</v>
      </c>
      <c r="O54" s="106"/>
      <c r="P54" s="64">
        <v>-1632717454</v>
      </c>
      <c r="Q54" s="106"/>
      <c r="R54" s="64">
        <v>594270402</v>
      </c>
      <c r="S54" s="106"/>
      <c r="T54" s="64">
        <v>-745670915</v>
      </c>
      <c r="U54" s="106"/>
      <c r="V54" s="158">
        <v>-7.41</v>
      </c>
    </row>
    <row r="55" spans="2:22" x14ac:dyDescent="0.55000000000000004">
      <c r="B55" s="4" t="s">
        <v>239</v>
      </c>
      <c r="D55" s="64">
        <v>0</v>
      </c>
      <c r="E55" s="106"/>
      <c r="F55" s="64">
        <v>-760688487</v>
      </c>
      <c r="G55" s="106"/>
      <c r="H55" s="64">
        <v>0</v>
      </c>
      <c r="I55" s="106"/>
      <c r="J55" s="64">
        <v>-760688487</v>
      </c>
      <c r="K55" s="106"/>
      <c r="L55" s="119">
        <v>5.24</v>
      </c>
      <c r="M55" s="106"/>
      <c r="N55" s="64">
        <v>0</v>
      </c>
      <c r="O55" s="106"/>
      <c r="P55" s="64">
        <v>-760688487</v>
      </c>
      <c r="Q55" s="106"/>
      <c r="R55" s="64">
        <v>0</v>
      </c>
      <c r="S55" s="106"/>
      <c r="T55" s="64">
        <v>-760688487</v>
      </c>
      <c r="U55" s="106"/>
      <c r="V55" s="158">
        <v>-7.56</v>
      </c>
    </row>
    <row r="56" spans="2:22" x14ac:dyDescent="0.55000000000000004">
      <c r="B56" s="4" t="s">
        <v>194</v>
      </c>
      <c r="D56" s="64">
        <v>0</v>
      </c>
      <c r="E56" s="106"/>
      <c r="F56" s="64">
        <v>0</v>
      </c>
      <c r="G56" s="106"/>
      <c r="H56" s="64">
        <v>0</v>
      </c>
      <c r="I56" s="106"/>
      <c r="J56" s="64">
        <v>0</v>
      </c>
      <c r="K56" s="106"/>
      <c r="L56" s="119">
        <v>0</v>
      </c>
      <c r="M56" s="106"/>
      <c r="N56" s="64">
        <v>0</v>
      </c>
      <c r="O56" s="106"/>
      <c r="P56" s="64">
        <v>0</v>
      </c>
      <c r="Q56" s="106"/>
      <c r="R56" s="64">
        <v>-793664290</v>
      </c>
      <c r="S56" s="106"/>
      <c r="T56" s="64">
        <v>-793664290</v>
      </c>
      <c r="U56" s="106"/>
      <c r="V56" s="158">
        <v>-7.89</v>
      </c>
    </row>
    <row r="57" spans="2:22" x14ac:dyDescent="0.55000000000000004">
      <c r="B57" s="4" t="s">
        <v>223</v>
      </c>
      <c r="D57" s="64">
        <v>0</v>
      </c>
      <c r="E57" s="106"/>
      <c r="F57" s="64">
        <v>-433363951</v>
      </c>
      <c r="G57" s="106"/>
      <c r="H57" s="64">
        <v>-243053448</v>
      </c>
      <c r="I57" s="106"/>
      <c r="J57" s="64">
        <v>-676417399</v>
      </c>
      <c r="K57" s="106"/>
      <c r="L57" s="119">
        <v>4.66</v>
      </c>
      <c r="M57" s="106"/>
      <c r="N57" s="64">
        <v>1224000000</v>
      </c>
      <c r="O57" s="106"/>
      <c r="P57" s="64">
        <v>-2208576448</v>
      </c>
      <c r="Q57" s="106"/>
      <c r="R57" s="64">
        <v>-132768716</v>
      </c>
      <c r="S57" s="106"/>
      <c r="T57" s="64">
        <v>-1117345164</v>
      </c>
      <c r="U57" s="106"/>
      <c r="V57" s="158">
        <v>-11.11</v>
      </c>
    </row>
    <row r="58" spans="2:22" x14ac:dyDescent="0.55000000000000004">
      <c r="B58" s="4" t="s">
        <v>190</v>
      </c>
      <c r="D58" s="64">
        <v>0</v>
      </c>
      <c r="E58" s="106"/>
      <c r="F58" s="64">
        <v>0</v>
      </c>
      <c r="G58" s="106"/>
      <c r="H58" s="64">
        <v>0</v>
      </c>
      <c r="I58" s="106"/>
      <c r="J58" s="64">
        <v>0</v>
      </c>
      <c r="K58" s="106"/>
      <c r="L58" s="119">
        <v>0</v>
      </c>
      <c r="M58" s="106"/>
      <c r="N58" s="64">
        <v>728000000</v>
      </c>
      <c r="O58" s="106"/>
      <c r="P58" s="64">
        <v>0</v>
      </c>
      <c r="Q58" s="106"/>
      <c r="R58" s="64">
        <v>-1911137493</v>
      </c>
      <c r="S58" s="106"/>
      <c r="T58" s="64">
        <v>-1183137493</v>
      </c>
      <c r="U58" s="106"/>
      <c r="V58" s="158">
        <v>-11.76</v>
      </c>
    </row>
    <row r="59" spans="2:22" x14ac:dyDescent="0.55000000000000004">
      <c r="B59" s="4" t="s">
        <v>221</v>
      </c>
      <c r="D59" s="64">
        <v>0</v>
      </c>
      <c r="E59" s="106"/>
      <c r="F59" s="64">
        <v>-149930271</v>
      </c>
      <c r="G59" s="106"/>
      <c r="H59" s="64">
        <v>-244707566</v>
      </c>
      <c r="I59" s="106"/>
      <c r="J59" s="64">
        <v>-394637837</v>
      </c>
      <c r="K59" s="106"/>
      <c r="L59" s="119">
        <v>2.72</v>
      </c>
      <c r="M59" s="106"/>
      <c r="N59" s="64">
        <v>650113000</v>
      </c>
      <c r="O59" s="106"/>
      <c r="P59" s="64">
        <v>-1594661111</v>
      </c>
      <c r="Q59" s="106"/>
      <c r="R59" s="64">
        <v>-285137866</v>
      </c>
      <c r="S59" s="106"/>
      <c r="T59" s="64">
        <v>-1229685977</v>
      </c>
      <c r="U59" s="106"/>
      <c r="V59" s="158">
        <v>-12.22</v>
      </c>
    </row>
    <row r="60" spans="2:22" x14ac:dyDescent="0.55000000000000004">
      <c r="B60" s="4" t="s">
        <v>180</v>
      </c>
      <c r="D60" s="64">
        <v>0</v>
      </c>
      <c r="E60" s="106"/>
      <c r="F60" s="64">
        <v>-608358600</v>
      </c>
      <c r="G60" s="106"/>
      <c r="H60" s="64">
        <v>0</v>
      </c>
      <c r="I60" s="106"/>
      <c r="J60" s="64">
        <v>-608358600</v>
      </c>
      <c r="K60" s="106"/>
      <c r="L60" s="119">
        <v>4.1900000000000004</v>
      </c>
      <c r="M60" s="106"/>
      <c r="N60" s="64">
        <v>0</v>
      </c>
      <c r="O60" s="106"/>
      <c r="P60" s="64">
        <v>-1292317656</v>
      </c>
      <c r="Q60" s="106"/>
      <c r="R60" s="64">
        <v>-14165538</v>
      </c>
      <c r="S60" s="106"/>
      <c r="T60" s="64">
        <v>-1306483194</v>
      </c>
      <c r="U60" s="106"/>
      <c r="V60" s="158">
        <v>-12.99</v>
      </c>
    </row>
    <row r="61" spans="2:22" x14ac:dyDescent="0.55000000000000004">
      <c r="B61" s="4" t="s">
        <v>191</v>
      </c>
      <c r="D61" s="64">
        <v>0</v>
      </c>
      <c r="E61" s="106"/>
      <c r="F61" s="64">
        <v>-766565106</v>
      </c>
      <c r="G61" s="106"/>
      <c r="H61" s="64">
        <v>0</v>
      </c>
      <c r="I61" s="106"/>
      <c r="J61" s="64">
        <v>-766565106</v>
      </c>
      <c r="K61" s="106"/>
      <c r="L61" s="119">
        <v>5.28</v>
      </c>
      <c r="M61" s="106"/>
      <c r="N61" s="64">
        <v>0</v>
      </c>
      <c r="O61" s="106"/>
      <c r="P61" s="64">
        <v>-1239080761</v>
      </c>
      <c r="Q61" s="106"/>
      <c r="R61" s="64">
        <v>-210080619</v>
      </c>
      <c r="S61" s="106"/>
      <c r="T61" s="64">
        <v>-1449161380</v>
      </c>
      <c r="U61" s="106"/>
      <c r="V61" s="158">
        <v>-14.41</v>
      </c>
    </row>
    <row r="62" spans="2:22" x14ac:dyDescent="0.55000000000000004">
      <c r="B62" s="4" t="s">
        <v>228</v>
      </c>
      <c r="D62" s="64">
        <v>0</v>
      </c>
      <c r="E62" s="106"/>
      <c r="F62" s="64">
        <v>-737255897</v>
      </c>
      <c r="G62" s="106"/>
      <c r="H62" s="64">
        <v>0</v>
      </c>
      <c r="I62" s="106"/>
      <c r="J62" s="64">
        <v>-737255897</v>
      </c>
      <c r="K62" s="106"/>
      <c r="L62" s="119">
        <v>5.08</v>
      </c>
      <c r="M62" s="106"/>
      <c r="N62" s="64">
        <v>0</v>
      </c>
      <c r="O62" s="106"/>
      <c r="P62" s="64">
        <v>-1542691084</v>
      </c>
      <c r="Q62" s="106"/>
      <c r="R62" s="64">
        <v>0</v>
      </c>
      <c r="S62" s="106"/>
      <c r="T62" s="64">
        <v>-1542691084</v>
      </c>
      <c r="U62" s="106"/>
      <c r="V62" s="158">
        <v>-15.34</v>
      </c>
    </row>
    <row r="63" spans="2:22" x14ac:dyDescent="0.55000000000000004">
      <c r="B63" s="4" t="s">
        <v>202</v>
      </c>
      <c r="D63" s="64">
        <v>515563345</v>
      </c>
      <c r="E63" s="106"/>
      <c r="F63" s="64">
        <v>618881283</v>
      </c>
      <c r="G63" s="106"/>
      <c r="H63" s="64">
        <v>-1753718710</v>
      </c>
      <c r="I63" s="106"/>
      <c r="J63" s="64">
        <v>-619274082</v>
      </c>
      <c r="K63" s="106"/>
      <c r="L63" s="119">
        <v>4.26</v>
      </c>
      <c r="M63" s="106"/>
      <c r="N63" s="64">
        <v>515563345</v>
      </c>
      <c r="O63" s="106"/>
      <c r="P63" s="64">
        <v>-409148474</v>
      </c>
      <c r="Q63" s="106"/>
      <c r="R63" s="64">
        <v>-1753718710</v>
      </c>
      <c r="S63" s="106"/>
      <c r="T63" s="64">
        <v>-1647303839</v>
      </c>
      <c r="U63" s="106"/>
      <c r="V63" s="158">
        <v>-16.38</v>
      </c>
    </row>
    <row r="64" spans="2:22" x14ac:dyDescent="0.55000000000000004">
      <c r="B64" s="4" t="s">
        <v>231</v>
      </c>
      <c r="D64" s="64">
        <v>437516193</v>
      </c>
      <c r="E64" s="106"/>
      <c r="F64" s="64">
        <v>-1499339241</v>
      </c>
      <c r="G64" s="106"/>
      <c r="H64" s="64">
        <v>0</v>
      </c>
      <c r="I64" s="106"/>
      <c r="J64" s="64">
        <v>-1061823048</v>
      </c>
      <c r="K64" s="106"/>
      <c r="L64" s="119">
        <v>7.31</v>
      </c>
      <c r="M64" s="106"/>
      <c r="N64" s="64">
        <v>437516193</v>
      </c>
      <c r="O64" s="106"/>
      <c r="P64" s="64">
        <v>-2186539703</v>
      </c>
      <c r="Q64" s="106"/>
      <c r="R64" s="64">
        <v>0</v>
      </c>
      <c r="S64" s="106"/>
      <c r="T64" s="64">
        <v>-1749023510</v>
      </c>
      <c r="U64" s="106"/>
      <c r="V64" s="158">
        <v>-17.39</v>
      </c>
    </row>
    <row r="65" spans="2:22" x14ac:dyDescent="0.55000000000000004">
      <c r="B65" s="4" t="s">
        <v>214</v>
      </c>
      <c r="D65" s="64">
        <v>0</v>
      </c>
      <c r="E65" s="106"/>
      <c r="F65" s="64">
        <v>-213556063</v>
      </c>
      <c r="G65" s="106"/>
      <c r="H65" s="64">
        <v>-117635219</v>
      </c>
      <c r="I65" s="106"/>
      <c r="J65" s="64">
        <v>-331191282</v>
      </c>
      <c r="K65" s="106"/>
      <c r="L65" s="119">
        <v>2.2799999999999998</v>
      </c>
      <c r="M65" s="106"/>
      <c r="N65" s="64">
        <v>0</v>
      </c>
      <c r="O65" s="106"/>
      <c r="P65" s="64">
        <v>-1808886837</v>
      </c>
      <c r="Q65" s="106"/>
      <c r="R65" s="64">
        <v>-90016319</v>
      </c>
      <c r="S65" s="106"/>
      <c r="T65" s="64">
        <v>-1898903156</v>
      </c>
      <c r="U65" s="106"/>
      <c r="V65" s="158">
        <v>-18.88</v>
      </c>
    </row>
    <row r="66" spans="2:22" x14ac:dyDescent="0.55000000000000004">
      <c r="B66" s="4" t="s">
        <v>174</v>
      </c>
      <c r="D66" s="64">
        <v>0</v>
      </c>
      <c r="E66" s="106"/>
      <c r="F66" s="64">
        <v>1282499855</v>
      </c>
      <c r="G66" s="106"/>
      <c r="H66" s="64">
        <v>-2075326376</v>
      </c>
      <c r="I66" s="106"/>
      <c r="J66" s="64">
        <v>-792826521</v>
      </c>
      <c r="K66" s="106"/>
      <c r="L66" s="119">
        <v>5.46</v>
      </c>
      <c r="M66" s="106"/>
      <c r="N66" s="64">
        <v>0</v>
      </c>
      <c r="O66" s="106"/>
      <c r="P66" s="64">
        <v>4297986</v>
      </c>
      <c r="Q66" s="106"/>
      <c r="R66" s="64">
        <v>-2075326376</v>
      </c>
      <c r="S66" s="106"/>
      <c r="T66" s="64">
        <v>-2071028390</v>
      </c>
      <c r="U66" s="106"/>
      <c r="V66" s="158">
        <v>-20.59</v>
      </c>
    </row>
    <row r="67" spans="2:22" x14ac:dyDescent="0.55000000000000004">
      <c r="B67" s="4" t="s">
        <v>189</v>
      </c>
      <c r="D67" s="64">
        <v>0</v>
      </c>
      <c r="E67" s="106"/>
      <c r="F67" s="64">
        <v>1656715865</v>
      </c>
      <c r="G67" s="106"/>
      <c r="H67" s="64">
        <v>-2712272399</v>
      </c>
      <c r="I67" s="106"/>
      <c r="J67" s="64">
        <v>-1055556534</v>
      </c>
      <c r="K67" s="106"/>
      <c r="L67" s="119">
        <v>7.27</v>
      </c>
      <c r="M67" s="106"/>
      <c r="N67" s="64">
        <v>0</v>
      </c>
      <c r="O67" s="106"/>
      <c r="P67" s="64">
        <v>215613562</v>
      </c>
      <c r="Q67" s="106"/>
      <c r="R67" s="64">
        <v>-2712276325</v>
      </c>
      <c r="S67" s="106"/>
      <c r="T67" s="64">
        <v>-2496662763</v>
      </c>
      <c r="U67" s="106"/>
      <c r="V67" s="158">
        <v>-24.82</v>
      </c>
    </row>
    <row r="68" spans="2:22" ht="21.75" thickBot="1" x14ac:dyDescent="0.6">
      <c r="B68" s="35" t="s">
        <v>65</v>
      </c>
      <c r="D68" s="68">
        <f>SUM(D10:D67)</f>
        <v>4865124313</v>
      </c>
      <c r="E68" s="6"/>
      <c r="F68" s="68">
        <f>SUM(F10:F67)</f>
        <v>-11338036299</v>
      </c>
      <c r="G68" s="6"/>
      <c r="H68" s="68">
        <f>SUM(H10:H67)</f>
        <v>-8339704785</v>
      </c>
      <c r="I68" s="6"/>
      <c r="J68" s="68">
        <f>SUM(J10:J67)</f>
        <v>-14812616771</v>
      </c>
      <c r="K68" s="6"/>
      <c r="L68" s="118">
        <f>SUM(L10:L67)</f>
        <v>101.99999999999999</v>
      </c>
      <c r="M68" s="6"/>
      <c r="N68" s="68">
        <f>SUM(N10:N67)</f>
        <v>8500249053</v>
      </c>
      <c r="O68" s="6"/>
      <c r="P68" s="68"/>
      <c r="Q68" s="6"/>
      <c r="R68" s="68">
        <f>SUM(R10:R67)</f>
        <v>13013671670</v>
      </c>
      <c r="S68" s="6"/>
      <c r="T68" s="68">
        <f>SUM(T10:T67)</f>
        <v>7221218826</v>
      </c>
      <c r="U68" s="6"/>
      <c r="V68" s="156">
        <f>SUM(V10:V67)</f>
        <v>71.789999999999878</v>
      </c>
    </row>
    <row r="69" spans="2:22" ht="21.75" thickTop="1" x14ac:dyDescent="0.55000000000000004"/>
    <row r="70" spans="2:22" ht="30" x14ac:dyDescent="0.75">
      <c r="L70" s="45">
        <v>11</v>
      </c>
      <c r="T70" s="147"/>
    </row>
    <row r="71" spans="2:22" x14ac:dyDescent="0.55000000000000004">
      <c r="T71" s="21"/>
    </row>
  </sheetData>
  <sortState ref="B10:V67">
    <sortCondition descending="1" ref="T10:T6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6"/>
  <sheetViews>
    <sheetView rightToLeft="1" view="pageBreakPreview" zoomScale="85" zoomScaleNormal="70" zoomScaleSheetLayoutView="85" workbookViewId="0">
      <selection activeCell="H16" sqref="H16"/>
    </sheetView>
  </sheetViews>
  <sheetFormatPr defaultColWidth="9.125" defaultRowHeight="21" x14ac:dyDescent="0.6"/>
  <cols>
    <col min="1" max="1" width="5.75" style="1" customWidth="1"/>
    <col min="2" max="2" width="37.75" style="1" customWidth="1"/>
    <col min="3" max="3" width="1" style="1" customWidth="1"/>
    <col min="4" max="4" width="16.375" style="1" customWidth="1"/>
    <col min="5" max="5" width="1" style="1" customWidth="1"/>
    <col min="6" max="6" width="16.625" style="1" customWidth="1"/>
    <col min="7" max="7" width="1" style="1" customWidth="1"/>
    <col min="8" max="8" width="17.625" style="1" bestFit="1" customWidth="1"/>
    <col min="9" max="9" width="1" style="1" customWidth="1"/>
    <col min="10" max="10" width="17.125" style="1" customWidth="1"/>
    <col min="11" max="11" width="1" style="1" customWidth="1"/>
    <col min="12" max="12" width="20.125" style="1" bestFit="1" customWidth="1"/>
    <col min="13" max="13" width="1" style="1" customWidth="1"/>
    <col min="14" max="14" width="18.375" style="1" customWidth="1"/>
    <col min="15" max="15" width="1" style="1" customWidth="1"/>
    <col min="16" max="16" width="17.625" style="1" bestFit="1" customWidth="1"/>
    <col min="17" max="17" width="1" style="1" customWidth="1"/>
    <col min="18" max="18" width="16.25" style="1" bestFit="1" customWidth="1"/>
    <col min="19" max="19" width="1" style="1" customWidth="1"/>
    <col min="20" max="20" width="9.125" style="1" customWidth="1"/>
    <col min="21" max="16384" width="9.125" style="1"/>
  </cols>
  <sheetData>
    <row r="2" spans="2:28" ht="30" x14ac:dyDescent="0.6">
      <c r="B2" s="175" t="s">
        <v>167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4"/>
      <c r="R2" s="14"/>
      <c r="S2" s="14"/>
      <c r="T2" s="14"/>
      <c r="U2" s="14"/>
    </row>
    <row r="3" spans="2:28" ht="30" x14ac:dyDescent="0.6">
      <c r="B3" s="175" t="s">
        <v>37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4"/>
      <c r="R3" s="14"/>
    </row>
    <row r="4" spans="2:28" ht="30" x14ac:dyDescent="0.6">
      <c r="B4" s="175" t="s">
        <v>237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6" t="s">
        <v>41</v>
      </c>
      <c r="D7" s="177" t="s">
        <v>39</v>
      </c>
      <c r="E7" s="177" t="s">
        <v>39</v>
      </c>
      <c r="F7" s="177" t="s">
        <v>39</v>
      </c>
      <c r="G7" s="177" t="s">
        <v>39</v>
      </c>
      <c r="H7" s="177" t="s">
        <v>39</v>
      </c>
      <c r="I7" s="177" t="s">
        <v>39</v>
      </c>
      <c r="J7" s="177" t="s">
        <v>39</v>
      </c>
      <c r="L7" s="177" t="s">
        <v>40</v>
      </c>
      <c r="M7" s="177" t="s">
        <v>40</v>
      </c>
      <c r="N7" s="177" t="s">
        <v>40</v>
      </c>
      <c r="O7" s="177" t="s">
        <v>40</v>
      </c>
      <c r="P7" s="177" t="s">
        <v>40</v>
      </c>
      <c r="Q7" s="177" t="s">
        <v>40</v>
      </c>
      <c r="R7" s="177" t="s">
        <v>40</v>
      </c>
    </row>
    <row r="8" spans="2:28" s="36" customFormat="1" ht="48" customHeight="1" x14ac:dyDescent="0.75">
      <c r="B8" s="176" t="s">
        <v>41</v>
      </c>
      <c r="D8" s="219" t="s">
        <v>58</v>
      </c>
      <c r="E8" s="37"/>
      <c r="F8" s="219" t="s">
        <v>55</v>
      </c>
      <c r="G8" s="37"/>
      <c r="H8" s="219" t="s">
        <v>56</v>
      </c>
      <c r="I8" s="37"/>
      <c r="J8" s="219" t="s">
        <v>59</v>
      </c>
      <c r="L8" s="219" t="s">
        <v>58</v>
      </c>
      <c r="M8" s="37"/>
      <c r="N8" s="219" t="s">
        <v>55</v>
      </c>
      <c r="O8" s="37"/>
      <c r="P8" s="219" t="s">
        <v>56</v>
      </c>
      <c r="Q8" s="37"/>
      <c r="R8" s="219" t="s">
        <v>59</v>
      </c>
    </row>
    <row r="9" spans="2:28" ht="21.75" x14ac:dyDescent="0.6">
      <c r="B9" s="4"/>
      <c r="C9" s="4"/>
      <c r="D9" s="67"/>
      <c r="E9" s="6"/>
      <c r="F9" s="67"/>
      <c r="G9" s="6"/>
      <c r="H9" s="67"/>
      <c r="I9" s="6"/>
      <c r="J9" s="67"/>
      <c r="K9" s="6"/>
      <c r="L9" s="67"/>
      <c r="M9" s="6"/>
      <c r="N9" s="67"/>
      <c r="O9" s="6"/>
      <c r="P9" s="67"/>
      <c r="Q9" s="4"/>
      <c r="R9" s="67"/>
    </row>
    <row r="10" spans="2:28" ht="24.75" thickBot="1" x14ac:dyDescent="0.65">
      <c r="B10" s="18" t="s">
        <v>65</v>
      </c>
      <c r="D10" s="69">
        <v>0</v>
      </c>
      <c r="E10" s="69" t="e">
        <f>SUM(#REF!)</f>
        <v>#REF!</v>
      </c>
      <c r="F10" s="69">
        <v>0</v>
      </c>
      <c r="G10" s="69" t="e">
        <f>SUM(#REF!)</f>
        <v>#REF!</v>
      </c>
      <c r="H10" s="69">
        <v>0</v>
      </c>
      <c r="I10" s="69" t="e">
        <f>SUM(#REF!)</f>
        <v>#REF!</v>
      </c>
      <c r="J10" s="69">
        <f>SUM(J9:J9)</f>
        <v>0</v>
      </c>
      <c r="K10" s="69" t="e">
        <f>SUM(#REF!)</f>
        <v>#REF!</v>
      </c>
      <c r="L10" s="69">
        <v>0</v>
      </c>
      <c r="M10" s="69" t="e">
        <f>SUM(#REF!)</f>
        <v>#REF!</v>
      </c>
      <c r="N10" s="69">
        <v>0</v>
      </c>
      <c r="O10" s="69" t="e">
        <f>SUM(#REF!)</f>
        <v>#REF!</v>
      </c>
      <c r="P10" s="69">
        <v>0</v>
      </c>
      <c r="Q10" s="69" t="e">
        <f>SUM(#REF!)</f>
        <v>#REF!</v>
      </c>
      <c r="R10" s="69">
        <v>0</v>
      </c>
    </row>
    <row r="11" spans="2:28" ht="21.75" thickTop="1" x14ac:dyDescent="0.6">
      <c r="L11"/>
    </row>
    <row r="12" spans="2:28" ht="30" x14ac:dyDescent="0.75">
      <c r="J12" s="40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B10" sqref="B10:J13"/>
    </sheetView>
  </sheetViews>
  <sheetFormatPr defaultColWidth="9.125" defaultRowHeight="21.75" customHeight="1" x14ac:dyDescent="0.55000000000000004"/>
  <cols>
    <col min="1" max="1" width="3" style="2" hidden="1" customWidth="1"/>
    <col min="2" max="2" width="77.75" style="2" bestFit="1" customWidth="1"/>
    <col min="3" max="3" width="1" style="2" customWidth="1"/>
    <col min="4" max="4" width="18.125" style="2" customWidth="1"/>
    <col min="5" max="5" width="1" style="2" customWidth="1"/>
    <col min="6" max="6" width="18.25" style="2" customWidth="1"/>
    <col min="7" max="7" width="1" style="2" customWidth="1"/>
    <col min="8" max="8" width="18.375" style="2" customWidth="1"/>
    <col min="9" max="9" width="1" style="2" customWidth="1"/>
    <col min="10" max="10" width="17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75" t="s">
        <v>167</v>
      </c>
      <c r="C2" s="175"/>
      <c r="D2" s="175"/>
      <c r="E2" s="175"/>
      <c r="F2" s="175"/>
      <c r="G2" s="175"/>
      <c r="H2" s="175"/>
      <c r="I2" s="175"/>
      <c r="J2" s="175"/>
    </row>
    <row r="3" spans="2:26" ht="31.5" customHeight="1" x14ac:dyDescent="0.55000000000000004">
      <c r="B3" s="175" t="s">
        <v>37</v>
      </c>
      <c r="C3" s="175"/>
      <c r="D3" s="175"/>
      <c r="E3" s="175"/>
      <c r="F3" s="175"/>
      <c r="G3" s="175"/>
      <c r="H3" s="175"/>
      <c r="I3" s="175"/>
      <c r="J3" s="175"/>
    </row>
    <row r="4" spans="2:26" ht="31.5" customHeight="1" x14ac:dyDescent="0.55000000000000004">
      <c r="B4" s="175" t="s">
        <v>237</v>
      </c>
      <c r="C4" s="175"/>
      <c r="D4" s="175"/>
      <c r="E4" s="175"/>
      <c r="F4" s="175"/>
      <c r="G4" s="175"/>
      <c r="H4" s="175"/>
      <c r="I4" s="175"/>
      <c r="J4" s="175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79" t="s">
        <v>60</v>
      </c>
      <c r="C8" s="179" t="s">
        <v>60</v>
      </c>
      <c r="D8" s="179" t="s">
        <v>39</v>
      </c>
      <c r="E8" s="179" t="s">
        <v>39</v>
      </c>
      <c r="F8" s="179" t="s">
        <v>39</v>
      </c>
      <c r="H8" s="179" t="s">
        <v>40</v>
      </c>
      <c r="I8" s="179" t="s">
        <v>40</v>
      </c>
      <c r="J8" s="179" t="s">
        <v>40</v>
      </c>
    </row>
    <row r="9" spans="2:26" s="29" customFormat="1" ht="50.25" customHeight="1" x14ac:dyDescent="0.6">
      <c r="B9" s="221" t="s">
        <v>61</v>
      </c>
      <c r="D9" s="221" t="s">
        <v>62</v>
      </c>
      <c r="F9" s="221" t="s">
        <v>63</v>
      </c>
      <c r="H9" s="221" t="s">
        <v>62</v>
      </c>
      <c r="J9" s="221" t="s">
        <v>63</v>
      </c>
    </row>
    <row r="10" spans="2:26" s="4" customFormat="1" ht="22.5" customHeight="1" x14ac:dyDescent="0.55000000000000004">
      <c r="B10" s="34" t="s">
        <v>247</v>
      </c>
      <c r="D10" s="66">
        <v>1374634</v>
      </c>
      <c r="E10" s="6"/>
      <c r="F10" s="10"/>
      <c r="G10" s="6"/>
      <c r="H10" s="66">
        <v>3848401</v>
      </c>
      <c r="I10" s="6"/>
      <c r="J10" s="89"/>
    </row>
    <row r="11" spans="2:26" s="4" customFormat="1" ht="22.5" customHeight="1" x14ac:dyDescent="0.55000000000000004">
      <c r="B11" s="4" t="s">
        <v>248</v>
      </c>
      <c r="D11" s="67">
        <v>418327</v>
      </c>
      <c r="E11" s="6"/>
      <c r="F11" s="6"/>
      <c r="G11" s="6"/>
      <c r="H11" s="67">
        <v>837549</v>
      </c>
      <c r="I11" s="6"/>
      <c r="J11" s="31"/>
    </row>
    <row r="12" spans="2:26" s="4" customFormat="1" ht="22.5" customHeight="1" x14ac:dyDescent="0.55000000000000004">
      <c r="B12" s="4" t="s">
        <v>245</v>
      </c>
      <c r="D12" s="67">
        <v>3188</v>
      </c>
      <c r="E12" s="6"/>
      <c r="F12" s="6"/>
      <c r="G12" s="6"/>
      <c r="H12" s="67">
        <v>12570</v>
      </c>
      <c r="I12" s="6"/>
      <c r="J12" s="31"/>
    </row>
    <row r="13" spans="2:26" s="4" customFormat="1" ht="21.75" customHeight="1" x14ac:dyDescent="0.55000000000000004">
      <c r="B13" s="4" t="s">
        <v>246</v>
      </c>
      <c r="D13" s="67">
        <v>1237</v>
      </c>
      <c r="E13" s="6"/>
      <c r="F13" s="6"/>
      <c r="G13" s="6"/>
      <c r="H13" s="67">
        <v>4877</v>
      </c>
      <c r="I13" s="6"/>
      <c r="J13" s="31"/>
    </row>
    <row r="14" spans="2:26" ht="21.75" customHeight="1" thickBot="1" x14ac:dyDescent="0.6">
      <c r="B14" s="220" t="s">
        <v>65</v>
      </c>
      <c r="C14" s="220"/>
      <c r="D14" s="69">
        <f>SUM(D10:D13)</f>
        <v>1797386</v>
      </c>
      <c r="E14" s="70"/>
      <c r="F14" s="71"/>
      <c r="G14" s="70"/>
      <c r="H14" s="69">
        <f>SUM(H10:H13)</f>
        <v>4703397</v>
      </c>
      <c r="I14" s="70"/>
      <c r="J14" s="91"/>
    </row>
    <row r="15" spans="2:26" ht="21.75" customHeight="1" thickTop="1" x14ac:dyDescent="0.55000000000000004">
      <c r="D15" s="2" t="s">
        <v>146</v>
      </c>
      <c r="J15" s="88"/>
    </row>
    <row r="16" spans="2:26" ht="30" x14ac:dyDescent="0.75">
      <c r="D16" s="43">
        <v>13</v>
      </c>
    </row>
    <row r="17" spans="10:10" ht="21.75" customHeight="1" x14ac:dyDescent="0.55000000000000004">
      <c r="J17" s="88"/>
    </row>
  </sheetData>
  <sortState ref="B10:J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rightToLeft="1" view="pageBreakPreview" zoomScale="90" zoomScaleNormal="70" zoomScaleSheetLayoutView="90" workbookViewId="0">
      <selection activeCell="B10" sqref="B10:F12"/>
    </sheetView>
  </sheetViews>
  <sheetFormatPr defaultColWidth="9.125" defaultRowHeight="21" x14ac:dyDescent="0.55000000000000004"/>
  <cols>
    <col min="1" max="1" width="3" style="2" customWidth="1"/>
    <col min="2" max="2" width="47.875" style="2" customWidth="1"/>
    <col min="3" max="3" width="1" style="2" customWidth="1"/>
    <col min="4" max="4" width="12.375" style="2" bestFit="1" customWidth="1"/>
    <col min="5" max="5" width="1" style="2" customWidth="1"/>
    <col min="6" max="6" width="17" style="2" customWidth="1"/>
    <col min="7" max="7" width="1" style="2" customWidth="1"/>
    <col min="8" max="8" width="9.125" style="2" customWidth="1"/>
    <col min="9" max="16384" width="9.125" style="2"/>
  </cols>
  <sheetData>
    <row r="2" spans="2:16" ht="30" x14ac:dyDescent="0.55000000000000004">
      <c r="B2" s="175" t="s">
        <v>167</v>
      </c>
      <c r="C2" s="175"/>
      <c r="D2" s="175"/>
      <c r="E2" s="175"/>
      <c r="F2" s="175"/>
    </row>
    <row r="3" spans="2:16" ht="30" x14ac:dyDescent="0.55000000000000004">
      <c r="B3" s="175" t="s">
        <v>37</v>
      </c>
      <c r="C3" s="175"/>
      <c r="D3" s="175"/>
      <c r="E3" s="175"/>
      <c r="F3" s="175"/>
    </row>
    <row r="4" spans="2:16" ht="30" x14ac:dyDescent="0.55000000000000004">
      <c r="B4" s="175" t="s">
        <v>237</v>
      </c>
      <c r="C4" s="175"/>
      <c r="D4" s="175"/>
      <c r="E4" s="175"/>
      <c r="F4" s="175"/>
    </row>
    <row r="5" spans="2:16" ht="125.25" customHeight="1" x14ac:dyDescent="0.55000000000000004"/>
    <row r="6" spans="2:16" s="18" customFormat="1" ht="24" x14ac:dyDescent="0.6">
      <c r="B6" s="48" t="s">
        <v>185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3" t="s">
        <v>64</v>
      </c>
      <c r="D8" s="175" t="s">
        <v>39</v>
      </c>
      <c r="F8" s="175" t="s">
        <v>238</v>
      </c>
    </row>
    <row r="9" spans="2:16" ht="30" x14ac:dyDescent="0.55000000000000004">
      <c r="B9" s="222" t="s">
        <v>64</v>
      </c>
      <c r="D9" s="223" t="s">
        <v>34</v>
      </c>
      <c r="F9" s="223" t="s">
        <v>34</v>
      </c>
    </row>
    <row r="10" spans="2:16" x14ac:dyDescent="0.55000000000000004">
      <c r="B10" s="2" t="s">
        <v>64</v>
      </c>
      <c r="D10" s="72">
        <v>113210934</v>
      </c>
      <c r="E10" s="70"/>
      <c r="F10" s="72">
        <v>227481677</v>
      </c>
    </row>
    <row r="11" spans="2:16" x14ac:dyDescent="0.55000000000000004">
      <c r="B11" s="2" t="s">
        <v>79</v>
      </c>
      <c r="D11" s="72">
        <v>14345043</v>
      </c>
      <c r="E11" s="70"/>
      <c r="F11" s="72">
        <v>35597757</v>
      </c>
    </row>
    <row r="12" spans="2:16" x14ac:dyDescent="0.55000000000000004">
      <c r="B12" s="2" t="s">
        <v>149</v>
      </c>
      <c r="D12" s="72">
        <v>0</v>
      </c>
      <c r="E12" s="70"/>
      <c r="F12" s="72">
        <v>0</v>
      </c>
    </row>
    <row r="13" spans="2:16" ht="21.75" thickBot="1" x14ac:dyDescent="0.6">
      <c r="B13" s="23" t="s">
        <v>65</v>
      </c>
      <c r="D13" s="69">
        <f>SUM(D10:D12)</f>
        <v>127555977</v>
      </c>
      <c r="E13" s="70"/>
      <c r="F13" s="69">
        <f>SUM(F10:F12)</f>
        <v>263079434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4">
        <v>14</v>
      </c>
      <c r="B17" s="214"/>
      <c r="C17" s="214"/>
      <c r="D17" s="214"/>
      <c r="E17" s="214"/>
      <c r="F17" s="214"/>
    </row>
  </sheetData>
  <sortState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25" customWidth="1"/>
    <col min="4" max="4" width="1.125" customWidth="1"/>
    <col min="5" max="5" width="14.25" customWidth="1"/>
    <col min="6" max="6" width="1.125" customWidth="1"/>
    <col min="8" max="8" width="1.125" customWidth="1"/>
    <col min="9" max="9" width="14.125" customWidth="1"/>
    <col min="10" max="10" width="1.125" customWidth="1"/>
    <col min="11" max="11" width="15.875" customWidth="1"/>
  </cols>
  <sheetData>
    <row r="1" spans="1:11" ht="25.5" x14ac:dyDescent="0.25">
      <c r="A1" s="191" t="s">
        <v>167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5.5" x14ac:dyDescent="0.25">
      <c r="A2" s="191" t="s">
        <v>37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25.5" x14ac:dyDescent="0.25">
      <c r="A3" s="191" t="s">
        <v>237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24" x14ac:dyDescent="0.25">
      <c r="A5" s="216" t="s">
        <v>156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1" ht="21" x14ac:dyDescent="0.25">
      <c r="A6" s="113"/>
      <c r="B6" s="113"/>
      <c r="C6" s="113"/>
      <c r="D6" s="113"/>
      <c r="E6" s="113"/>
      <c r="F6" s="113"/>
      <c r="G6" s="113"/>
      <c r="H6" s="113"/>
      <c r="I6" s="115" t="s">
        <v>39</v>
      </c>
      <c r="J6" s="113"/>
      <c r="K6" s="115" t="s">
        <v>101</v>
      </c>
    </row>
    <row r="7" spans="1:11" ht="114" customHeight="1" x14ac:dyDescent="0.25">
      <c r="A7" s="115" t="s">
        <v>127</v>
      </c>
      <c r="B7" s="113"/>
      <c r="C7" s="123" t="s">
        <v>128</v>
      </c>
      <c r="D7" s="113"/>
      <c r="E7" s="123" t="s">
        <v>129</v>
      </c>
      <c r="F7" s="113"/>
      <c r="G7" s="123" t="s">
        <v>130</v>
      </c>
      <c r="H7" s="113"/>
      <c r="I7" s="122" t="s">
        <v>131</v>
      </c>
      <c r="J7" s="113"/>
      <c r="K7" s="122" t="s">
        <v>131</v>
      </c>
    </row>
    <row r="8" spans="1:1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2" ht="30" x14ac:dyDescent="0.75">
      <c r="A17" s="214">
        <v>15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</row>
    <row r="18" spans="1:12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</row>
    <row r="19" spans="1:12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2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2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1"/>
  <sheetViews>
    <sheetView rightToLeft="1" view="pageBreakPreview" topLeftCell="A7" zoomScale="85" zoomScaleNormal="110" zoomScaleSheetLayoutView="85" workbookViewId="0">
      <selection activeCell="L24" sqref="L24"/>
    </sheetView>
  </sheetViews>
  <sheetFormatPr defaultColWidth="9.125" defaultRowHeight="21" x14ac:dyDescent="0.55000000000000004"/>
  <cols>
    <col min="1" max="1" width="4.75" style="2" customWidth="1"/>
    <col min="2" max="2" width="34.875" style="2" customWidth="1"/>
    <col min="3" max="3" width="1" style="2" customWidth="1"/>
    <col min="4" max="4" width="15.875" style="2" customWidth="1"/>
    <col min="5" max="5" width="1" style="2" customWidth="1"/>
    <col min="6" max="6" width="22.75" style="2" customWidth="1"/>
    <col min="7" max="7" width="1" style="2" customWidth="1"/>
    <col min="8" max="8" width="14.75" style="2" customWidth="1"/>
    <col min="9" max="9" width="1" style="2" customWidth="1"/>
    <col min="10" max="10" width="17.75" style="2" bestFit="1" customWidth="1"/>
    <col min="11" max="11" width="1" style="2" customWidth="1"/>
    <col min="12" max="12" width="17" style="2" customWidth="1"/>
    <col min="13" max="13" width="1" style="2" customWidth="1"/>
    <col min="14" max="14" width="17.75" style="2" bestFit="1" customWidth="1"/>
    <col min="15" max="15" width="1" style="2" customWidth="1"/>
    <col min="16" max="16" width="17.875" style="2" customWidth="1"/>
    <col min="17" max="17" width="1" style="2" customWidth="1"/>
    <col min="18" max="18" width="16.75" style="2" bestFit="1" customWidth="1"/>
    <col min="19" max="19" width="1" style="2" customWidth="1"/>
    <col min="20" max="20" width="20" style="2" customWidth="1"/>
    <col min="21" max="21" width="1" style="2" customWidth="1"/>
    <col min="22" max="22" width="9.125" style="2" customWidth="1"/>
    <col min="23" max="16384" width="9.125" style="2"/>
  </cols>
  <sheetData>
    <row r="2" spans="2:28" ht="30" x14ac:dyDescent="0.55000000000000004">
      <c r="B2" s="175" t="s">
        <v>167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2:28" ht="30" x14ac:dyDescent="0.55000000000000004">
      <c r="B3" s="175" t="s">
        <v>37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2:28" ht="30" x14ac:dyDescent="0.55000000000000004">
      <c r="B4" s="175" t="s">
        <v>237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28" ht="67.5" customHeight="1" x14ac:dyDescent="0.55000000000000004"/>
    <row r="6" spans="2:28" ht="30" x14ac:dyDescent="0.55000000000000004">
      <c r="B6" s="198" t="s">
        <v>157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4" t="s">
        <v>1</v>
      </c>
      <c r="D7" s="221" t="s">
        <v>45</v>
      </c>
      <c r="E7" s="221" t="s">
        <v>45</v>
      </c>
      <c r="F7" s="221" t="s">
        <v>45</v>
      </c>
      <c r="G7" s="221" t="s">
        <v>45</v>
      </c>
      <c r="H7" s="221" t="s">
        <v>45</v>
      </c>
      <c r="J7" s="221" t="s">
        <v>39</v>
      </c>
      <c r="K7" s="221" t="s">
        <v>39</v>
      </c>
      <c r="L7" s="221" t="s">
        <v>39</v>
      </c>
      <c r="M7" s="221" t="s">
        <v>39</v>
      </c>
      <c r="N7" s="221" t="s">
        <v>39</v>
      </c>
      <c r="P7" s="221" t="s">
        <v>40</v>
      </c>
      <c r="Q7" s="221" t="s">
        <v>40</v>
      </c>
      <c r="R7" s="221" t="s">
        <v>40</v>
      </c>
      <c r="S7" s="221" t="s">
        <v>40</v>
      </c>
      <c r="T7" s="221" t="s">
        <v>40</v>
      </c>
    </row>
    <row r="8" spans="2:28" s="29" customFormat="1" ht="63.75" customHeight="1" x14ac:dyDescent="0.6">
      <c r="B8" s="224" t="s">
        <v>1</v>
      </c>
      <c r="D8" s="112" t="s">
        <v>126</v>
      </c>
      <c r="E8" s="46"/>
      <c r="F8" s="225" t="s">
        <v>46</v>
      </c>
      <c r="G8" s="46"/>
      <c r="H8" s="225" t="s">
        <v>47</v>
      </c>
      <c r="J8" s="225" t="s">
        <v>48</v>
      </c>
      <c r="K8" s="46"/>
      <c r="L8" s="225" t="s">
        <v>43</v>
      </c>
      <c r="M8" s="46"/>
      <c r="N8" s="225" t="s">
        <v>49</v>
      </c>
      <c r="P8" s="225" t="s">
        <v>48</v>
      </c>
      <c r="Q8" s="46"/>
      <c r="R8" s="225" t="s">
        <v>43</v>
      </c>
      <c r="S8" s="46"/>
      <c r="T8" s="225" t="s">
        <v>49</v>
      </c>
    </row>
    <row r="9" spans="2:28" s="29" customFormat="1" ht="24" x14ac:dyDescent="0.6">
      <c r="B9" s="92" t="s">
        <v>223</v>
      </c>
      <c r="D9" s="76" t="s">
        <v>229</v>
      </c>
      <c r="F9" s="67">
        <v>60000</v>
      </c>
      <c r="H9" s="67">
        <v>20400</v>
      </c>
      <c r="J9" s="76">
        <v>0</v>
      </c>
      <c r="L9" s="76">
        <v>0</v>
      </c>
      <c r="N9" s="76">
        <v>0</v>
      </c>
      <c r="P9" s="67">
        <v>1224000000</v>
      </c>
      <c r="R9" s="76">
        <v>0</v>
      </c>
      <c r="T9" s="67">
        <v>1224000000</v>
      </c>
    </row>
    <row r="10" spans="2:28" s="29" customFormat="1" ht="24" x14ac:dyDescent="0.6">
      <c r="B10" s="92" t="s">
        <v>200</v>
      </c>
      <c r="D10" s="76" t="s">
        <v>252</v>
      </c>
      <c r="F10" s="67">
        <v>4003000</v>
      </c>
      <c r="H10" s="67">
        <v>310</v>
      </c>
      <c r="J10" s="76">
        <v>1240930000</v>
      </c>
      <c r="L10" s="76">
        <v>172046342</v>
      </c>
      <c r="N10" s="76">
        <v>1068883658</v>
      </c>
      <c r="P10" s="67">
        <v>1240930000</v>
      </c>
      <c r="R10" s="76">
        <v>172046342</v>
      </c>
      <c r="T10" s="67">
        <v>1068883658</v>
      </c>
    </row>
    <row r="11" spans="2:28" s="29" customFormat="1" ht="24" x14ac:dyDescent="0.6">
      <c r="B11" s="92" t="s">
        <v>213</v>
      </c>
      <c r="D11" s="76" t="s">
        <v>254</v>
      </c>
      <c r="F11" s="67">
        <v>2900001</v>
      </c>
      <c r="H11" s="67">
        <v>350</v>
      </c>
      <c r="J11" s="76">
        <v>1015000350</v>
      </c>
      <c r="L11" s="76">
        <v>143294167</v>
      </c>
      <c r="N11" s="76">
        <v>871706183</v>
      </c>
      <c r="P11" s="67">
        <v>1015000350</v>
      </c>
      <c r="R11" s="76">
        <v>143294167</v>
      </c>
      <c r="T11" s="67">
        <v>871706183</v>
      </c>
    </row>
    <row r="12" spans="2:28" s="29" customFormat="1" ht="24" x14ac:dyDescent="0.6">
      <c r="B12" s="92" t="s">
        <v>217</v>
      </c>
      <c r="D12" s="76" t="s">
        <v>238</v>
      </c>
      <c r="F12" s="67">
        <v>700000</v>
      </c>
      <c r="H12" s="67">
        <v>1440</v>
      </c>
      <c r="J12" s="76">
        <v>1008000000</v>
      </c>
      <c r="L12" s="76">
        <v>143830887</v>
      </c>
      <c r="N12" s="76">
        <v>864169113</v>
      </c>
      <c r="P12" s="67">
        <v>1008000000</v>
      </c>
      <c r="R12" s="76">
        <v>143830887</v>
      </c>
      <c r="T12" s="67">
        <v>864169113</v>
      </c>
    </row>
    <row r="13" spans="2:28" s="29" customFormat="1" ht="24" x14ac:dyDescent="0.6">
      <c r="B13" s="92" t="s">
        <v>190</v>
      </c>
      <c r="D13" s="76" t="s">
        <v>212</v>
      </c>
      <c r="F13" s="67">
        <v>1300000</v>
      </c>
      <c r="H13" s="67">
        <v>560</v>
      </c>
      <c r="J13" s="76">
        <v>0</v>
      </c>
      <c r="L13" s="76">
        <v>0</v>
      </c>
      <c r="N13" s="76">
        <v>0</v>
      </c>
      <c r="P13" s="67">
        <v>728000000</v>
      </c>
      <c r="R13" s="76">
        <v>0</v>
      </c>
      <c r="T13" s="67">
        <v>728000000</v>
      </c>
    </row>
    <row r="14" spans="2:28" s="29" customFormat="1" ht="24" x14ac:dyDescent="0.6">
      <c r="B14" s="92" t="s">
        <v>192</v>
      </c>
      <c r="D14" s="76" t="s">
        <v>212</v>
      </c>
      <c r="F14" s="67">
        <v>4000000</v>
      </c>
      <c r="H14" s="67">
        <v>200</v>
      </c>
      <c r="J14" s="76">
        <v>0</v>
      </c>
      <c r="L14" s="76">
        <v>0</v>
      </c>
      <c r="N14" s="76">
        <v>0</v>
      </c>
      <c r="P14" s="67">
        <v>800000000</v>
      </c>
      <c r="R14" s="76">
        <v>74984482</v>
      </c>
      <c r="T14" s="67">
        <v>725015518</v>
      </c>
    </row>
    <row r="15" spans="2:28" s="29" customFormat="1" ht="24" x14ac:dyDescent="0.6">
      <c r="B15" s="92" t="s">
        <v>221</v>
      </c>
      <c r="D15" s="76" t="s">
        <v>225</v>
      </c>
      <c r="F15" s="67">
        <v>63500</v>
      </c>
      <c r="H15" s="67">
        <v>10238</v>
      </c>
      <c r="J15" s="76">
        <v>0</v>
      </c>
      <c r="L15" s="76">
        <v>0</v>
      </c>
      <c r="N15" s="76">
        <v>0</v>
      </c>
      <c r="P15" s="67">
        <v>650113000</v>
      </c>
      <c r="R15" s="76">
        <v>0</v>
      </c>
      <c r="T15" s="67">
        <v>650113000</v>
      </c>
    </row>
    <row r="16" spans="2:28" s="29" customFormat="1" ht="24" x14ac:dyDescent="0.6">
      <c r="B16" s="92" t="s">
        <v>202</v>
      </c>
      <c r="D16" s="76" t="s">
        <v>251</v>
      </c>
      <c r="F16" s="67">
        <v>3533333</v>
      </c>
      <c r="H16" s="67">
        <v>170</v>
      </c>
      <c r="J16" s="76">
        <v>600666610</v>
      </c>
      <c r="L16" s="76">
        <v>85103265</v>
      </c>
      <c r="N16" s="76">
        <v>515563345</v>
      </c>
      <c r="P16" s="67">
        <v>600666610</v>
      </c>
      <c r="R16" s="76">
        <v>85103265</v>
      </c>
      <c r="T16" s="67">
        <v>515563345</v>
      </c>
    </row>
    <row r="17" spans="2:20" s="29" customFormat="1" ht="24" x14ac:dyDescent="0.6">
      <c r="B17" s="92" t="s">
        <v>231</v>
      </c>
      <c r="D17" s="76" t="s">
        <v>249</v>
      </c>
      <c r="F17" s="67">
        <v>4474000</v>
      </c>
      <c r="H17" s="67">
        <v>114</v>
      </c>
      <c r="J17" s="76">
        <v>510036000</v>
      </c>
      <c r="L17" s="76">
        <v>72519807</v>
      </c>
      <c r="N17" s="76">
        <v>437516193</v>
      </c>
      <c r="P17" s="67">
        <v>510036000</v>
      </c>
      <c r="R17" s="76">
        <v>72519807</v>
      </c>
      <c r="T17" s="67">
        <v>437516193</v>
      </c>
    </row>
    <row r="18" spans="2:20" s="29" customFormat="1" ht="24" x14ac:dyDescent="0.6">
      <c r="B18" s="92" t="s">
        <v>179</v>
      </c>
      <c r="D18" s="76" t="s">
        <v>251</v>
      </c>
      <c r="F18" s="67">
        <v>2500000</v>
      </c>
      <c r="H18" s="67">
        <v>200</v>
      </c>
      <c r="J18" s="76">
        <v>500000000</v>
      </c>
      <c r="L18" s="76">
        <v>70840682</v>
      </c>
      <c r="N18" s="76">
        <v>429159318</v>
      </c>
      <c r="P18" s="67">
        <v>500000000</v>
      </c>
      <c r="R18" s="76">
        <v>70840682</v>
      </c>
      <c r="T18" s="67">
        <v>429159318</v>
      </c>
    </row>
    <row r="19" spans="2:20" s="29" customFormat="1" ht="24" x14ac:dyDescent="0.6">
      <c r="B19" s="92" t="s">
        <v>177</v>
      </c>
      <c r="D19" s="76" t="s">
        <v>250</v>
      </c>
      <c r="F19" s="67">
        <v>1500000</v>
      </c>
      <c r="H19" s="67">
        <v>240</v>
      </c>
      <c r="J19" s="76">
        <v>360000000</v>
      </c>
      <c r="L19" s="76">
        <v>49728453</v>
      </c>
      <c r="N19" s="76">
        <v>310271547</v>
      </c>
      <c r="P19" s="67">
        <v>360000000</v>
      </c>
      <c r="R19" s="76">
        <v>49728453</v>
      </c>
      <c r="T19" s="67">
        <v>310271547</v>
      </c>
    </row>
    <row r="20" spans="2:20" s="29" customFormat="1" ht="24" x14ac:dyDescent="0.6">
      <c r="B20" s="92" t="s">
        <v>224</v>
      </c>
      <c r="D20" s="76" t="s">
        <v>226</v>
      </c>
      <c r="F20" s="67">
        <v>847517</v>
      </c>
      <c r="H20" s="67">
        <v>400</v>
      </c>
      <c r="J20" s="76">
        <v>0</v>
      </c>
      <c r="L20" s="76">
        <v>0</v>
      </c>
      <c r="N20" s="76">
        <v>0</v>
      </c>
      <c r="P20" s="67">
        <v>339006800</v>
      </c>
      <c r="R20" s="76">
        <v>31010578</v>
      </c>
      <c r="T20" s="67">
        <v>307996222</v>
      </c>
    </row>
    <row r="21" spans="2:20" s="29" customFormat="1" ht="24" x14ac:dyDescent="0.6">
      <c r="B21" s="92" t="s">
        <v>186</v>
      </c>
      <c r="D21" s="76" t="s">
        <v>253</v>
      </c>
      <c r="F21" s="67">
        <v>350000</v>
      </c>
      <c r="H21" s="67">
        <v>970</v>
      </c>
      <c r="J21" s="76">
        <v>339500000</v>
      </c>
      <c r="L21" s="76">
        <v>46723863</v>
      </c>
      <c r="N21" s="76">
        <v>292776137</v>
      </c>
      <c r="P21" s="67">
        <v>339500000</v>
      </c>
      <c r="R21" s="76">
        <v>46723863</v>
      </c>
      <c r="T21" s="67">
        <v>292776137</v>
      </c>
    </row>
    <row r="22" spans="2:20" s="29" customFormat="1" ht="24" x14ac:dyDescent="0.6">
      <c r="B22" s="92" t="s">
        <v>220</v>
      </c>
      <c r="D22" s="76" t="s">
        <v>250</v>
      </c>
      <c r="F22" s="67">
        <v>2177800</v>
      </c>
      <c r="H22" s="67">
        <v>40</v>
      </c>
      <c r="J22" s="76">
        <v>87112000</v>
      </c>
      <c r="L22" s="76">
        <v>12033181</v>
      </c>
      <c r="N22" s="76">
        <v>75078819</v>
      </c>
      <c r="P22" s="67">
        <v>87112000</v>
      </c>
      <c r="R22" s="76">
        <v>12033181</v>
      </c>
      <c r="T22" s="67">
        <v>75078819</v>
      </c>
    </row>
    <row r="23" spans="2:20" s="29" customFormat="1" ht="24" x14ac:dyDescent="0.6">
      <c r="B23" s="92"/>
      <c r="D23" s="76"/>
      <c r="F23" s="67"/>
      <c r="H23" s="67"/>
      <c r="J23" s="76"/>
      <c r="L23" s="76"/>
      <c r="N23" s="76"/>
      <c r="P23" s="67"/>
      <c r="R23" s="76"/>
      <c r="T23" s="67"/>
    </row>
    <row r="24" spans="2:20" ht="21.75" thickBot="1" x14ac:dyDescent="0.6">
      <c r="B24" s="71" t="s">
        <v>65</v>
      </c>
      <c r="C24" s="96"/>
      <c r="D24" s="96"/>
      <c r="E24" s="96"/>
      <c r="F24" s="69"/>
      <c r="G24" s="71"/>
      <c r="H24" s="69"/>
      <c r="I24" s="70"/>
      <c r="J24" s="69">
        <f>SUM(J9:J23)</f>
        <v>5661244960</v>
      </c>
      <c r="K24" s="69"/>
      <c r="L24" s="69">
        <f>SUM(L9:L23)</f>
        <v>796120647</v>
      </c>
      <c r="M24" s="69"/>
      <c r="N24" s="69">
        <f>SUM(N9:N23)</f>
        <v>4865124313</v>
      </c>
      <c r="O24" s="69"/>
      <c r="P24" s="69">
        <f>SUM(P9:P23)</f>
        <v>9402364760</v>
      </c>
      <c r="Q24" s="69"/>
      <c r="R24" s="69">
        <f>SUM(R9:R23)</f>
        <v>902115707</v>
      </c>
      <c r="S24" s="69"/>
      <c r="T24" s="69">
        <f>SUM(T9:T23)</f>
        <v>8500249053</v>
      </c>
    </row>
    <row r="25" spans="2:20" ht="21.75" thickTop="1" x14ac:dyDescent="0.55000000000000004">
      <c r="L25"/>
    </row>
    <row r="26" spans="2:20" ht="30" x14ac:dyDescent="0.75">
      <c r="J26" s="44">
        <v>16</v>
      </c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/>
    </row>
    <row r="38" spans="12:12" x14ac:dyDescent="0.55000000000000004">
      <c r="L38"/>
    </row>
    <row r="39" spans="12:12" x14ac:dyDescent="0.55000000000000004">
      <c r="L39"/>
    </row>
    <row r="40" spans="12:12" x14ac:dyDescent="0.55000000000000004">
      <c r="L40"/>
    </row>
    <row r="41" spans="12:12" x14ac:dyDescent="0.55000000000000004">
      <c r="L41" s="86"/>
    </row>
  </sheetData>
  <sortState ref="B9:T22">
    <sortCondition descending="1" ref="T9:T22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375" customWidth="1"/>
    <col min="3" max="3" width="7.375" bestFit="1" customWidth="1"/>
    <col min="4" max="4" width="1.375" customWidth="1"/>
    <col min="5" max="5" width="11" bestFit="1" customWidth="1"/>
    <col min="7" max="7" width="1.375" customWidth="1"/>
    <col min="8" max="8" width="8.375" bestFit="1" customWidth="1"/>
    <col min="9" max="9" width="1.375" customWidth="1"/>
    <col min="10" max="10" width="12" bestFit="1" customWidth="1"/>
    <col min="11" max="11" width="1.375" customWidth="1"/>
    <col min="12" max="12" width="6.25" bestFit="1" customWidth="1"/>
    <col min="13" max="13" width="1.375" customWidth="1"/>
    <col min="14" max="14" width="12" bestFit="1" customWidth="1"/>
    <col min="15" max="15" width="1.375" customWidth="1"/>
    <col min="16" max="16" width="13.875" bestFit="1" customWidth="1"/>
    <col min="17" max="17" width="1.375" customWidth="1"/>
    <col min="18" max="18" width="6.25" bestFit="1" customWidth="1"/>
    <col min="19" max="19" width="1.375" customWidth="1"/>
    <col min="20" max="20" width="13.875" bestFit="1" customWidth="1"/>
  </cols>
  <sheetData>
    <row r="1" spans="1:20" ht="25.5" x14ac:dyDescent="0.25">
      <c r="A1" s="191" t="s">
        <v>168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</row>
    <row r="2" spans="1:20" ht="25.5" x14ac:dyDescent="0.25">
      <c r="A2" s="191" t="s">
        <v>37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</row>
    <row r="3" spans="1:20" ht="25.5" x14ac:dyDescent="0.25">
      <c r="A3" s="191" t="s">
        <v>237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</row>
    <row r="4" spans="1:20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ht="24" x14ac:dyDescent="0.25">
      <c r="A5" s="216" t="s">
        <v>158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</row>
    <row r="6" spans="1:20" ht="21" x14ac:dyDescent="0.25">
      <c r="A6" s="193" t="s">
        <v>132</v>
      </c>
      <c r="B6" s="113"/>
      <c r="C6" s="113"/>
      <c r="D6" s="113"/>
      <c r="E6" s="113"/>
      <c r="F6" s="113"/>
      <c r="G6" s="113"/>
      <c r="H6" s="113"/>
      <c r="I6" s="113"/>
      <c r="J6" s="193" t="s">
        <v>39</v>
      </c>
      <c r="K6" s="193"/>
      <c r="L6" s="193"/>
      <c r="M6" s="193"/>
      <c r="N6" s="193"/>
      <c r="O6" s="113"/>
      <c r="P6" s="193" t="s">
        <v>101</v>
      </c>
      <c r="Q6" s="193"/>
      <c r="R6" s="193"/>
      <c r="S6" s="193"/>
      <c r="T6" s="193"/>
    </row>
    <row r="7" spans="1:20" ht="63" x14ac:dyDescent="0.25">
      <c r="A7" s="193"/>
      <c r="B7" s="113"/>
      <c r="C7" s="123" t="s">
        <v>133</v>
      </c>
      <c r="D7" s="113"/>
      <c r="E7" s="227" t="s">
        <v>70</v>
      </c>
      <c r="F7" s="227"/>
      <c r="G7" s="113"/>
      <c r="H7" s="123" t="s">
        <v>134</v>
      </c>
      <c r="I7" s="113"/>
      <c r="J7" s="122" t="s">
        <v>42</v>
      </c>
      <c r="K7" s="114"/>
      <c r="L7" s="122" t="s">
        <v>43</v>
      </c>
      <c r="M7" s="114"/>
      <c r="N7" s="122" t="s">
        <v>44</v>
      </c>
      <c r="O7" s="113"/>
      <c r="P7" s="122" t="s">
        <v>42</v>
      </c>
      <c r="Q7" s="114"/>
      <c r="R7" s="122" t="s">
        <v>43</v>
      </c>
      <c r="S7" s="114"/>
      <c r="T7" s="122" t="s">
        <v>44</v>
      </c>
    </row>
    <row r="8" spans="1:20" ht="18.75" x14ac:dyDescent="0.25">
      <c r="A8" s="133"/>
      <c r="B8" s="113"/>
      <c r="C8" s="114"/>
      <c r="D8" s="113"/>
      <c r="E8" s="133"/>
      <c r="F8" s="114"/>
      <c r="G8" s="113"/>
      <c r="H8" s="135"/>
      <c r="I8" s="113"/>
      <c r="J8" s="134"/>
      <c r="K8" s="113"/>
      <c r="L8" s="134"/>
      <c r="M8" s="113"/>
      <c r="N8" s="134"/>
      <c r="O8" s="113"/>
      <c r="P8" s="134"/>
      <c r="Q8" s="113"/>
      <c r="R8" s="134"/>
      <c r="S8" s="113"/>
      <c r="T8" s="134"/>
    </row>
    <row r="9" spans="1:20" ht="21.75" thickBot="1" x14ac:dyDescent="0.3">
      <c r="A9" s="121" t="s">
        <v>59</v>
      </c>
      <c r="B9" s="113"/>
      <c r="C9" s="120"/>
      <c r="D9" s="113"/>
      <c r="E9" s="226"/>
      <c r="F9" s="226"/>
      <c r="G9" s="113"/>
      <c r="H9" s="120"/>
      <c r="I9" s="113"/>
      <c r="J9" s="120"/>
      <c r="K9" s="113"/>
      <c r="L9" s="120"/>
      <c r="M9" s="113"/>
      <c r="N9" s="120"/>
      <c r="O9" s="113"/>
      <c r="P9" s="120"/>
      <c r="Q9" s="113"/>
      <c r="R9" s="120"/>
      <c r="S9" s="113"/>
      <c r="T9" s="120"/>
    </row>
    <row r="10" spans="1:20" ht="15.75" thickTop="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</row>
    <row r="11" spans="1:20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1:20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</row>
    <row r="13" spans="1:20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spans="1:20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pans="1:20" ht="30" x14ac:dyDescent="0.75">
      <c r="A15" s="214">
        <v>17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</row>
    <row r="16" spans="1:20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20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7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25" defaultRowHeight="21.75" customHeight="1" x14ac:dyDescent="0.25"/>
  <cols>
    <col min="1" max="1" width="2.75" style="24" customWidth="1"/>
    <col min="2" max="2" width="86.875" style="24" bestFit="1" customWidth="1"/>
    <col min="3" max="3" width="1" style="24" customWidth="1"/>
    <col min="4" max="4" width="16.375" style="24" bestFit="1" customWidth="1"/>
    <col min="5" max="5" width="3" style="24" bestFit="1" customWidth="1"/>
    <col min="6" max="6" width="13.125" style="24" bestFit="1" customWidth="1"/>
    <col min="7" max="7" width="3" style="24" bestFit="1" customWidth="1"/>
    <col min="8" max="8" width="16.375" style="24" bestFit="1" customWidth="1"/>
    <col min="9" max="9" width="3" style="24" bestFit="1" customWidth="1"/>
    <col min="10" max="10" width="17.875" style="24" bestFit="1" customWidth="1"/>
    <col min="11" max="11" width="3" style="24" bestFit="1" customWidth="1"/>
    <col min="12" max="12" width="13.25" style="24" customWidth="1"/>
    <col min="13" max="13" width="3" style="24" bestFit="1" customWidth="1"/>
    <col min="14" max="14" width="17.875" style="24" bestFit="1" customWidth="1"/>
    <col min="15" max="15" width="1" style="24" customWidth="1"/>
    <col min="16" max="16" width="9.125" style="24" customWidth="1"/>
    <col min="17" max="16384" width="9.125" style="24"/>
  </cols>
  <sheetData>
    <row r="2" spans="2:22" ht="27" customHeight="1" x14ac:dyDescent="0.25">
      <c r="B2" s="230" t="s">
        <v>167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2:22" ht="27" customHeight="1" x14ac:dyDescent="0.25">
      <c r="B3" s="230" t="s">
        <v>37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22" ht="27" customHeight="1" x14ac:dyDescent="0.25">
      <c r="B4" s="230" t="s">
        <v>237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</row>
    <row r="5" spans="2:22" s="25" customFormat="1" ht="21.7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22" s="2" customFormat="1" ht="30.75" customHeight="1" x14ac:dyDescent="0.55000000000000004">
      <c r="B6" s="228" t="s">
        <v>159</v>
      </c>
      <c r="C6" s="228"/>
      <c r="D6" s="228"/>
      <c r="E6" s="228"/>
      <c r="F6" s="228"/>
      <c r="G6" s="228"/>
      <c r="H6" s="228"/>
      <c r="I6" s="228"/>
      <c r="J6" s="228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29" t="s">
        <v>38</v>
      </c>
      <c r="C8" s="229" t="s">
        <v>38</v>
      </c>
      <c r="D8" s="229" t="s">
        <v>39</v>
      </c>
      <c r="E8" s="229" t="s">
        <v>39</v>
      </c>
      <c r="F8" s="229" t="s">
        <v>39</v>
      </c>
      <c r="G8" s="229" t="s">
        <v>39</v>
      </c>
      <c r="H8" s="229" t="s">
        <v>39</v>
      </c>
      <c r="I8" s="81"/>
      <c r="J8" s="229" t="s">
        <v>40</v>
      </c>
      <c r="K8" s="229" t="s">
        <v>40</v>
      </c>
      <c r="L8" s="229" t="s">
        <v>40</v>
      </c>
      <c r="M8" s="229" t="s">
        <v>40</v>
      </c>
      <c r="N8" s="229" t="s">
        <v>40</v>
      </c>
    </row>
    <row r="9" spans="2:22" s="26" customFormat="1" ht="58.5" customHeight="1" x14ac:dyDescent="0.25">
      <c r="B9" s="232" t="s">
        <v>41</v>
      </c>
      <c r="C9" s="82"/>
      <c r="D9" s="232" t="s">
        <v>42</v>
      </c>
      <c r="E9" s="82"/>
      <c r="F9" s="232" t="s">
        <v>43</v>
      </c>
      <c r="G9" s="82"/>
      <c r="H9" s="232" t="s">
        <v>44</v>
      </c>
      <c r="I9" s="81"/>
      <c r="J9" s="232" t="s">
        <v>42</v>
      </c>
      <c r="K9" s="82"/>
      <c r="L9" s="232" t="s">
        <v>43</v>
      </c>
      <c r="M9" s="82"/>
      <c r="N9" s="232" t="s">
        <v>44</v>
      </c>
    </row>
    <row r="10" spans="2:22" s="25" customFormat="1" ht="23.25" customHeight="1" x14ac:dyDescent="0.25">
      <c r="B10" s="81" t="s">
        <v>247</v>
      </c>
      <c r="C10" s="81"/>
      <c r="D10" s="67">
        <v>1374634</v>
      </c>
      <c r="E10" s="169"/>
      <c r="F10" s="67">
        <v>0</v>
      </c>
      <c r="G10" s="169"/>
      <c r="H10" s="67">
        <v>1374634</v>
      </c>
      <c r="I10" s="169"/>
      <c r="J10" s="67">
        <v>3848401</v>
      </c>
      <c r="K10" s="169"/>
      <c r="L10" s="67">
        <v>0</v>
      </c>
      <c r="M10" s="169"/>
      <c r="N10" s="67">
        <v>3848401</v>
      </c>
    </row>
    <row r="11" spans="2:22" s="25" customFormat="1" ht="23.25" customHeight="1" x14ac:dyDescent="0.25">
      <c r="B11" s="81" t="s">
        <v>248</v>
      </c>
      <c r="C11" s="81"/>
      <c r="D11" s="67">
        <v>418327</v>
      </c>
      <c r="E11" s="169"/>
      <c r="F11" s="67">
        <v>0</v>
      </c>
      <c r="G11" s="169"/>
      <c r="H11" s="67">
        <v>418327</v>
      </c>
      <c r="I11" s="169"/>
      <c r="J11" s="67">
        <v>837549</v>
      </c>
      <c r="K11" s="169"/>
      <c r="L11" s="67">
        <v>0</v>
      </c>
      <c r="M11" s="169"/>
      <c r="N11" s="67">
        <v>837549</v>
      </c>
    </row>
    <row r="12" spans="2:22" s="25" customFormat="1" ht="23.25" customHeight="1" x14ac:dyDescent="0.25">
      <c r="B12" s="81" t="s">
        <v>245</v>
      </c>
      <c r="C12" s="81"/>
      <c r="D12" s="67">
        <v>3188</v>
      </c>
      <c r="E12" s="169"/>
      <c r="F12" s="67">
        <v>0</v>
      </c>
      <c r="G12" s="169"/>
      <c r="H12" s="67">
        <v>3188</v>
      </c>
      <c r="I12" s="169"/>
      <c r="J12" s="67">
        <v>12570</v>
      </c>
      <c r="K12" s="169"/>
      <c r="L12" s="67">
        <v>0</v>
      </c>
      <c r="M12" s="169"/>
      <c r="N12" s="67">
        <v>12570</v>
      </c>
    </row>
    <row r="13" spans="2:22" s="25" customFormat="1" ht="23.25" customHeight="1" x14ac:dyDescent="0.25">
      <c r="B13" s="81" t="s">
        <v>246</v>
      </c>
      <c r="C13" s="81"/>
      <c r="D13" s="124">
        <v>1237</v>
      </c>
      <c r="E13" s="169"/>
      <c r="F13" s="124">
        <v>0</v>
      </c>
      <c r="G13" s="169"/>
      <c r="H13" s="124">
        <v>1237</v>
      </c>
      <c r="I13" s="169"/>
      <c r="J13" s="124">
        <v>4877</v>
      </c>
      <c r="K13" s="169"/>
      <c r="L13" s="124">
        <v>0</v>
      </c>
      <c r="M13" s="169"/>
      <c r="N13" s="124">
        <v>4877</v>
      </c>
    </row>
    <row r="14" spans="2:22" s="25" customFormat="1" ht="21.75" customHeight="1" thickBot="1" x14ac:dyDescent="0.3">
      <c r="B14" s="231" t="s">
        <v>65</v>
      </c>
      <c r="C14" s="231"/>
      <c r="D14" s="83">
        <f>SUM(D10:D13)</f>
        <v>1797386</v>
      </c>
      <c r="E14" s="83"/>
      <c r="F14" s="83">
        <f>SUM(F10:F13)</f>
        <v>0</v>
      </c>
      <c r="G14" s="83"/>
      <c r="H14" s="83">
        <f>SUM(H10:H13)</f>
        <v>1797386</v>
      </c>
      <c r="I14" s="83"/>
      <c r="J14" s="83">
        <f>SUM(J10:J13)</f>
        <v>4703397</v>
      </c>
      <c r="K14" s="83"/>
      <c r="L14" s="83">
        <f>SUM(L10:L13)</f>
        <v>0</v>
      </c>
      <c r="M14" s="83"/>
      <c r="N14" s="83">
        <f>SUM(N10:N13)</f>
        <v>4703397</v>
      </c>
    </row>
    <row r="15" spans="2:22" ht="21.75" customHeight="1" thickTop="1" x14ac:dyDescent="0.25"/>
    <row r="16" spans="2:22" ht="21.75" customHeight="1" x14ac:dyDescent="0.25">
      <c r="F16" s="87"/>
    </row>
    <row r="17" spans="4:4" ht="21.75" customHeight="1" x14ac:dyDescent="0.25">
      <c r="D17" s="47">
        <v>18</v>
      </c>
    </row>
  </sheetData>
  <sortState ref="B10:N13">
    <sortCondition descending="1" ref="N10:N13"/>
  </sortState>
  <mergeCells count="15">
    <mergeCell ref="B14:C14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42"/>
  <sheetViews>
    <sheetView rightToLeft="1" tabSelected="1" view="pageBreakPreview" topLeftCell="A7" zoomScale="110" zoomScaleNormal="110" zoomScaleSheetLayoutView="110" workbookViewId="0">
      <selection activeCell="O14" sqref="O14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27.625" style="2" bestFit="1" customWidth="1"/>
    <col min="4" max="4" width="1" style="2" customWidth="1"/>
    <col min="5" max="5" width="18.375" style="2" bestFit="1" customWidth="1"/>
    <col min="6" max="6" width="1" style="2" customWidth="1"/>
    <col min="7" max="7" width="19.75" style="2" customWidth="1"/>
    <col min="8" max="8" width="1" style="2" customWidth="1"/>
    <col min="9" max="9" width="17.75" style="2" customWidth="1"/>
    <col min="10" max="10" width="1" style="2" customWidth="1"/>
    <col min="11" max="11" width="17.25" style="2" bestFit="1" customWidth="1"/>
    <col min="12" max="12" width="1" style="2" customWidth="1"/>
    <col min="13" max="13" width="18.375" style="2" bestFit="1" customWidth="1"/>
    <col min="14" max="14" width="1" style="2" customWidth="1"/>
    <col min="15" max="15" width="19.25" style="2" customWidth="1"/>
    <col min="16" max="16" width="1" style="2" customWidth="1"/>
    <col min="17" max="17" width="17.75" style="7" customWidth="1"/>
    <col min="18" max="18" width="1" style="2" customWidth="1"/>
    <col min="19" max="19" width="9.125" style="2" customWidth="1"/>
    <col min="20" max="16384" width="9.125" style="2"/>
  </cols>
  <sheetData>
    <row r="2" spans="3:17" ht="30" x14ac:dyDescent="0.55000000000000004">
      <c r="C2" s="175" t="s">
        <v>167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3:17" ht="30" x14ac:dyDescent="0.55000000000000004">
      <c r="C3" s="175" t="s">
        <v>0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3:17" ht="30" x14ac:dyDescent="0.55000000000000004">
      <c r="C4" s="175" t="s">
        <v>237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6" t="s">
        <v>71</v>
      </c>
      <c r="D9" s="177" t="s">
        <v>230</v>
      </c>
      <c r="E9" s="177" t="s">
        <v>2</v>
      </c>
      <c r="F9" s="177" t="s">
        <v>2</v>
      </c>
      <c r="G9" s="177" t="s">
        <v>2</v>
      </c>
      <c r="I9" s="177" t="s">
        <v>3</v>
      </c>
      <c r="J9" s="177" t="s">
        <v>3</v>
      </c>
      <c r="K9" s="177" t="s">
        <v>3</v>
      </c>
      <c r="M9" s="177" t="s">
        <v>238</v>
      </c>
      <c r="N9" s="177" t="s">
        <v>4</v>
      </c>
      <c r="O9" s="177" t="s">
        <v>4</v>
      </c>
      <c r="P9" s="177" t="s">
        <v>4</v>
      </c>
      <c r="Q9" s="177" t="s">
        <v>4</v>
      </c>
    </row>
    <row r="10" spans="3:17" s="6" customFormat="1" ht="44.25" customHeight="1" x14ac:dyDescent="0.25">
      <c r="C10" s="176"/>
      <c r="D10" s="10"/>
      <c r="E10" s="178" t="s">
        <v>6</v>
      </c>
      <c r="F10" s="10"/>
      <c r="G10" s="178" t="s">
        <v>7</v>
      </c>
      <c r="I10" s="178" t="s">
        <v>72</v>
      </c>
      <c r="J10" s="10"/>
      <c r="K10" s="178" t="s">
        <v>73</v>
      </c>
      <c r="L10" s="31">
        <v>0</v>
      </c>
      <c r="M10" s="178" t="s">
        <v>6</v>
      </c>
      <c r="N10" s="10"/>
      <c r="O10" s="178" t="s">
        <v>7</v>
      </c>
      <c r="Q10" s="180" t="s">
        <v>11</v>
      </c>
    </row>
    <row r="11" spans="3:17" s="6" customFormat="1" ht="39.75" customHeight="1" x14ac:dyDescent="0.25">
      <c r="C11" s="176"/>
      <c r="D11" s="9"/>
      <c r="E11" s="179" t="s">
        <v>6</v>
      </c>
      <c r="F11" s="9"/>
      <c r="G11" s="179" t="s">
        <v>7</v>
      </c>
      <c r="I11" s="179"/>
      <c r="J11" s="9"/>
      <c r="K11" s="179"/>
      <c r="L11" s="31">
        <v>0</v>
      </c>
      <c r="M11" s="179" t="s">
        <v>6</v>
      </c>
      <c r="N11" s="9"/>
      <c r="O11" s="179" t="s">
        <v>7</v>
      </c>
      <c r="Q11" s="181" t="s">
        <v>11</v>
      </c>
    </row>
    <row r="12" spans="3:17" x14ac:dyDescent="0.55000000000000004">
      <c r="C12" s="30" t="s">
        <v>67</v>
      </c>
      <c r="E12" s="97">
        <f>سهام!G42</f>
        <v>199693783929</v>
      </c>
      <c r="F12" s="20"/>
      <c r="G12" s="97">
        <f>سهام!I42</f>
        <v>187828882770.47989</v>
      </c>
      <c r="H12" s="20"/>
      <c r="I12" s="97">
        <f>سهام!M42</f>
        <v>126786739209</v>
      </c>
      <c r="J12" s="20"/>
      <c r="K12" s="97">
        <f>سهام!Q42</f>
        <v>51483644779</v>
      </c>
      <c r="L12" s="50">
        <v>0</v>
      </c>
      <c r="M12" s="97">
        <f>سهام!W42</f>
        <v>263912866279</v>
      </c>
      <c r="N12" s="20"/>
      <c r="O12" s="97">
        <f>سهام!Y42</f>
        <v>243411445269.67816</v>
      </c>
      <c r="P12" s="20"/>
      <c r="Q12" s="50">
        <f>O12/O17</f>
        <v>0.8424557576004047</v>
      </c>
    </row>
    <row r="13" spans="3:17" x14ac:dyDescent="0.55000000000000004">
      <c r="C13" s="2" t="s">
        <v>76</v>
      </c>
      <c r="E13" s="97">
        <f>سپرده!D14</f>
        <v>2235508670</v>
      </c>
      <c r="F13" s="20"/>
      <c r="G13" s="97">
        <f>سپرده!D14</f>
        <v>2235508670</v>
      </c>
      <c r="H13" s="20"/>
      <c r="I13" s="97">
        <f>سپرده!F14</f>
        <v>165015955510</v>
      </c>
      <c r="J13" s="20"/>
      <c r="K13" s="97">
        <f>سپرده!H14</f>
        <v>121732065953</v>
      </c>
      <c r="L13" s="50">
        <v>0.3836</v>
      </c>
      <c r="M13" s="97">
        <f>سپرده!J14</f>
        <v>45519389464</v>
      </c>
      <c r="N13" s="20"/>
      <c r="O13" s="97">
        <f>سپرده!J14</f>
        <v>45519389464</v>
      </c>
      <c r="P13" s="20"/>
      <c r="Q13" s="50">
        <f>O13/$O$17</f>
        <v>0.1575442423995953</v>
      </c>
    </row>
    <row r="14" spans="3:17" x14ac:dyDescent="0.55000000000000004">
      <c r="C14" s="2" t="s">
        <v>147</v>
      </c>
      <c r="E14" s="97">
        <f>'واحدهای صندوق'!E10</f>
        <v>0</v>
      </c>
      <c r="F14" s="20"/>
      <c r="G14" s="97">
        <f>'واحدهای صندوق'!G10</f>
        <v>0</v>
      </c>
      <c r="H14" s="20"/>
      <c r="I14" s="97">
        <f>'واحدهای صندوق'!K10</f>
        <v>0</v>
      </c>
      <c r="J14" s="20"/>
      <c r="K14" s="97">
        <f>'واحدهای صندوق'!O10</f>
        <v>0</v>
      </c>
      <c r="L14" s="50"/>
      <c r="M14" s="97">
        <f>'واحدهای صندوق'!U10</f>
        <v>0</v>
      </c>
      <c r="N14" s="20"/>
      <c r="O14" s="97">
        <f>'واحدهای صندوق'!W10</f>
        <v>0</v>
      </c>
      <c r="P14" s="20"/>
      <c r="Q14" s="50">
        <f t="shared" ref="Q14:Q15" si="0">O14/$O$17</f>
        <v>0</v>
      </c>
    </row>
    <row r="15" spans="3:17" x14ac:dyDescent="0.55000000000000004">
      <c r="C15" s="2" t="s">
        <v>68</v>
      </c>
      <c r="E15" s="97">
        <f>'اوراق مشارکت'!R14</f>
        <v>0</v>
      </c>
      <c r="F15" s="20"/>
      <c r="G15" s="97">
        <f>'اوراق مشارکت'!T14</f>
        <v>0</v>
      </c>
      <c r="H15" s="20"/>
      <c r="I15" s="97">
        <f>'اوراق مشارکت'!X14</f>
        <v>0</v>
      </c>
      <c r="J15" s="20"/>
      <c r="K15" s="97">
        <f>'اوراق مشارکت'!AB14</f>
        <v>0</v>
      </c>
      <c r="L15" s="50">
        <v>0</v>
      </c>
      <c r="M15" s="97">
        <f>'اوراق مشارکت'!AH14</f>
        <v>0</v>
      </c>
      <c r="N15" s="20"/>
      <c r="O15" s="97">
        <f>'اوراق مشارکت'!AJ14</f>
        <v>0</v>
      </c>
      <c r="P15" s="20"/>
      <c r="Q15" s="50">
        <f t="shared" si="0"/>
        <v>0</v>
      </c>
    </row>
    <row r="16" spans="3:17" x14ac:dyDescent="0.55000000000000004">
      <c r="E16" s="3"/>
      <c r="G16" s="3"/>
      <c r="I16" s="3"/>
      <c r="K16" s="3"/>
      <c r="L16" s="88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9">
        <f>SUM(E12:E16)</f>
        <v>201929292599</v>
      </c>
      <c r="F17" s="72">
        <f>SUM(F12:F14)</f>
        <v>0</v>
      </c>
      <c r="G17" s="69">
        <f>SUM(G12:G16)</f>
        <v>190064391440.47989</v>
      </c>
      <c r="H17" s="72">
        <f>SUM(H12:H14)</f>
        <v>0</v>
      </c>
      <c r="I17" s="69">
        <f>SUM(I12:I16)</f>
        <v>291802694719</v>
      </c>
      <c r="J17" s="72">
        <f>SUM(J12:J14)</f>
        <v>0</v>
      </c>
      <c r="K17" s="69">
        <f>SUM(K12:K16)</f>
        <v>173215710732</v>
      </c>
      <c r="L17" s="72">
        <v>0</v>
      </c>
      <c r="M17" s="69">
        <f>SUM(M12:M16)</f>
        <v>309432255743</v>
      </c>
      <c r="N17" s="72">
        <f>SUM(N12:N14)</f>
        <v>0</v>
      </c>
      <c r="O17" s="69">
        <f>SUM(O12:O16)</f>
        <v>288930834733.67816</v>
      </c>
      <c r="P17" s="72">
        <f>SUM(P12:P14)</f>
        <v>0</v>
      </c>
      <c r="Q17" s="99">
        <v>1</v>
      </c>
    </row>
    <row r="18" spans="3:17" ht="21.75" thickTop="1" x14ac:dyDescent="0.55000000000000004">
      <c r="L18" s="88">
        <v>0.2044</v>
      </c>
      <c r="Q18" s="8"/>
    </row>
    <row r="19" spans="3:17" x14ac:dyDescent="0.55000000000000004">
      <c r="L19" s="88">
        <v>0.11650000000000001</v>
      </c>
    </row>
    <row r="20" spans="3:17" x14ac:dyDescent="0.55000000000000004">
      <c r="L20" s="88">
        <v>0</v>
      </c>
    </row>
    <row r="21" spans="3:17" ht="30" x14ac:dyDescent="0.75">
      <c r="I21" s="40">
        <v>1</v>
      </c>
      <c r="L21" s="88">
        <v>6.3700000000000007E-2</v>
      </c>
    </row>
    <row r="22" spans="3:17" x14ac:dyDescent="0.55000000000000004">
      <c r="L22" s="88">
        <v>0</v>
      </c>
    </row>
    <row r="23" spans="3:17" x14ac:dyDescent="0.55000000000000004">
      <c r="L23" s="88">
        <v>0.13189999999999999</v>
      </c>
    </row>
    <row r="24" spans="3:17" x14ac:dyDescent="0.55000000000000004">
      <c r="L24" s="88">
        <v>3.9899999999999998E-2</v>
      </c>
    </row>
    <row r="25" spans="3:17" x14ac:dyDescent="0.55000000000000004">
      <c r="L25" s="88">
        <v>0.18509999999999999</v>
      </c>
    </row>
    <row r="26" spans="3:17" x14ac:dyDescent="0.55000000000000004">
      <c r="L26" s="88">
        <v>1.89E-2</v>
      </c>
    </row>
    <row r="27" spans="3:17" x14ac:dyDescent="0.55000000000000004">
      <c r="L27" s="88">
        <v>5.16E-2</v>
      </c>
    </row>
    <row r="28" spans="3:17" x14ac:dyDescent="0.55000000000000004">
      <c r="L28" s="88">
        <v>3.6200000000000003E-2</v>
      </c>
    </row>
    <row r="29" spans="3:17" x14ac:dyDescent="0.55000000000000004">
      <c r="L29" s="88">
        <v>0</v>
      </c>
    </row>
    <row r="30" spans="3:17" x14ac:dyDescent="0.55000000000000004">
      <c r="L30" s="88">
        <v>1.8200000000000001E-2</v>
      </c>
    </row>
    <row r="31" spans="3:17" x14ac:dyDescent="0.55000000000000004">
      <c r="L31" s="88">
        <v>3.3000000000000002E-2</v>
      </c>
    </row>
    <row r="32" spans="3:17" x14ac:dyDescent="0.55000000000000004">
      <c r="L32" s="88">
        <v>5.7999999999999996E-3</v>
      </c>
    </row>
    <row r="33" spans="12:12" x14ac:dyDescent="0.55000000000000004">
      <c r="L33" s="88">
        <v>2.0000000000000001E-4</v>
      </c>
    </row>
    <row r="34" spans="12:12" x14ac:dyDescent="0.55000000000000004">
      <c r="L34" s="88">
        <v>0</v>
      </c>
    </row>
    <row r="35" spans="12:12" x14ac:dyDescent="0.55000000000000004">
      <c r="L35" s="88">
        <v>0</v>
      </c>
    </row>
    <row r="36" spans="12:12" x14ac:dyDescent="0.55000000000000004">
      <c r="L36" s="88">
        <v>0</v>
      </c>
    </row>
    <row r="37" spans="12:12" x14ac:dyDescent="0.55000000000000004">
      <c r="L37" s="88">
        <v>1E-4</v>
      </c>
    </row>
    <row r="38" spans="12:12" x14ac:dyDescent="0.55000000000000004">
      <c r="L38" s="88">
        <v>-9.1000000000000004E-3</v>
      </c>
    </row>
    <row r="39" spans="12:12" x14ac:dyDescent="0.55000000000000004">
      <c r="L39" s="88">
        <v>0</v>
      </c>
    </row>
    <row r="40" spans="12:12" x14ac:dyDescent="0.55000000000000004">
      <c r="L40" s="88">
        <v>0</v>
      </c>
    </row>
    <row r="42" spans="12:12" x14ac:dyDescent="0.55000000000000004">
      <c r="L42" s="2">
        <f>SUM(L10:L40)</f>
        <v>1.5336999999999998</v>
      </c>
    </row>
  </sheetData>
  <sortState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55"/>
  <sheetViews>
    <sheetView rightToLeft="1" view="pageBreakPreview" topLeftCell="A25" zoomScaleNormal="55" zoomScaleSheetLayoutView="100" workbookViewId="0">
      <selection activeCell="A39" sqref="A39:XFD41"/>
    </sheetView>
  </sheetViews>
  <sheetFormatPr defaultColWidth="9.125" defaultRowHeight="21" x14ac:dyDescent="0.55000000000000004"/>
  <cols>
    <col min="1" max="1" width="3.75" style="4" customWidth="1"/>
    <col min="2" max="2" width="33.625" style="4" customWidth="1"/>
    <col min="3" max="3" width="1" style="4" customWidth="1"/>
    <col min="4" max="4" width="12.375" style="4" bestFit="1" customWidth="1"/>
    <col min="5" max="5" width="1" style="4" customWidth="1"/>
    <col min="6" max="6" width="17.625" style="4" bestFit="1" customWidth="1"/>
    <col min="7" max="7" width="1" style="4" customWidth="1"/>
    <col min="8" max="8" width="17.625" style="4" bestFit="1" customWidth="1"/>
    <col min="9" max="9" width="1" style="4" customWidth="1"/>
    <col min="10" max="10" width="20" style="4" customWidth="1"/>
    <col min="11" max="11" width="1" style="4" customWidth="1"/>
    <col min="12" max="12" width="12.375" style="4" bestFit="1" customWidth="1"/>
    <col min="13" max="13" width="1" style="4" customWidth="1"/>
    <col min="14" max="14" width="16.625" style="4" bestFit="1" customWidth="1"/>
    <col min="15" max="15" width="1" style="4" customWidth="1"/>
    <col min="16" max="16" width="17.125" style="4" customWidth="1"/>
    <col min="17" max="17" width="1" style="4" customWidth="1"/>
    <col min="18" max="18" width="19.75" style="4" customWidth="1"/>
    <col min="19" max="19" width="1" style="4" customWidth="1"/>
    <col min="20" max="20" width="9.125" style="4" customWidth="1"/>
    <col min="21" max="16384" width="9.125" style="4"/>
  </cols>
  <sheetData>
    <row r="2" spans="2:28" ht="30" x14ac:dyDescent="0.55000000000000004">
      <c r="B2" s="177" t="s">
        <v>167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2:28" ht="30" x14ac:dyDescent="0.55000000000000004">
      <c r="B3" s="177" t="s">
        <v>37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2:28" ht="30" x14ac:dyDescent="0.55000000000000004">
      <c r="B4" s="177" t="s">
        <v>237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6" t="s">
        <v>1</v>
      </c>
      <c r="D8" s="177" t="s">
        <v>39</v>
      </c>
      <c r="E8" s="177" t="s">
        <v>39</v>
      </c>
      <c r="F8" s="177" t="s">
        <v>39</v>
      </c>
      <c r="G8" s="177" t="s">
        <v>39</v>
      </c>
      <c r="H8" s="177" t="s">
        <v>39</v>
      </c>
      <c r="I8" s="177" t="s">
        <v>39</v>
      </c>
      <c r="J8" s="177" t="s">
        <v>39</v>
      </c>
      <c r="L8" s="177" t="s">
        <v>40</v>
      </c>
      <c r="M8" s="177" t="s">
        <v>40</v>
      </c>
      <c r="N8" s="177" t="s">
        <v>40</v>
      </c>
      <c r="O8" s="177" t="s">
        <v>40</v>
      </c>
      <c r="P8" s="177" t="s">
        <v>40</v>
      </c>
      <c r="Q8" s="177" t="s">
        <v>40</v>
      </c>
      <c r="R8" s="177" t="s">
        <v>40</v>
      </c>
    </row>
    <row r="9" spans="2:28" ht="69" customHeight="1" x14ac:dyDescent="0.65">
      <c r="B9" s="176" t="s">
        <v>1</v>
      </c>
      <c r="D9" s="233" t="s">
        <v>5</v>
      </c>
      <c r="E9" s="38"/>
      <c r="F9" s="233" t="s">
        <v>135</v>
      </c>
      <c r="G9" s="38"/>
      <c r="H9" s="233" t="s">
        <v>51</v>
      </c>
      <c r="I9" s="38"/>
      <c r="J9" s="233" t="s">
        <v>52</v>
      </c>
      <c r="K9" s="28"/>
      <c r="L9" s="233" t="s">
        <v>5</v>
      </c>
      <c r="M9" s="38"/>
      <c r="N9" s="233" t="s">
        <v>135</v>
      </c>
      <c r="O9" s="38"/>
      <c r="P9" s="233" t="s">
        <v>51</v>
      </c>
      <c r="Q9" s="38"/>
      <c r="R9" s="218" t="s">
        <v>145</v>
      </c>
    </row>
    <row r="10" spans="2:28" ht="21.75" customHeight="1" x14ac:dyDescent="0.6">
      <c r="B10" s="170" t="s">
        <v>179</v>
      </c>
      <c r="C10" s="13"/>
      <c r="D10" s="171">
        <v>2500000</v>
      </c>
      <c r="E10" s="172"/>
      <c r="F10" s="171">
        <v>6697411875</v>
      </c>
      <c r="G10" s="172"/>
      <c r="H10" s="171">
        <v>7679036250</v>
      </c>
      <c r="I10" s="172"/>
      <c r="J10" s="171">
        <v>-981624375</v>
      </c>
      <c r="K10" s="172"/>
      <c r="L10" s="171">
        <v>2500000</v>
      </c>
      <c r="M10" s="172"/>
      <c r="N10" s="171">
        <v>6697411875</v>
      </c>
      <c r="O10" s="172"/>
      <c r="P10" s="171">
        <v>5236702612</v>
      </c>
      <c r="Q10" s="172"/>
      <c r="R10" s="171">
        <v>1460709263</v>
      </c>
    </row>
    <row r="11" spans="2:28" ht="21.75" customHeight="1" x14ac:dyDescent="0.6">
      <c r="B11" s="170" t="s">
        <v>244</v>
      </c>
      <c r="C11" s="13"/>
      <c r="D11" s="171">
        <v>3400000</v>
      </c>
      <c r="E11" s="172"/>
      <c r="F11" s="171">
        <v>10852441470</v>
      </c>
      <c r="G11" s="172"/>
      <c r="H11" s="171">
        <v>9852134261</v>
      </c>
      <c r="I11" s="172"/>
      <c r="J11" s="171">
        <v>1000307209</v>
      </c>
      <c r="K11" s="172"/>
      <c r="L11" s="171">
        <v>3400000</v>
      </c>
      <c r="M11" s="172"/>
      <c r="N11" s="171">
        <v>10852441470</v>
      </c>
      <c r="O11" s="172"/>
      <c r="P11" s="171">
        <v>9852134261</v>
      </c>
      <c r="Q11" s="172"/>
      <c r="R11" s="171">
        <v>1000307209</v>
      </c>
    </row>
    <row r="12" spans="2:28" ht="21.75" customHeight="1" x14ac:dyDescent="0.6">
      <c r="B12" s="170" t="s">
        <v>177</v>
      </c>
      <c r="C12" s="13"/>
      <c r="D12" s="171">
        <v>1500000</v>
      </c>
      <c r="E12" s="172"/>
      <c r="F12" s="171">
        <v>5475227400</v>
      </c>
      <c r="G12" s="172"/>
      <c r="H12" s="171">
        <v>5994121500</v>
      </c>
      <c r="I12" s="172"/>
      <c r="J12" s="171">
        <v>-518894100</v>
      </c>
      <c r="K12" s="172"/>
      <c r="L12" s="171">
        <v>1500000</v>
      </c>
      <c r="M12" s="172"/>
      <c r="N12" s="171">
        <v>5475227400</v>
      </c>
      <c r="O12" s="172"/>
      <c r="P12" s="171">
        <v>4530386260</v>
      </c>
      <c r="Q12" s="172"/>
      <c r="R12" s="171">
        <v>944841140</v>
      </c>
    </row>
    <row r="13" spans="2:28" ht="21.75" customHeight="1" x14ac:dyDescent="0.6">
      <c r="B13" s="170" t="s">
        <v>184</v>
      </c>
      <c r="C13" s="13"/>
      <c r="D13" s="171">
        <v>700000</v>
      </c>
      <c r="E13" s="172"/>
      <c r="F13" s="171">
        <v>9727773300</v>
      </c>
      <c r="G13" s="172"/>
      <c r="H13" s="171">
        <v>10521025200</v>
      </c>
      <c r="I13" s="172"/>
      <c r="J13" s="171">
        <v>-793251900</v>
      </c>
      <c r="K13" s="172"/>
      <c r="L13" s="171">
        <v>700000</v>
      </c>
      <c r="M13" s="172"/>
      <c r="N13" s="171">
        <v>9727773300</v>
      </c>
      <c r="O13" s="172"/>
      <c r="P13" s="171">
        <v>8805829280</v>
      </c>
      <c r="Q13" s="172"/>
      <c r="R13" s="171">
        <v>921944020</v>
      </c>
    </row>
    <row r="14" spans="2:28" ht="21.75" customHeight="1" x14ac:dyDescent="0.6">
      <c r="B14" s="170" t="s">
        <v>189</v>
      </c>
      <c r="C14" s="13"/>
      <c r="D14" s="171">
        <v>3000000</v>
      </c>
      <c r="E14" s="172"/>
      <c r="F14" s="171">
        <v>9343075950</v>
      </c>
      <c r="G14" s="172"/>
      <c r="H14" s="171">
        <v>7686360085</v>
      </c>
      <c r="I14" s="172"/>
      <c r="J14" s="171">
        <v>1656715865</v>
      </c>
      <c r="K14" s="172"/>
      <c r="L14" s="171">
        <v>3000000</v>
      </c>
      <c r="M14" s="172"/>
      <c r="N14" s="171">
        <v>9343075950</v>
      </c>
      <c r="O14" s="172"/>
      <c r="P14" s="171">
        <v>9127462388</v>
      </c>
      <c r="Q14" s="172"/>
      <c r="R14" s="171">
        <v>215613562</v>
      </c>
    </row>
    <row r="15" spans="2:28" ht="21.75" customHeight="1" x14ac:dyDescent="0.6">
      <c r="B15" s="170" t="s">
        <v>217</v>
      </c>
      <c r="C15" s="13"/>
      <c r="D15" s="171">
        <v>700000</v>
      </c>
      <c r="E15" s="172"/>
      <c r="F15" s="171">
        <v>8906688000</v>
      </c>
      <c r="G15" s="172"/>
      <c r="H15" s="171">
        <v>10435454377</v>
      </c>
      <c r="I15" s="172"/>
      <c r="J15" s="171">
        <v>-1528766377</v>
      </c>
      <c r="K15" s="172"/>
      <c r="L15" s="171">
        <v>700000</v>
      </c>
      <c r="M15" s="172"/>
      <c r="N15" s="171">
        <v>8906688000</v>
      </c>
      <c r="O15" s="172"/>
      <c r="P15" s="171">
        <v>8700320183</v>
      </c>
      <c r="Q15" s="172"/>
      <c r="R15" s="171">
        <v>206367817</v>
      </c>
    </row>
    <row r="16" spans="2:28" ht="21.75" customHeight="1" x14ac:dyDescent="0.6">
      <c r="B16" s="170" t="s">
        <v>192</v>
      </c>
      <c r="C16" s="13"/>
      <c r="D16" s="171">
        <v>3000000</v>
      </c>
      <c r="E16" s="172"/>
      <c r="F16" s="171">
        <v>4673029050</v>
      </c>
      <c r="G16" s="172"/>
      <c r="H16" s="171">
        <v>4838097527</v>
      </c>
      <c r="I16" s="172"/>
      <c r="J16" s="171">
        <v>-165068477</v>
      </c>
      <c r="K16" s="172"/>
      <c r="L16" s="171">
        <v>3000000</v>
      </c>
      <c r="M16" s="172"/>
      <c r="N16" s="171">
        <v>4673029050</v>
      </c>
      <c r="O16" s="172"/>
      <c r="P16" s="171">
        <v>4474148122</v>
      </c>
      <c r="Q16" s="172"/>
      <c r="R16" s="171">
        <v>198880928</v>
      </c>
    </row>
    <row r="17" spans="2:18" ht="21.75" customHeight="1" x14ac:dyDescent="0.6">
      <c r="B17" s="170" t="s">
        <v>243</v>
      </c>
      <c r="C17" s="13"/>
      <c r="D17" s="171">
        <v>100000</v>
      </c>
      <c r="E17" s="172"/>
      <c r="F17" s="171">
        <v>4726707750</v>
      </c>
      <c r="G17" s="172"/>
      <c r="H17" s="171">
        <v>4609181298</v>
      </c>
      <c r="I17" s="172"/>
      <c r="J17" s="171">
        <v>117526452</v>
      </c>
      <c r="K17" s="172"/>
      <c r="L17" s="171">
        <v>100000</v>
      </c>
      <c r="M17" s="172"/>
      <c r="N17" s="171">
        <v>4726707750</v>
      </c>
      <c r="O17" s="172"/>
      <c r="P17" s="171">
        <v>4609181298</v>
      </c>
      <c r="Q17" s="172"/>
      <c r="R17" s="171">
        <v>117526452</v>
      </c>
    </row>
    <row r="18" spans="2:18" ht="21.75" customHeight="1" x14ac:dyDescent="0.6">
      <c r="B18" s="170" t="s">
        <v>174</v>
      </c>
      <c r="C18" s="13"/>
      <c r="D18" s="171">
        <v>5280</v>
      </c>
      <c r="E18" s="172"/>
      <c r="F18" s="171">
        <v>35480427</v>
      </c>
      <c r="G18" s="172"/>
      <c r="H18" s="171">
        <v>-1247019428</v>
      </c>
      <c r="I18" s="172"/>
      <c r="J18" s="171">
        <v>1282499855</v>
      </c>
      <c r="K18" s="172"/>
      <c r="L18" s="171">
        <v>5280</v>
      </c>
      <c r="M18" s="172"/>
      <c r="N18" s="171">
        <v>35480427</v>
      </c>
      <c r="O18" s="172"/>
      <c r="P18" s="171">
        <v>31182441</v>
      </c>
      <c r="Q18" s="172"/>
      <c r="R18" s="171">
        <v>4297986</v>
      </c>
    </row>
    <row r="19" spans="2:18" ht="21.75" customHeight="1" x14ac:dyDescent="0.6">
      <c r="B19" s="170" t="s">
        <v>219</v>
      </c>
      <c r="C19" s="13"/>
      <c r="D19" s="171">
        <v>2000000</v>
      </c>
      <c r="E19" s="172"/>
      <c r="F19" s="171">
        <v>8779449600</v>
      </c>
      <c r="G19" s="172"/>
      <c r="H19" s="171">
        <v>8837186886</v>
      </c>
      <c r="I19" s="172"/>
      <c r="J19" s="171">
        <v>-57737286</v>
      </c>
      <c r="K19" s="172"/>
      <c r="L19" s="171">
        <v>2000000</v>
      </c>
      <c r="M19" s="172"/>
      <c r="N19" s="171">
        <v>8779449600</v>
      </c>
      <c r="O19" s="172"/>
      <c r="P19" s="171">
        <v>8837186886</v>
      </c>
      <c r="Q19" s="172"/>
      <c r="R19" s="171">
        <v>-57737286</v>
      </c>
    </row>
    <row r="20" spans="2:18" ht="21.75" customHeight="1" x14ac:dyDescent="0.6">
      <c r="B20" s="170" t="s">
        <v>242</v>
      </c>
      <c r="C20" s="13"/>
      <c r="D20" s="171">
        <v>1000000</v>
      </c>
      <c r="E20" s="172"/>
      <c r="F20" s="171">
        <v>11739730500</v>
      </c>
      <c r="G20" s="172"/>
      <c r="H20" s="171">
        <v>11811070327</v>
      </c>
      <c r="I20" s="172"/>
      <c r="J20" s="171">
        <v>-71339827</v>
      </c>
      <c r="K20" s="172"/>
      <c r="L20" s="171">
        <v>1000000</v>
      </c>
      <c r="M20" s="172"/>
      <c r="N20" s="171">
        <v>11739730500</v>
      </c>
      <c r="O20" s="172"/>
      <c r="P20" s="171">
        <v>11811070327</v>
      </c>
      <c r="Q20" s="172"/>
      <c r="R20" s="171">
        <v>-71339827</v>
      </c>
    </row>
    <row r="21" spans="2:18" ht="21.75" customHeight="1" x14ac:dyDescent="0.6">
      <c r="B21" s="170" t="s">
        <v>176</v>
      </c>
      <c r="C21" s="13"/>
      <c r="D21" s="171">
        <v>8000000</v>
      </c>
      <c r="E21" s="172"/>
      <c r="F21" s="171">
        <v>10338120000</v>
      </c>
      <c r="G21" s="172"/>
      <c r="H21" s="171">
        <v>10425162239</v>
      </c>
      <c r="I21" s="172"/>
      <c r="J21" s="171">
        <v>-87042239</v>
      </c>
      <c r="K21" s="172"/>
      <c r="L21" s="171">
        <v>8000000</v>
      </c>
      <c r="M21" s="172"/>
      <c r="N21" s="171">
        <v>10338120000</v>
      </c>
      <c r="O21" s="172"/>
      <c r="P21" s="171">
        <v>10425162239</v>
      </c>
      <c r="Q21" s="172"/>
      <c r="R21" s="171">
        <v>-87042239</v>
      </c>
    </row>
    <row r="22" spans="2:18" ht="21.75" customHeight="1" x14ac:dyDescent="0.6">
      <c r="B22" s="170" t="s">
        <v>240</v>
      </c>
      <c r="C22" s="13"/>
      <c r="D22" s="171">
        <v>309887</v>
      </c>
      <c r="E22" s="172"/>
      <c r="F22" s="171">
        <v>6259437262</v>
      </c>
      <c r="G22" s="172"/>
      <c r="H22" s="171">
        <v>6362216758</v>
      </c>
      <c r="I22" s="172"/>
      <c r="J22" s="171">
        <v>-102779495</v>
      </c>
      <c r="K22" s="172"/>
      <c r="L22" s="171">
        <v>309887</v>
      </c>
      <c r="M22" s="172"/>
      <c r="N22" s="171">
        <v>6259437262</v>
      </c>
      <c r="O22" s="172"/>
      <c r="P22" s="171">
        <v>6362216758</v>
      </c>
      <c r="Q22" s="172"/>
      <c r="R22" s="171">
        <v>-102779495</v>
      </c>
    </row>
    <row r="23" spans="2:18" ht="21.75" customHeight="1" x14ac:dyDescent="0.6">
      <c r="B23" s="170" t="s">
        <v>171</v>
      </c>
      <c r="C23" s="13"/>
      <c r="D23" s="171">
        <v>4100000</v>
      </c>
      <c r="E23" s="172"/>
      <c r="F23" s="171">
        <v>10111576005</v>
      </c>
      <c r="G23" s="172"/>
      <c r="H23" s="171">
        <v>10162635141</v>
      </c>
      <c r="I23" s="172"/>
      <c r="J23" s="171">
        <v>-51059136</v>
      </c>
      <c r="K23" s="172"/>
      <c r="L23" s="171">
        <v>4100000</v>
      </c>
      <c r="M23" s="172"/>
      <c r="N23" s="171">
        <v>10111576005</v>
      </c>
      <c r="O23" s="172"/>
      <c r="P23" s="171">
        <v>10230127643</v>
      </c>
      <c r="Q23" s="172"/>
      <c r="R23" s="171">
        <v>-118551638</v>
      </c>
    </row>
    <row r="24" spans="2:18" ht="21.75" customHeight="1" x14ac:dyDescent="0.6">
      <c r="B24" s="170" t="s">
        <v>213</v>
      </c>
      <c r="C24" s="13"/>
      <c r="D24" s="171">
        <v>2900001</v>
      </c>
      <c r="E24" s="172"/>
      <c r="F24" s="171">
        <v>5471451896</v>
      </c>
      <c r="G24" s="172"/>
      <c r="H24" s="171">
        <v>6930284153</v>
      </c>
      <c r="I24" s="172"/>
      <c r="J24" s="171">
        <v>-1458832256</v>
      </c>
      <c r="K24" s="172"/>
      <c r="L24" s="171">
        <v>2900001</v>
      </c>
      <c r="M24" s="172"/>
      <c r="N24" s="171">
        <v>5471451896</v>
      </c>
      <c r="O24" s="172"/>
      <c r="P24" s="171">
        <v>5747967533</v>
      </c>
      <c r="Q24" s="172"/>
      <c r="R24" s="171">
        <v>-276515636</v>
      </c>
    </row>
    <row r="25" spans="2:18" ht="21.75" customHeight="1" x14ac:dyDescent="0.6">
      <c r="B25" s="170" t="s">
        <v>197</v>
      </c>
      <c r="C25" s="13"/>
      <c r="D25" s="171">
        <v>1200000</v>
      </c>
      <c r="E25" s="172"/>
      <c r="F25" s="171">
        <v>11463384600</v>
      </c>
      <c r="G25" s="172"/>
      <c r="H25" s="171">
        <v>11774209543</v>
      </c>
      <c r="I25" s="172"/>
      <c r="J25" s="171">
        <v>-310824943</v>
      </c>
      <c r="K25" s="172"/>
      <c r="L25" s="171">
        <v>1200000</v>
      </c>
      <c r="M25" s="172"/>
      <c r="N25" s="171">
        <v>11463384600</v>
      </c>
      <c r="O25" s="172"/>
      <c r="P25" s="171">
        <v>11872272146</v>
      </c>
      <c r="Q25" s="172"/>
      <c r="R25" s="171">
        <v>-408887546</v>
      </c>
    </row>
    <row r="26" spans="2:18" ht="21.75" customHeight="1" x14ac:dyDescent="0.6">
      <c r="B26" s="170" t="s">
        <v>202</v>
      </c>
      <c r="C26" s="13"/>
      <c r="D26" s="171">
        <v>3533333</v>
      </c>
      <c r="E26" s="172"/>
      <c r="F26" s="171">
        <v>6831442305</v>
      </c>
      <c r="G26" s="172"/>
      <c r="H26" s="171">
        <v>6212561022</v>
      </c>
      <c r="I26" s="172"/>
      <c r="J26" s="171">
        <v>618881283</v>
      </c>
      <c r="K26" s="172"/>
      <c r="L26" s="171">
        <v>3533333</v>
      </c>
      <c r="M26" s="172"/>
      <c r="N26" s="171">
        <v>6831442305</v>
      </c>
      <c r="O26" s="172"/>
      <c r="P26" s="171">
        <v>7240590780</v>
      </c>
      <c r="Q26" s="172"/>
      <c r="R26" s="171">
        <v>-409148474</v>
      </c>
    </row>
    <row r="27" spans="2:18" ht="21.75" customHeight="1" x14ac:dyDescent="0.6">
      <c r="B27" s="170" t="s">
        <v>241</v>
      </c>
      <c r="C27" s="13"/>
      <c r="D27" s="171">
        <v>7000000</v>
      </c>
      <c r="E27" s="172"/>
      <c r="F27" s="171">
        <v>11829195000</v>
      </c>
      <c r="G27" s="172"/>
      <c r="H27" s="171">
        <v>12448861709</v>
      </c>
      <c r="I27" s="172"/>
      <c r="J27" s="171">
        <v>-619666709</v>
      </c>
      <c r="K27" s="172"/>
      <c r="L27" s="171">
        <v>7000000</v>
      </c>
      <c r="M27" s="172"/>
      <c r="N27" s="171">
        <v>11829195000</v>
      </c>
      <c r="O27" s="172"/>
      <c r="P27" s="171">
        <v>12448861709</v>
      </c>
      <c r="Q27" s="172"/>
      <c r="R27" s="171">
        <v>-619666709</v>
      </c>
    </row>
    <row r="28" spans="2:18" ht="21.75" customHeight="1" x14ac:dyDescent="0.6">
      <c r="B28" s="170" t="s">
        <v>239</v>
      </c>
      <c r="C28" s="13"/>
      <c r="D28" s="171">
        <v>4840000</v>
      </c>
      <c r="E28" s="172"/>
      <c r="F28" s="171">
        <v>20077145946</v>
      </c>
      <c r="G28" s="172"/>
      <c r="H28" s="171">
        <v>20837834433</v>
      </c>
      <c r="I28" s="172"/>
      <c r="J28" s="171">
        <v>-760688487</v>
      </c>
      <c r="K28" s="172"/>
      <c r="L28" s="171">
        <v>4840000</v>
      </c>
      <c r="M28" s="172"/>
      <c r="N28" s="171">
        <v>20077145946</v>
      </c>
      <c r="O28" s="172"/>
      <c r="P28" s="171">
        <v>20837834433</v>
      </c>
      <c r="Q28" s="172"/>
      <c r="R28" s="171">
        <v>-760688487</v>
      </c>
    </row>
    <row r="29" spans="2:18" ht="21.75" customHeight="1" x14ac:dyDescent="0.6">
      <c r="B29" s="170" t="s">
        <v>191</v>
      </c>
      <c r="C29" s="13"/>
      <c r="D29" s="171">
        <v>9020000</v>
      </c>
      <c r="E29" s="172"/>
      <c r="F29" s="171">
        <v>10239550002</v>
      </c>
      <c r="G29" s="172"/>
      <c r="H29" s="171">
        <v>11006115108</v>
      </c>
      <c r="I29" s="172"/>
      <c r="J29" s="171">
        <v>-766565106</v>
      </c>
      <c r="K29" s="172"/>
      <c r="L29" s="171">
        <v>9020000</v>
      </c>
      <c r="M29" s="172"/>
      <c r="N29" s="171">
        <v>10239550002</v>
      </c>
      <c r="O29" s="172"/>
      <c r="P29" s="171">
        <v>11478630763</v>
      </c>
      <c r="Q29" s="172"/>
      <c r="R29" s="171">
        <v>-1239080761</v>
      </c>
    </row>
    <row r="30" spans="2:18" ht="21.75" customHeight="1" x14ac:dyDescent="0.6">
      <c r="B30" s="170" t="s">
        <v>220</v>
      </c>
      <c r="C30" s="13"/>
      <c r="D30" s="171">
        <v>5027800</v>
      </c>
      <c r="E30" s="172"/>
      <c r="F30" s="171">
        <v>10580521677</v>
      </c>
      <c r="G30" s="172"/>
      <c r="H30" s="171">
        <v>11666846764</v>
      </c>
      <c r="I30" s="172"/>
      <c r="J30" s="171">
        <v>-1086325086</v>
      </c>
      <c r="K30" s="172"/>
      <c r="L30" s="171">
        <v>5027800</v>
      </c>
      <c r="M30" s="172"/>
      <c r="N30" s="171">
        <v>10580521677</v>
      </c>
      <c r="O30" s="172"/>
      <c r="P30" s="171">
        <v>11839972241</v>
      </c>
      <c r="Q30" s="172"/>
      <c r="R30" s="171">
        <v>-1259450563</v>
      </c>
    </row>
    <row r="31" spans="2:18" ht="21.75" customHeight="1" x14ac:dyDescent="0.6">
      <c r="B31" s="170" t="s">
        <v>180</v>
      </c>
      <c r="C31" s="13"/>
      <c r="D31" s="171">
        <v>1800000</v>
      </c>
      <c r="E31" s="172"/>
      <c r="F31" s="171">
        <v>6012014400</v>
      </c>
      <c r="G31" s="172"/>
      <c r="H31" s="171">
        <v>6620373000</v>
      </c>
      <c r="I31" s="172"/>
      <c r="J31" s="171">
        <v>-608358600</v>
      </c>
      <c r="K31" s="172"/>
      <c r="L31" s="171">
        <v>1800000</v>
      </c>
      <c r="M31" s="172"/>
      <c r="N31" s="171">
        <v>6012014400</v>
      </c>
      <c r="O31" s="172"/>
      <c r="P31" s="171">
        <v>7304332056</v>
      </c>
      <c r="Q31" s="172"/>
      <c r="R31" s="171">
        <v>-1292317656</v>
      </c>
    </row>
    <row r="32" spans="2:18" ht="21.75" customHeight="1" x14ac:dyDescent="0.6">
      <c r="B32" s="170" t="s">
        <v>228</v>
      </c>
      <c r="C32" s="13"/>
      <c r="D32" s="171">
        <v>5000000</v>
      </c>
      <c r="E32" s="172"/>
      <c r="F32" s="171">
        <v>7589571750</v>
      </c>
      <c r="G32" s="172"/>
      <c r="H32" s="171">
        <v>8326827647</v>
      </c>
      <c r="I32" s="172"/>
      <c r="J32" s="171">
        <v>-737255897</v>
      </c>
      <c r="K32" s="172"/>
      <c r="L32" s="171">
        <v>5000000</v>
      </c>
      <c r="M32" s="172"/>
      <c r="N32" s="171">
        <v>7589571750</v>
      </c>
      <c r="O32" s="172"/>
      <c r="P32" s="171">
        <v>9132262834</v>
      </c>
      <c r="Q32" s="172"/>
      <c r="R32" s="171">
        <v>-1542691084</v>
      </c>
    </row>
    <row r="33" spans="2:52" ht="21.75" customHeight="1" x14ac:dyDescent="0.6">
      <c r="B33" s="170" t="s">
        <v>221</v>
      </c>
      <c r="C33" s="13"/>
      <c r="D33" s="171">
        <v>70000</v>
      </c>
      <c r="E33" s="172"/>
      <c r="F33" s="171">
        <v>5528409075</v>
      </c>
      <c r="G33" s="172"/>
      <c r="H33" s="171">
        <v>5678339346</v>
      </c>
      <c r="I33" s="172"/>
      <c r="J33" s="171">
        <v>-149930271</v>
      </c>
      <c r="K33" s="172"/>
      <c r="L33" s="171">
        <v>70000</v>
      </c>
      <c r="M33" s="172"/>
      <c r="N33" s="171">
        <v>5528409075</v>
      </c>
      <c r="O33" s="172"/>
      <c r="P33" s="171">
        <v>7123070186</v>
      </c>
      <c r="Q33" s="172"/>
      <c r="R33" s="171">
        <v>-1594661111</v>
      </c>
    </row>
    <row r="34" spans="2:52" ht="21.75" customHeight="1" x14ac:dyDescent="0.6">
      <c r="B34" s="170" t="s">
        <v>186</v>
      </c>
      <c r="C34" s="13"/>
      <c r="D34" s="171">
        <v>350000</v>
      </c>
      <c r="E34" s="172"/>
      <c r="F34" s="171">
        <v>6756557850</v>
      </c>
      <c r="G34" s="172"/>
      <c r="H34" s="171">
        <v>8144748675</v>
      </c>
      <c r="I34" s="172"/>
      <c r="J34" s="171">
        <v>-1388190825</v>
      </c>
      <c r="K34" s="172"/>
      <c r="L34" s="171">
        <v>350000</v>
      </c>
      <c r="M34" s="172"/>
      <c r="N34" s="171">
        <v>6756557850</v>
      </c>
      <c r="O34" s="172"/>
      <c r="P34" s="171">
        <v>8389275304</v>
      </c>
      <c r="Q34" s="172"/>
      <c r="R34" s="171">
        <v>-1632717454</v>
      </c>
    </row>
    <row r="35" spans="2:52" ht="21.75" customHeight="1" x14ac:dyDescent="0.6">
      <c r="B35" s="170" t="s">
        <v>200</v>
      </c>
      <c r="C35" s="13"/>
      <c r="D35" s="171">
        <v>4003000</v>
      </c>
      <c r="E35" s="172"/>
      <c r="F35" s="171">
        <v>7815113742</v>
      </c>
      <c r="G35" s="172"/>
      <c r="H35" s="171">
        <v>9438620059</v>
      </c>
      <c r="I35" s="172"/>
      <c r="J35" s="171">
        <v>-1623506316</v>
      </c>
      <c r="K35" s="172"/>
      <c r="L35" s="171">
        <v>4003000</v>
      </c>
      <c r="M35" s="172"/>
      <c r="N35" s="171">
        <v>7815113742</v>
      </c>
      <c r="O35" s="172"/>
      <c r="P35" s="171">
        <v>9501025063</v>
      </c>
      <c r="Q35" s="172"/>
      <c r="R35" s="171">
        <v>-1685911320</v>
      </c>
    </row>
    <row r="36" spans="2:52" ht="21.75" customHeight="1" x14ac:dyDescent="0.6">
      <c r="B36" s="170" t="s">
        <v>214</v>
      </c>
      <c r="C36" s="13"/>
      <c r="D36" s="171">
        <v>2073770</v>
      </c>
      <c r="E36" s="172"/>
      <c r="F36" s="171">
        <v>9898991990</v>
      </c>
      <c r="G36" s="172"/>
      <c r="H36" s="171">
        <v>10112548054</v>
      </c>
      <c r="I36" s="172"/>
      <c r="J36" s="171">
        <v>-213556063</v>
      </c>
      <c r="K36" s="172"/>
      <c r="L36" s="171">
        <v>2073770</v>
      </c>
      <c r="M36" s="172"/>
      <c r="N36" s="171">
        <v>9898991990</v>
      </c>
      <c r="O36" s="172"/>
      <c r="P36" s="171">
        <v>11707878828</v>
      </c>
      <c r="Q36" s="172"/>
      <c r="R36" s="171">
        <v>-1808886837</v>
      </c>
    </row>
    <row r="37" spans="2:52" ht="21.75" customHeight="1" x14ac:dyDescent="0.6">
      <c r="B37" s="170" t="s">
        <v>231</v>
      </c>
      <c r="C37" s="13"/>
      <c r="D37" s="171">
        <v>4474000</v>
      </c>
      <c r="E37" s="172"/>
      <c r="F37" s="171">
        <v>8699074693</v>
      </c>
      <c r="G37" s="172"/>
      <c r="H37" s="171">
        <v>10198413935</v>
      </c>
      <c r="I37" s="172"/>
      <c r="J37" s="171">
        <v>-1499339241</v>
      </c>
      <c r="K37" s="172"/>
      <c r="L37" s="171">
        <v>4474000</v>
      </c>
      <c r="M37" s="172"/>
      <c r="N37" s="171">
        <v>8699074693</v>
      </c>
      <c r="O37" s="172"/>
      <c r="P37" s="171">
        <v>10885614397</v>
      </c>
      <c r="Q37" s="172"/>
      <c r="R37" s="171">
        <v>-2186539703</v>
      </c>
    </row>
    <row r="38" spans="2:52" ht="21.75" customHeight="1" x14ac:dyDescent="0.6">
      <c r="B38" s="170" t="s">
        <v>223</v>
      </c>
      <c r="C38" s="13"/>
      <c r="D38" s="171">
        <v>53442</v>
      </c>
      <c r="E38" s="172"/>
      <c r="F38" s="171">
        <v>6952871750</v>
      </c>
      <c r="G38" s="172"/>
      <c r="H38" s="171">
        <v>7386235702</v>
      </c>
      <c r="I38" s="172"/>
      <c r="J38" s="171">
        <v>-433363951</v>
      </c>
      <c r="K38" s="172"/>
      <c r="L38" s="171">
        <v>53442</v>
      </c>
      <c r="M38" s="172"/>
      <c r="N38" s="171">
        <v>6952871750</v>
      </c>
      <c r="O38" s="172"/>
      <c r="P38" s="171">
        <v>9161448199</v>
      </c>
      <c r="Q38" s="172"/>
      <c r="R38" s="171">
        <v>-2208576448</v>
      </c>
    </row>
    <row r="39" spans="2:52" ht="21.75" customHeight="1" x14ac:dyDescent="0.6">
      <c r="B39" s="13"/>
      <c r="C39" s="13"/>
      <c r="D39" s="171"/>
      <c r="E39" s="172"/>
      <c r="F39" s="171"/>
      <c r="G39" s="172"/>
      <c r="H39" s="171"/>
      <c r="I39" s="172"/>
      <c r="J39" s="171"/>
      <c r="K39" s="172"/>
      <c r="L39" s="171"/>
      <c r="M39" s="172"/>
      <c r="N39" s="171"/>
      <c r="O39" s="172"/>
      <c r="P39" s="171"/>
      <c r="Q39" s="172"/>
      <c r="R39" s="171"/>
      <c r="AI39" s="22"/>
      <c r="AK39" s="67"/>
      <c r="AL39" s="6"/>
      <c r="AM39" s="67"/>
      <c r="AN39" s="6"/>
      <c r="AO39" s="67"/>
      <c r="AP39" s="6"/>
      <c r="AQ39" s="67"/>
      <c r="AR39" s="6"/>
      <c r="AS39" s="67"/>
      <c r="AT39" s="6"/>
      <c r="AU39" s="67"/>
      <c r="AV39" s="6"/>
      <c r="AW39" s="67"/>
      <c r="AX39" s="6"/>
      <c r="AY39" s="67"/>
    </row>
    <row r="40" spans="2:52" ht="22.5" thickBot="1" x14ac:dyDescent="0.65">
      <c r="B40" s="173" t="s">
        <v>65</v>
      </c>
      <c r="C40" s="13"/>
      <c r="D40" s="174">
        <f>SUM(D10:D39)</f>
        <v>81660513</v>
      </c>
      <c r="E40" s="172"/>
      <c r="F40" s="174">
        <f>SUM(F10:F39)</f>
        <v>243411445265</v>
      </c>
      <c r="G40" s="172"/>
      <c r="H40" s="174">
        <f>SUM(H10:H39)</f>
        <v>254749481571</v>
      </c>
      <c r="I40" s="172"/>
      <c r="J40" s="174">
        <f>SUM(J10:J39)</f>
        <v>-11338036299</v>
      </c>
      <c r="K40" s="172"/>
      <c r="L40" s="174">
        <f>SUM(L10:L39)</f>
        <v>81660513</v>
      </c>
      <c r="M40" s="172"/>
      <c r="N40" s="174">
        <f>SUM(N10:N39)</f>
        <v>243411445265</v>
      </c>
      <c r="O40" s="172"/>
      <c r="P40" s="174">
        <f>SUM(P10:P39)</f>
        <v>257704147170</v>
      </c>
      <c r="Q40" s="172"/>
      <c r="R40" s="174">
        <f>SUM(R10:R39)</f>
        <v>-14292701897</v>
      </c>
      <c r="AI40" s="22"/>
      <c r="AK40" s="67"/>
      <c r="AL40" s="6"/>
      <c r="AM40" s="67"/>
      <c r="AN40" s="6"/>
      <c r="AO40" s="67"/>
      <c r="AP40" s="6"/>
      <c r="AQ40" s="67"/>
      <c r="AR40" s="6"/>
      <c r="AS40" s="67"/>
      <c r="AT40" s="6"/>
      <c r="AU40" s="67"/>
      <c r="AV40" s="6"/>
      <c r="AW40" s="67"/>
      <c r="AX40" s="6"/>
      <c r="AY40" s="67"/>
    </row>
    <row r="41" spans="2:52" ht="22.5" thickTop="1" x14ac:dyDescent="0.6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AI41" s="22"/>
      <c r="AK41" s="67"/>
      <c r="AL41" s="6"/>
      <c r="AM41" s="67"/>
      <c r="AN41" s="6"/>
      <c r="AO41" s="67"/>
      <c r="AP41" s="6"/>
      <c r="AQ41" s="67"/>
      <c r="AR41" s="6"/>
      <c r="AS41" s="67"/>
      <c r="AT41" s="6"/>
      <c r="AU41" s="67"/>
      <c r="AV41" s="6"/>
      <c r="AW41" s="67"/>
      <c r="AX41" s="6"/>
      <c r="AY41" s="67"/>
    </row>
    <row r="42" spans="2:52" ht="30" x14ac:dyDescent="0.75">
      <c r="J42" s="45">
        <v>19</v>
      </c>
      <c r="L42" s="21"/>
      <c r="AI42" s="22"/>
      <c r="AK42" s="67"/>
      <c r="AL42" s="6"/>
      <c r="AM42" s="67"/>
      <c r="AN42" s="6"/>
      <c r="AO42" s="67"/>
      <c r="AP42" s="6"/>
      <c r="AQ42" s="67"/>
      <c r="AR42" s="6"/>
      <c r="AS42" s="67"/>
      <c r="AT42" s="6"/>
      <c r="AU42" s="67"/>
      <c r="AV42" s="6"/>
      <c r="AW42" s="67"/>
      <c r="AX42" s="6"/>
      <c r="AY42" s="67"/>
    </row>
    <row r="43" spans="2:52" x14ac:dyDescent="0.55000000000000004">
      <c r="AI43" s="22"/>
      <c r="AK43" s="67"/>
      <c r="AL43" s="6"/>
      <c r="AM43" s="67"/>
      <c r="AN43" s="6"/>
      <c r="AO43" s="67"/>
      <c r="AP43" s="6"/>
      <c r="AQ43" s="67"/>
      <c r="AR43" s="6"/>
      <c r="AS43" s="67"/>
      <c r="AT43" s="6"/>
      <c r="AU43" s="67"/>
      <c r="AV43" s="6"/>
      <c r="AW43" s="67"/>
      <c r="AX43" s="6"/>
      <c r="AY43" s="67"/>
    </row>
    <row r="44" spans="2:52" x14ac:dyDescent="0.55000000000000004">
      <c r="AI44" s="22"/>
      <c r="AK44" s="67"/>
      <c r="AL44" s="6"/>
      <c r="AM44" s="67"/>
      <c r="AN44" s="6"/>
      <c r="AO44" s="67"/>
      <c r="AP44" s="6"/>
      <c r="AQ44" s="67"/>
      <c r="AR44" s="6"/>
      <c r="AS44" s="67"/>
      <c r="AT44" s="6"/>
      <c r="AU44" s="67"/>
      <c r="AV44" s="6"/>
      <c r="AW44" s="67"/>
      <c r="AX44" s="6"/>
      <c r="AY44" s="67"/>
    </row>
    <row r="45" spans="2:52" x14ac:dyDescent="0.55000000000000004">
      <c r="AJ45" s="22"/>
      <c r="AL45" s="67"/>
      <c r="AM45" s="6"/>
      <c r="AN45" s="67"/>
      <c r="AO45" s="6"/>
      <c r="AP45" s="67"/>
      <c r="AQ45" s="6"/>
      <c r="AR45" s="67"/>
      <c r="AS45" s="6"/>
      <c r="AT45" s="67"/>
      <c r="AU45" s="6"/>
      <c r="AV45" s="67"/>
      <c r="AW45" s="6"/>
      <c r="AX45" s="67"/>
      <c r="AY45" s="6"/>
      <c r="AZ45" s="67"/>
    </row>
    <row r="46" spans="2:52" x14ac:dyDescent="0.55000000000000004">
      <c r="AJ46" s="22"/>
      <c r="AL46" s="67"/>
      <c r="AM46" s="6"/>
      <c r="AN46" s="67"/>
      <c r="AO46" s="6"/>
      <c r="AP46" s="67"/>
      <c r="AQ46" s="6"/>
      <c r="AR46" s="67"/>
      <c r="AS46" s="6"/>
      <c r="AT46" s="67"/>
      <c r="AU46" s="6"/>
      <c r="AV46" s="67"/>
      <c r="AW46" s="6"/>
      <c r="AX46" s="67"/>
      <c r="AY46" s="6"/>
      <c r="AZ46" s="67"/>
    </row>
    <row r="47" spans="2:52" x14ac:dyDescent="0.55000000000000004">
      <c r="AJ47" s="22"/>
      <c r="AL47" s="67"/>
      <c r="AM47" s="6"/>
      <c r="AN47" s="67"/>
      <c r="AO47" s="6"/>
      <c r="AP47" s="67"/>
      <c r="AQ47" s="6"/>
      <c r="AR47" s="67"/>
      <c r="AS47" s="6"/>
      <c r="AT47" s="67"/>
      <c r="AU47" s="6"/>
      <c r="AV47" s="67"/>
      <c r="AW47" s="6"/>
      <c r="AX47" s="67"/>
      <c r="AY47" s="6"/>
      <c r="AZ47" s="67"/>
    </row>
    <row r="48" spans="2:52" x14ac:dyDescent="0.55000000000000004">
      <c r="AJ48" s="22"/>
      <c r="AL48" s="67"/>
      <c r="AM48" s="6"/>
      <c r="AN48" s="67"/>
      <c r="AO48" s="6"/>
      <c r="AP48" s="67"/>
      <c r="AQ48" s="6"/>
      <c r="AR48" s="67"/>
      <c r="AS48" s="6"/>
      <c r="AT48" s="67"/>
      <c r="AU48" s="6"/>
      <c r="AV48" s="67"/>
      <c r="AW48" s="6"/>
      <c r="AX48" s="67"/>
      <c r="AY48" s="6"/>
      <c r="AZ48" s="67"/>
    </row>
    <row r="49" spans="36:52" x14ac:dyDescent="0.55000000000000004">
      <c r="AJ49" s="22"/>
      <c r="AL49" s="67"/>
      <c r="AM49" s="6"/>
      <c r="AN49" s="67"/>
      <c r="AO49" s="6"/>
      <c r="AP49" s="67"/>
      <c r="AQ49" s="6"/>
      <c r="AR49" s="67"/>
      <c r="AS49" s="6"/>
      <c r="AT49" s="67"/>
      <c r="AU49" s="6"/>
      <c r="AV49" s="67"/>
      <c r="AW49" s="6"/>
      <c r="AX49" s="67"/>
      <c r="AY49" s="6"/>
      <c r="AZ49" s="67"/>
    </row>
    <row r="50" spans="36:52" x14ac:dyDescent="0.55000000000000004">
      <c r="AJ50" s="22"/>
      <c r="AL50" s="67"/>
      <c r="AM50" s="6"/>
      <c r="AN50" s="67"/>
      <c r="AO50" s="6"/>
      <c r="AP50" s="67"/>
      <c r="AQ50" s="6"/>
      <c r="AR50" s="67"/>
      <c r="AS50" s="6"/>
      <c r="AT50" s="67"/>
      <c r="AU50" s="6"/>
      <c r="AV50" s="67"/>
      <c r="AW50" s="6"/>
      <c r="AX50" s="67"/>
      <c r="AY50" s="6"/>
      <c r="AZ50" s="67"/>
    </row>
    <row r="51" spans="36:52" x14ac:dyDescent="0.55000000000000004">
      <c r="AJ51" s="22"/>
      <c r="AL51" s="67"/>
      <c r="AM51" s="6"/>
      <c r="AN51" s="67"/>
      <c r="AO51" s="6"/>
      <c r="AP51" s="67"/>
      <c r="AQ51" s="6"/>
      <c r="AR51" s="67"/>
      <c r="AS51" s="6"/>
      <c r="AT51" s="67"/>
      <c r="AU51" s="6"/>
      <c r="AV51" s="67"/>
      <c r="AW51" s="6"/>
      <c r="AX51" s="67"/>
      <c r="AY51" s="6"/>
      <c r="AZ51" s="67"/>
    </row>
    <row r="52" spans="36:52" x14ac:dyDescent="0.55000000000000004">
      <c r="AJ52" s="22"/>
      <c r="AL52" s="67"/>
      <c r="AM52" s="6"/>
      <c r="AN52" s="67"/>
      <c r="AO52" s="6"/>
      <c r="AP52" s="67"/>
      <c r="AQ52" s="6"/>
      <c r="AR52" s="67"/>
      <c r="AS52" s="6"/>
      <c r="AT52" s="67"/>
      <c r="AU52" s="6"/>
      <c r="AV52" s="67"/>
      <c r="AW52" s="6"/>
      <c r="AX52" s="67"/>
      <c r="AY52" s="6"/>
      <c r="AZ52" s="67"/>
    </row>
    <row r="53" spans="36:52" x14ac:dyDescent="0.55000000000000004">
      <c r="AJ53" s="22"/>
      <c r="AL53" s="67"/>
      <c r="AM53" s="6"/>
      <c r="AN53" s="67"/>
      <c r="AO53" s="6"/>
      <c r="AP53" s="67"/>
      <c r="AQ53" s="6"/>
      <c r="AR53" s="67"/>
      <c r="AS53" s="6"/>
      <c r="AT53" s="67"/>
      <c r="AU53" s="6"/>
      <c r="AV53" s="67"/>
      <c r="AW53" s="6"/>
      <c r="AX53" s="67"/>
      <c r="AY53" s="6"/>
      <c r="AZ53" s="67"/>
    </row>
    <row r="54" spans="36:52" x14ac:dyDescent="0.55000000000000004">
      <c r="AJ54" s="22"/>
      <c r="AL54" s="67"/>
      <c r="AM54" s="6"/>
      <c r="AN54" s="67"/>
      <c r="AO54" s="6"/>
      <c r="AP54" s="67"/>
      <c r="AQ54" s="6"/>
      <c r="AR54" s="67"/>
      <c r="AS54" s="6"/>
      <c r="AT54" s="67"/>
      <c r="AU54" s="6"/>
      <c r="AV54" s="67"/>
      <c r="AW54" s="6"/>
      <c r="AX54" s="67"/>
      <c r="AY54" s="6"/>
      <c r="AZ54" s="67"/>
    </row>
    <row r="55" spans="36:52" x14ac:dyDescent="0.55000000000000004">
      <c r="AJ55" s="22"/>
      <c r="AL55" s="67"/>
      <c r="AM55" s="6"/>
      <c r="AN55" s="67"/>
      <c r="AO55" s="6"/>
      <c r="AP55" s="67"/>
      <c r="AQ55" s="6"/>
      <c r="AR55" s="67"/>
      <c r="AS55" s="6"/>
      <c r="AT55" s="67"/>
      <c r="AU55" s="6"/>
      <c r="AV55" s="67"/>
      <c r="AW55" s="6"/>
      <c r="AX55" s="67"/>
      <c r="AY55" s="6"/>
      <c r="AZ55" s="67"/>
    </row>
  </sheetData>
  <sortState ref="B10:S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68"/>
  <sheetViews>
    <sheetView rightToLeft="1" view="pageBreakPreview" topLeftCell="A46" zoomScale="70" zoomScaleNormal="85" zoomScaleSheetLayoutView="70" workbookViewId="0">
      <selection activeCell="L59" sqref="L59"/>
    </sheetView>
  </sheetViews>
  <sheetFormatPr defaultColWidth="9.125" defaultRowHeight="21" x14ac:dyDescent="0.55000000000000004"/>
  <cols>
    <col min="1" max="1" width="3.75" style="2" customWidth="1"/>
    <col min="2" max="2" width="53.125" style="2" bestFit="1" customWidth="1"/>
    <col min="3" max="3" width="1" style="2" customWidth="1"/>
    <col min="4" max="4" width="11.75" style="2" customWidth="1"/>
    <col min="5" max="5" width="1" style="2" customWidth="1"/>
    <col min="6" max="6" width="15.75" style="2" bestFit="1" customWidth="1"/>
    <col min="7" max="7" width="1" style="2" customWidth="1"/>
    <col min="8" max="8" width="17.125" style="2" bestFit="1" customWidth="1"/>
    <col min="9" max="9" width="1" style="2" customWidth="1"/>
    <col min="10" max="10" width="19" style="2" customWidth="1"/>
    <col min="11" max="11" width="0.875" style="2" customWidth="1"/>
    <col min="12" max="12" width="39.125" style="2" bestFit="1" customWidth="1"/>
    <col min="13" max="13" width="0.875" style="2" customWidth="1"/>
    <col min="14" max="14" width="39.125" style="2" bestFit="1" customWidth="1"/>
    <col min="15" max="15" width="0.875" style="2" customWidth="1"/>
    <col min="16" max="16" width="39.125" style="2" bestFit="1" customWidth="1"/>
    <col min="17" max="17" width="0.875" style="2" customWidth="1"/>
    <col min="18" max="18" width="39.125" style="2" bestFit="1" customWidth="1"/>
    <col min="19" max="19" width="1" style="2" customWidth="1"/>
    <col min="20" max="20" width="9.125" style="2" customWidth="1"/>
    <col min="21" max="21" width="9.125" style="2"/>
    <col min="22" max="22" width="6.625" style="2" bestFit="1" customWidth="1"/>
    <col min="23" max="16384" width="9.125" style="2"/>
  </cols>
  <sheetData>
    <row r="2" spans="2:28" ht="30" x14ac:dyDescent="0.55000000000000004">
      <c r="B2" s="175" t="s">
        <v>168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2:28" ht="30" x14ac:dyDescent="0.55000000000000004">
      <c r="B3" s="175" t="s">
        <v>37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4" spans="2:28" ht="30" x14ac:dyDescent="0.55000000000000004">
      <c r="B4" s="175" t="s">
        <v>237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0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0" t="s">
        <v>1</v>
      </c>
      <c r="D9" s="108" t="s">
        <v>5</v>
      </c>
      <c r="E9" s="34"/>
      <c r="F9" s="108" t="s">
        <v>50</v>
      </c>
      <c r="G9" s="34"/>
      <c r="H9" s="108" t="s">
        <v>51</v>
      </c>
      <c r="I9" s="34"/>
      <c r="J9" s="108" t="s">
        <v>53</v>
      </c>
      <c r="L9" s="108" t="s">
        <v>5</v>
      </c>
      <c r="M9" s="34"/>
      <c r="N9" s="108" t="s">
        <v>50</v>
      </c>
      <c r="O9" s="34"/>
      <c r="P9" s="108" t="s">
        <v>51</v>
      </c>
      <c r="Q9" s="34"/>
      <c r="R9" s="108" t="s">
        <v>53</v>
      </c>
    </row>
    <row r="10" spans="2:28" ht="25.5" customHeight="1" x14ac:dyDescent="0.55000000000000004">
      <c r="B10" s="30" t="s">
        <v>78</v>
      </c>
      <c r="D10" s="107">
        <v>0</v>
      </c>
      <c r="E10" s="70"/>
      <c r="F10" s="107">
        <v>0</v>
      </c>
      <c r="G10" s="70"/>
      <c r="H10" s="107">
        <v>0</v>
      </c>
      <c r="I10" s="70"/>
      <c r="J10" s="107">
        <v>0</v>
      </c>
      <c r="K10" s="70"/>
      <c r="L10" s="107">
        <v>9639437</v>
      </c>
      <c r="M10" s="70"/>
      <c r="N10" s="107">
        <v>24862339878</v>
      </c>
      <c r="O10" s="70"/>
      <c r="P10" s="107">
        <v>21596004639</v>
      </c>
      <c r="Q10" s="70"/>
      <c r="R10" s="107">
        <v>3266335239</v>
      </c>
      <c r="V10" s="88"/>
    </row>
    <row r="11" spans="2:28" ht="25.5" customHeight="1" x14ac:dyDescent="0.55000000000000004">
      <c r="B11" s="2" t="s">
        <v>187</v>
      </c>
      <c r="D11" s="72">
        <v>0</v>
      </c>
      <c r="E11" s="70"/>
      <c r="F11" s="72">
        <v>0</v>
      </c>
      <c r="G11" s="70"/>
      <c r="H11" s="72">
        <v>0</v>
      </c>
      <c r="I11" s="70"/>
      <c r="J11" s="72">
        <v>0</v>
      </c>
      <c r="K11" s="70"/>
      <c r="L11" s="72">
        <v>2360091</v>
      </c>
      <c r="M11" s="70"/>
      <c r="N11" s="72">
        <v>12063979367</v>
      </c>
      <c r="O11" s="70"/>
      <c r="P11" s="72">
        <v>9086245679</v>
      </c>
      <c r="Q11" s="70"/>
      <c r="R11" s="72">
        <v>2977733688</v>
      </c>
      <c r="V11" s="88"/>
    </row>
    <row r="12" spans="2:28" ht="25.5" customHeight="1" x14ac:dyDescent="0.55000000000000004">
      <c r="B12" s="2" t="s">
        <v>188</v>
      </c>
      <c r="D12" s="72">
        <v>0</v>
      </c>
      <c r="E12" s="70"/>
      <c r="F12" s="72">
        <v>0</v>
      </c>
      <c r="G12" s="70"/>
      <c r="H12" s="72">
        <v>0</v>
      </c>
      <c r="I12" s="70"/>
      <c r="J12" s="72">
        <v>0</v>
      </c>
      <c r="K12" s="70"/>
      <c r="L12" s="72">
        <v>4750000</v>
      </c>
      <c r="M12" s="70"/>
      <c r="N12" s="72">
        <v>9554311673</v>
      </c>
      <c r="O12" s="70"/>
      <c r="P12" s="72">
        <v>7178203296</v>
      </c>
      <c r="Q12" s="70"/>
      <c r="R12" s="72">
        <v>2376108377</v>
      </c>
      <c r="V12" s="88"/>
    </row>
    <row r="13" spans="2:28" ht="25.5" customHeight="1" x14ac:dyDescent="0.55000000000000004">
      <c r="B13" s="2" t="s">
        <v>177</v>
      </c>
      <c r="D13" s="72">
        <v>0</v>
      </c>
      <c r="E13" s="70"/>
      <c r="F13" s="72">
        <v>0</v>
      </c>
      <c r="G13" s="70"/>
      <c r="H13" s="72">
        <v>0</v>
      </c>
      <c r="I13" s="70"/>
      <c r="J13" s="72">
        <v>0</v>
      </c>
      <c r="K13" s="70"/>
      <c r="L13" s="72">
        <v>1800000</v>
      </c>
      <c r="M13" s="70"/>
      <c r="N13" s="72">
        <v>7146821907</v>
      </c>
      <c r="O13" s="70"/>
      <c r="P13" s="72">
        <v>4873561788</v>
      </c>
      <c r="Q13" s="70"/>
      <c r="R13" s="72">
        <v>2273260119</v>
      </c>
      <c r="V13" s="88"/>
    </row>
    <row r="14" spans="2:28" ht="25.5" customHeight="1" x14ac:dyDescent="0.55000000000000004">
      <c r="B14" s="2" t="s">
        <v>198</v>
      </c>
      <c r="D14" s="72">
        <v>0</v>
      </c>
      <c r="E14" s="70"/>
      <c r="F14" s="72">
        <v>0</v>
      </c>
      <c r="G14" s="70"/>
      <c r="H14" s="72">
        <v>0</v>
      </c>
      <c r="I14" s="70"/>
      <c r="J14" s="72">
        <v>0</v>
      </c>
      <c r="K14" s="70"/>
      <c r="L14" s="72">
        <v>3020202</v>
      </c>
      <c r="M14" s="70"/>
      <c r="N14" s="72">
        <v>11593395246</v>
      </c>
      <c r="O14" s="70"/>
      <c r="P14" s="72">
        <v>9586126131</v>
      </c>
      <c r="Q14" s="70"/>
      <c r="R14" s="72">
        <v>2007269115</v>
      </c>
      <c r="V14" s="88"/>
    </row>
    <row r="15" spans="2:28" ht="25.5" customHeight="1" x14ac:dyDescent="0.55000000000000004">
      <c r="B15" s="2" t="s">
        <v>207</v>
      </c>
      <c r="D15" s="72">
        <v>0</v>
      </c>
      <c r="E15" s="70"/>
      <c r="F15" s="72">
        <v>0</v>
      </c>
      <c r="G15" s="70"/>
      <c r="H15" s="72">
        <v>0</v>
      </c>
      <c r="I15" s="70"/>
      <c r="J15" s="72">
        <v>0</v>
      </c>
      <c r="K15" s="70"/>
      <c r="L15" s="72">
        <v>1750000</v>
      </c>
      <c r="M15" s="70"/>
      <c r="N15" s="72">
        <v>6180108282</v>
      </c>
      <c r="O15" s="70"/>
      <c r="P15" s="72">
        <v>4695146662</v>
      </c>
      <c r="Q15" s="70"/>
      <c r="R15" s="72">
        <v>1484961620</v>
      </c>
      <c r="V15" s="88"/>
    </row>
    <row r="16" spans="2:28" ht="25.5" customHeight="1" x14ac:dyDescent="0.55000000000000004">
      <c r="B16" s="2" t="s">
        <v>199</v>
      </c>
      <c r="D16" s="72">
        <v>0</v>
      </c>
      <c r="E16" s="70"/>
      <c r="F16" s="72">
        <v>0</v>
      </c>
      <c r="G16" s="70"/>
      <c r="H16" s="72">
        <v>0</v>
      </c>
      <c r="I16" s="70"/>
      <c r="J16" s="72">
        <v>0</v>
      </c>
      <c r="K16" s="70"/>
      <c r="L16" s="72">
        <v>800000</v>
      </c>
      <c r="M16" s="70"/>
      <c r="N16" s="72">
        <v>11977384790</v>
      </c>
      <c r="O16" s="70"/>
      <c r="P16" s="72">
        <v>10680073200</v>
      </c>
      <c r="Q16" s="70"/>
      <c r="R16" s="72">
        <v>1297311590</v>
      </c>
      <c r="V16" s="88"/>
    </row>
    <row r="17" spans="2:22" ht="25.5" customHeight="1" x14ac:dyDescent="0.55000000000000004">
      <c r="B17" s="2" t="s">
        <v>178</v>
      </c>
      <c r="D17" s="72">
        <v>0</v>
      </c>
      <c r="E17" s="70"/>
      <c r="F17" s="72">
        <v>0</v>
      </c>
      <c r="G17" s="70"/>
      <c r="H17" s="72">
        <v>0</v>
      </c>
      <c r="I17" s="70"/>
      <c r="J17" s="72">
        <v>0</v>
      </c>
      <c r="K17" s="70"/>
      <c r="L17" s="72">
        <v>1800000</v>
      </c>
      <c r="M17" s="70"/>
      <c r="N17" s="72">
        <v>4685036919</v>
      </c>
      <c r="O17" s="70"/>
      <c r="P17" s="72">
        <v>3445594496</v>
      </c>
      <c r="Q17" s="70"/>
      <c r="R17" s="72">
        <v>1239442423</v>
      </c>
      <c r="V17" s="88"/>
    </row>
    <row r="18" spans="2:22" ht="25.5" customHeight="1" x14ac:dyDescent="0.55000000000000004">
      <c r="B18" s="2" t="s">
        <v>184</v>
      </c>
      <c r="D18" s="72">
        <v>0</v>
      </c>
      <c r="E18" s="70"/>
      <c r="F18" s="72">
        <v>0</v>
      </c>
      <c r="G18" s="70"/>
      <c r="H18" s="72">
        <v>0</v>
      </c>
      <c r="I18" s="70"/>
      <c r="J18" s="72">
        <v>0</v>
      </c>
      <c r="K18" s="70"/>
      <c r="L18" s="72">
        <v>421041</v>
      </c>
      <c r="M18" s="70"/>
      <c r="N18" s="72">
        <v>5931493555</v>
      </c>
      <c r="O18" s="70"/>
      <c r="P18" s="72">
        <v>5017883284</v>
      </c>
      <c r="Q18" s="70"/>
      <c r="R18" s="72">
        <v>913610271</v>
      </c>
      <c r="V18" s="88"/>
    </row>
    <row r="19" spans="2:22" ht="25.5" customHeight="1" x14ac:dyDescent="0.55000000000000004">
      <c r="B19" s="2" t="s">
        <v>218</v>
      </c>
      <c r="D19" s="72">
        <v>0</v>
      </c>
      <c r="E19" s="70"/>
      <c r="F19" s="72">
        <v>0</v>
      </c>
      <c r="G19" s="70"/>
      <c r="H19" s="72">
        <v>0</v>
      </c>
      <c r="I19" s="70"/>
      <c r="J19" s="72">
        <v>0</v>
      </c>
      <c r="K19" s="70"/>
      <c r="L19" s="72">
        <v>165000</v>
      </c>
      <c r="M19" s="70"/>
      <c r="N19" s="72">
        <v>7653191006</v>
      </c>
      <c r="O19" s="70"/>
      <c r="P19" s="72">
        <v>6855867597</v>
      </c>
      <c r="Q19" s="70"/>
      <c r="R19" s="72">
        <v>797323409</v>
      </c>
      <c r="V19" s="88"/>
    </row>
    <row r="20" spans="2:22" ht="25.5" customHeight="1" x14ac:dyDescent="0.55000000000000004">
      <c r="B20" s="2" t="s">
        <v>179</v>
      </c>
      <c r="D20" s="72">
        <v>0</v>
      </c>
      <c r="E20" s="70"/>
      <c r="F20" s="72">
        <v>0</v>
      </c>
      <c r="G20" s="70"/>
      <c r="H20" s="72">
        <v>0</v>
      </c>
      <c r="I20" s="70"/>
      <c r="J20" s="72">
        <v>0</v>
      </c>
      <c r="K20" s="70"/>
      <c r="L20" s="72">
        <v>1000000</v>
      </c>
      <c r="M20" s="70"/>
      <c r="N20" s="72">
        <v>2849548904</v>
      </c>
      <c r="O20" s="70"/>
      <c r="P20" s="72">
        <v>2094681044</v>
      </c>
      <c r="Q20" s="70"/>
      <c r="R20" s="72">
        <v>754867860</v>
      </c>
      <c r="V20" s="88"/>
    </row>
    <row r="21" spans="2:22" ht="25.5" customHeight="1" x14ac:dyDescent="0.55000000000000004">
      <c r="B21" s="2" t="s">
        <v>205</v>
      </c>
      <c r="D21" s="72">
        <v>0</v>
      </c>
      <c r="E21" s="70"/>
      <c r="F21" s="72">
        <v>0</v>
      </c>
      <c r="G21" s="70"/>
      <c r="H21" s="72">
        <v>0</v>
      </c>
      <c r="I21" s="70"/>
      <c r="J21" s="72">
        <v>0</v>
      </c>
      <c r="K21" s="70"/>
      <c r="L21" s="72">
        <v>39000</v>
      </c>
      <c r="M21" s="70"/>
      <c r="N21" s="72">
        <v>10842003375</v>
      </c>
      <c r="O21" s="70"/>
      <c r="P21" s="72">
        <v>10111987738</v>
      </c>
      <c r="Q21" s="70"/>
      <c r="R21" s="72">
        <v>730015637</v>
      </c>
      <c r="V21" s="88"/>
    </row>
    <row r="22" spans="2:22" ht="25.5" customHeight="1" x14ac:dyDescent="0.55000000000000004">
      <c r="B22" s="2" t="s">
        <v>216</v>
      </c>
      <c r="D22" s="72">
        <v>0</v>
      </c>
      <c r="E22" s="70"/>
      <c r="F22" s="72">
        <v>0</v>
      </c>
      <c r="G22" s="70"/>
      <c r="H22" s="72">
        <v>0</v>
      </c>
      <c r="I22" s="70"/>
      <c r="J22" s="72">
        <v>0</v>
      </c>
      <c r="K22" s="70"/>
      <c r="L22" s="72">
        <v>3300000</v>
      </c>
      <c r="M22" s="70"/>
      <c r="N22" s="72">
        <v>7552897075</v>
      </c>
      <c r="O22" s="70"/>
      <c r="P22" s="72">
        <v>6842358144</v>
      </c>
      <c r="Q22" s="70"/>
      <c r="R22" s="72">
        <v>710538931</v>
      </c>
      <c r="V22" s="88"/>
    </row>
    <row r="23" spans="2:22" ht="25.5" customHeight="1" x14ac:dyDescent="0.55000000000000004">
      <c r="B23" s="2" t="s">
        <v>220</v>
      </c>
      <c r="D23" s="72">
        <v>0</v>
      </c>
      <c r="E23" s="70"/>
      <c r="F23" s="72">
        <v>0</v>
      </c>
      <c r="G23" s="70"/>
      <c r="H23" s="72">
        <v>0</v>
      </c>
      <c r="I23" s="70"/>
      <c r="J23" s="72">
        <v>0</v>
      </c>
      <c r="K23" s="70"/>
      <c r="L23" s="72">
        <v>1622200</v>
      </c>
      <c r="M23" s="70"/>
      <c r="N23" s="72">
        <v>4884164136</v>
      </c>
      <c r="O23" s="70"/>
      <c r="P23" s="72">
        <v>4196405178</v>
      </c>
      <c r="Q23" s="70"/>
      <c r="R23" s="72">
        <v>687758958</v>
      </c>
      <c r="V23" s="88"/>
    </row>
    <row r="24" spans="2:22" ht="25.5" customHeight="1" x14ac:dyDescent="0.55000000000000004">
      <c r="B24" s="2" t="s">
        <v>186</v>
      </c>
      <c r="D24" s="72">
        <v>0</v>
      </c>
      <c r="E24" s="70"/>
      <c r="F24" s="72">
        <v>0</v>
      </c>
      <c r="G24" s="70"/>
      <c r="H24" s="72">
        <v>0</v>
      </c>
      <c r="I24" s="70"/>
      <c r="J24" s="72">
        <v>0</v>
      </c>
      <c r="K24" s="70"/>
      <c r="L24" s="72">
        <v>204000</v>
      </c>
      <c r="M24" s="70"/>
      <c r="N24" s="72">
        <v>5377114685</v>
      </c>
      <c r="O24" s="70"/>
      <c r="P24" s="72">
        <v>4782844283</v>
      </c>
      <c r="Q24" s="70"/>
      <c r="R24" s="72">
        <v>594270402</v>
      </c>
      <c r="V24" s="88"/>
    </row>
    <row r="25" spans="2:22" ht="25.5" customHeight="1" x14ac:dyDescent="0.55000000000000004">
      <c r="B25" s="2" t="s">
        <v>219</v>
      </c>
      <c r="D25" s="72">
        <v>0</v>
      </c>
      <c r="E25" s="70"/>
      <c r="F25" s="72">
        <v>0</v>
      </c>
      <c r="G25" s="70"/>
      <c r="H25" s="72">
        <v>0</v>
      </c>
      <c r="I25" s="70"/>
      <c r="J25" s="72">
        <v>0</v>
      </c>
      <c r="K25" s="70"/>
      <c r="L25" s="72">
        <v>1029574</v>
      </c>
      <c r="M25" s="70"/>
      <c r="N25" s="72">
        <v>5067408930</v>
      </c>
      <c r="O25" s="70"/>
      <c r="P25" s="72">
        <v>4476866952</v>
      </c>
      <c r="Q25" s="70"/>
      <c r="R25" s="72">
        <v>590541978</v>
      </c>
      <c r="V25" s="88"/>
    </row>
    <row r="26" spans="2:22" ht="25.5" customHeight="1" x14ac:dyDescent="0.55000000000000004">
      <c r="B26" s="2" t="s">
        <v>213</v>
      </c>
      <c r="D26" s="72">
        <v>526865</v>
      </c>
      <c r="E26" s="70"/>
      <c r="F26" s="72">
        <v>1149029854</v>
      </c>
      <c r="G26" s="70"/>
      <c r="H26" s="72">
        <v>1044276507</v>
      </c>
      <c r="I26" s="70"/>
      <c r="J26" s="72">
        <v>104753347</v>
      </c>
      <c r="K26" s="70"/>
      <c r="L26" s="72">
        <v>1026865</v>
      </c>
      <c r="M26" s="70"/>
      <c r="N26" s="72">
        <v>2406219913</v>
      </c>
      <c r="O26" s="70"/>
      <c r="P26" s="72">
        <v>1994393075</v>
      </c>
      <c r="Q26" s="70"/>
      <c r="R26" s="72">
        <v>411826838</v>
      </c>
      <c r="V26" s="88"/>
    </row>
    <row r="27" spans="2:22" ht="25.5" customHeight="1" x14ac:dyDescent="0.55000000000000004">
      <c r="B27" s="2" t="s">
        <v>172</v>
      </c>
      <c r="D27" s="72">
        <v>0</v>
      </c>
      <c r="E27" s="70"/>
      <c r="F27" s="72">
        <v>0</v>
      </c>
      <c r="G27" s="70"/>
      <c r="H27" s="72">
        <v>0</v>
      </c>
      <c r="I27" s="70"/>
      <c r="J27" s="72">
        <v>0</v>
      </c>
      <c r="K27" s="70"/>
      <c r="L27" s="72">
        <v>100000</v>
      </c>
      <c r="M27" s="70"/>
      <c r="N27" s="72">
        <v>3899906665</v>
      </c>
      <c r="O27" s="70"/>
      <c r="P27" s="72">
        <v>3509990550</v>
      </c>
      <c r="Q27" s="70"/>
      <c r="R27" s="72">
        <v>389916115</v>
      </c>
      <c r="V27" s="88"/>
    </row>
    <row r="28" spans="2:22" ht="25.5" customHeight="1" x14ac:dyDescent="0.55000000000000004">
      <c r="B28" s="2" t="s">
        <v>217</v>
      </c>
      <c r="D28" s="72">
        <v>0</v>
      </c>
      <c r="E28" s="70"/>
      <c r="F28" s="72">
        <v>0</v>
      </c>
      <c r="G28" s="70"/>
      <c r="H28" s="72">
        <v>0</v>
      </c>
      <c r="I28" s="70"/>
      <c r="J28" s="72">
        <v>0</v>
      </c>
      <c r="K28" s="70"/>
      <c r="L28" s="72">
        <v>385023</v>
      </c>
      <c r="M28" s="70"/>
      <c r="N28" s="72">
        <v>4877423828</v>
      </c>
      <c r="O28" s="70"/>
      <c r="P28" s="72">
        <v>4592387288</v>
      </c>
      <c r="Q28" s="70"/>
      <c r="R28" s="72">
        <v>285036540</v>
      </c>
      <c r="V28" s="88"/>
    </row>
    <row r="29" spans="2:22" ht="25.5" customHeight="1" x14ac:dyDescent="0.55000000000000004">
      <c r="B29" s="2" t="s">
        <v>215</v>
      </c>
      <c r="D29" s="72">
        <v>0</v>
      </c>
      <c r="E29" s="70"/>
      <c r="F29" s="72">
        <v>0</v>
      </c>
      <c r="G29" s="70"/>
      <c r="H29" s="72">
        <v>0</v>
      </c>
      <c r="I29" s="70"/>
      <c r="J29" s="72">
        <v>0</v>
      </c>
      <c r="K29" s="70"/>
      <c r="L29" s="72">
        <v>4377333</v>
      </c>
      <c r="M29" s="70"/>
      <c r="N29" s="72">
        <v>7974649626</v>
      </c>
      <c r="O29" s="70"/>
      <c r="P29" s="72">
        <v>7695947500</v>
      </c>
      <c r="Q29" s="70"/>
      <c r="R29" s="72">
        <v>278702126</v>
      </c>
      <c r="V29" s="88"/>
    </row>
    <row r="30" spans="2:22" ht="25.5" customHeight="1" x14ac:dyDescent="0.55000000000000004">
      <c r="B30" s="2" t="s">
        <v>170</v>
      </c>
      <c r="D30" s="72">
        <v>0</v>
      </c>
      <c r="E30" s="70"/>
      <c r="F30" s="72">
        <v>0</v>
      </c>
      <c r="G30" s="70"/>
      <c r="H30" s="72">
        <v>0</v>
      </c>
      <c r="I30" s="70"/>
      <c r="J30" s="72">
        <v>0</v>
      </c>
      <c r="K30" s="70"/>
      <c r="L30" s="72">
        <v>21217523</v>
      </c>
      <c r="M30" s="70"/>
      <c r="N30" s="72">
        <v>12093760393</v>
      </c>
      <c r="O30" s="70"/>
      <c r="P30" s="72">
        <v>11840969851</v>
      </c>
      <c r="Q30" s="70"/>
      <c r="R30" s="72">
        <v>252790542</v>
      </c>
      <c r="V30" s="88"/>
    </row>
    <row r="31" spans="2:22" ht="25.5" customHeight="1" x14ac:dyDescent="0.55000000000000004">
      <c r="B31" s="2" t="s">
        <v>203</v>
      </c>
      <c r="D31" s="72">
        <v>0</v>
      </c>
      <c r="E31" s="70"/>
      <c r="F31" s="72">
        <v>0</v>
      </c>
      <c r="G31" s="70"/>
      <c r="H31" s="72">
        <v>0</v>
      </c>
      <c r="I31" s="70"/>
      <c r="J31" s="72">
        <v>0</v>
      </c>
      <c r="K31" s="70"/>
      <c r="L31" s="72">
        <v>322250</v>
      </c>
      <c r="M31" s="70"/>
      <c r="N31" s="72">
        <v>9027215155</v>
      </c>
      <c r="O31" s="70"/>
      <c r="P31" s="72">
        <v>8777113582</v>
      </c>
      <c r="Q31" s="70"/>
      <c r="R31" s="72">
        <v>250101573</v>
      </c>
      <c r="V31" s="88"/>
    </row>
    <row r="32" spans="2:22" ht="25.5" customHeight="1" x14ac:dyDescent="0.55000000000000004">
      <c r="B32" s="2" t="s">
        <v>197</v>
      </c>
      <c r="D32" s="72">
        <v>200000</v>
      </c>
      <c r="E32" s="70"/>
      <c r="F32" s="72">
        <v>1850921105</v>
      </c>
      <c r="G32" s="70"/>
      <c r="H32" s="72">
        <v>1997772020</v>
      </c>
      <c r="I32" s="70"/>
      <c r="J32" s="72">
        <v>-146850915</v>
      </c>
      <c r="K32" s="70"/>
      <c r="L32" s="72">
        <v>600000</v>
      </c>
      <c r="M32" s="70"/>
      <c r="N32" s="72">
        <v>6076627708</v>
      </c>
      <c r="O32" s="70"/>
      <c r="P32" s="72">
        <v>5846465159</v>
      </c>
      <c r="Q32" s="70"/>
      <c r="R32" s="72">
        <v>230162549</v>
      </c>
      <c r="V32" s="88"/>
    </row>
    <row r="33" spans="2:22" ht="25.5" customHeight="1" x14ac:dyDescent="0.55000000000000004">
      <c r="B33" s="2" t="s">
        <v>195</v>
      </c>
      <c r="D33" s="72">
        <v>0</v>
      </c>
      <c r="E33" s="70"/>
      <c r="F33" s="72">
        <v>0</v>
      </c>
      <c r="G33" s="70"/>
      <c r="H33" s="72">
        <v>0</v>
      </c>
      <c r="I33" s="70"/>
      <c r="J33" s="72">
        <v>0</v>
      </c>
      <c r="K33" s="70"/>
      <c r="L33" s="72">
        <v>22000000</v>
      </c>
      <c r="M33" s="70"/>
      <c r="N33" s="72">
        <v>9897159732</v>
      </c>
      <c r="O33" s="70"/>
      <c r="P33" s="72">
        <v>9688011300</v>
      </c>
      <c r="Q33" s="70"/>
      <c r="R33" s="72">
        <v>209148432</v>
      </c>
      <c r="V33" s="88"/>
    </row>
    <row r="34" spans="2:22" ht="25.5" customHeight="1" x14ac:dyDescent="0.55000000000000004">
      <c r="B34" s="2" t="s">
        <v>201</v>
      </c>
      <c r="D34" s="72">
        <v>0</v>
      </c>
      <c r="E34" s="70"/>
      <c r="F34" s="72">
        <v>0</v>
      </c>
      <c r="G34" s="70"/>
      <c r="H34" s="72">
        <v>0</v>
      </c>
      <c r="I34" s="70"/>
      <c r="J34" s="72">
        <v>0</v>
      </c>
      <c r="K34" s="70"/>
      <c r="L34" s="72">
        <v>200000</v>
      </c>
      <c r="M34" s="70"/>
      <c r="N34" s="72">
        <v>4692004853</v>
      </c>
      <c r="O34" s="70"/>
      <c r="P34" s="72">
        <v>4560701400</v>
      </c>
      <c r="Q34" s="70"/>
      <c r="R34" s="72">
        <v>131303453</v>
      </c>
      <c r="V34" s="88"/>
    </row>
    <row r="35" spans="2:22" ht="25.5" customHeight="1" x14ac:dyDescent="0.55000000000000004">
      <c r="B35" s="2" t="s">
        <v>204</v>
      </c>
      <c r="D35" s="72">
        <v>0</v>
      </c>
      <c r="E35" s="70"/>
      <c r="F35" s="72">
        <v>0</v>
      </c>
      <c r="G35" s="70"/>
      <c r="H35" s="72">
        <v>0</v>
      </c>
      <c r="I35" s="70"/>
      <c r="J35" s="72">
        <v>0</v>
      </c>
      <c r="K35" s="70"/>
      <c r="L35" s="72">
        <v>150000</v>
      </c>
      <c r="M35" s="70"/>
      <c r="N35" s="72">
        <v>1142163465</v>
      </c>
      <c r="O35" s="70"/>
      <c r="P35" s="72">
        <v>1037788200</v>
      </c>
      <c r="Q35" s="70"/>
      <c r="R35" s="72">
        <v>104375265</v>
      </c>
      <c r="V35" s="88"/>
    </row>
    <row r="36" spans="2:22" ht="25.5" customHeight="1" x14ac:dyDescent="0.55000000000000004">
      <c r="B36" s="2" t="s">
        <v>171</v>
      </c>
      <c r="D36" s="72">
        <v>400000</v>
      </c>
      <c r="E36" s="70"/>
      <c r="F36" s="72">
        <v>921881986</v>
      </c>
      <c r="G36" s="70"/>
      <c r="H36" s="72">
        <v>998061234</v>
      </c>
      <c r="I36" s="70"/>
      <c r="J36" s="72">
        <v>-76179248</v>
      </c>
      <c r="K36" s="70"/>
      <c r="L36" s="72">
        <v>6530000</v>
      </c>
      <c r="M36" s="70"/>
      <c r="N36" s="72">
        <v>15752917522</v>
      </c>
      <c r="O36" s="70"/>
      <c r="P36" s="72">
        <v>15649258827</v>
      </c>
      <c r="Q36" s="70"/>
      <c r="R36" s="72">
        <v>103658695</v>
      </c>
      <c r="V36" s="88"/>
    </row>
    <row r="37" spans="2:22" ht="25.5" customHeight="1" x14ac:dyDescent="0.55000000000000004">
      <c r="B37" s="2" t="s">
        <v>196</v>
      </c>
      <c r="D37" s="72">
        <v>0</v>
      </c>
      <c r="E37" s="70"/>
      <c r="F37" s="72">
        <v>0</v>
      </c>
      <c r="G37" s="70"/>
      <c r="H37" s="72">
        <v>0</v>
      </c>
      <c r="I37" s="70"/>
      <c r="J37" s="72">
        <v>0</v>
      </c>
      <c r="K37" s="70"/>
      <c r="L37" s="72">
        <v>1000000</v>
      </c>
      <c r="M37" s="70"/>
      <c r="N37" s="72">
        <v>6486852452</v>
      </c>
      <c r="O37" s="70"/>
      <c r="P37" s="72">
        <v>6391741500</v>
      </c>
      <c r="Q37" s="70"/>
      <c r="R37" s="72">
        <v>95110952</v>
      </c>
      <c r="V37" s="88"/>
    </row>
    <row r="38" spans="2:22" ht="25.5" customHeight="1" x14ac:dyDescent="0.55000000000000004">
      <c r="B38" s="2" t="s">
        <v>244</v>
      </c>
      <c r="D38" s="72">
        <v>600000</v>
      </c>
      <c r="E38" s="70"/>
      <c r="F38" s="72">
        <v>1795651944</v>
      </c>
      <c r="G38" s="70"/>
      <c r="H38" s="72">
        <v>1738611929</v>
      </c>
      <c r="I38" s="70"/>
      <c r="J38" s="72">
        <v>57040015</v>
      </c>
      <c r="K38" s="70"/>
      <c r="L38" s="72">
        <v>600000</v>
      </c>
      <c r="M38" s="70"/>
      <c r="N38" s="72">
        <v>1795651944</v>
      </c>
      <c r="O38" s="70"/>
      <c r="P38" s="72">
        <v>1738611929</v>
      </c>
      <c r="Q38" s="70"/>
      <c r="R38" s="72">
        <v>57040015</v>
      </c>
      <c r="V38" s="88"/>
    </row>
    <row r="39" spans="2:22" ht="25.5" customHeight="1" x14ac:dyDescent="0.55000000000000004">
      <c r="B39" s="2" t="s">
        <v>183</v>
      </c>
      <c r="D39" s="72">
        <v>0</v>
      </c>
      <c r="E39" s="70"/>
      <c r="F39" s="72">
        <v>0</v>
      </c>
      <c r="G39" s="70"/>
      <c r="H39" s="72">
        <v>0</v>
      </c>
      <c r="I39" s="70"/>
      <c r="J39" s="72">
        <v>0</v>
      </c>
      <c r="K39" s="70"/>
      <c r="L39" s="72">
        <v>370000</v>
      </c>
      <c r="M39" s="70"/>
      <c r="N39" s="72">
        <v>11359275228</v>
      </c>
      <c r="O39" s="70"/>
      <c r="P39" s="72">
        <v>11306125890</v>
      </c>
      <c r="Q39" s="70"/>
      <c r="R39" s="72">
        <v>53149338</v>
      </c>
      <c r="V39" s="88"/>
    </row>
    <row r="40" spans="2:22" ht="25.5" customHeight="1" x14ac:dyDescent="0.55000000000000004">
      <c r="B40" s="2" t="s">
        <v>209</v>
      </c>
      <c r="D40" s="72">
        <v>0</v>
      </c>
      <c r="E40" s="70"/>
      <c r="F40" s="72">
        <v>0</v>
      </c>
      <c r="G40" s="70"/>
      <c r="H40" s="72">
        <v>0</v>
      </c>
      <c r="I40" s="70"/>
      <c r="J40" s="72">
        <v>0</v>
      </c>
      <c r="K40" s="70"/>
      <c r="L40" s="72">
        <v>900000</v>
      </c>
      <c r="M40" s="70"/>
      <c r="N40" s="72">
        <v>3029675230</v>
      </c>
      <c r="O40" s="70"/>
      <c r="P40" s="72">
        <v>2980062495</v>
      </c>
      <c r="Q40" s="70"/>
      <c r="R40" s="72">
        <v>49612735</v>
      </c>
      <c r="V40" s="88"/>
    </row>
    <row r="41" spans="2:22" ht="25.5" customHeight="1" x14ac:dyDescent="0.55000000000000004">
      <c r="B41" s="2" t="s">
        <v>200</v>
      </c>
      <c r="D41" s="72">
        <v>0</v>
      </c>
      <c r="E41" s="70"/>
      <c r="F41" s="72">
        <v>0</v>
      </c>
      <c r="G41" s="70"/>
      <c r="H41" s="72">
        <v>0</v>
      </c>
      <c r="I41" s="70"/>
      <c r="J41" s="72">
        <v>0</v>
      </c>
      <c r="K41" s="70"/>
      <c r="L41" s="72">
        <v>402326</v>
      </c>
      <c r="M41" s="70"/>
      <c r="N41" s="72">
        <v>979979342</v>
      </c>
      <c r="O41" s="70"/>
      <c r="P41" s="72">
        <v>938068576</v>
      </c>
      <c r="Q41" s="70"/>
      <c r="R41" s="72">
        <v>41910766</v>
      </c>
      <c r="V41" s="88"/>
    </row>
    <row r="42" spans="2:22" ht="25.5" customHeight="1" x14ac:dyDescent="0.55000000000000004">
      <c r="B42" s="2" t="s">
        <v>222</v>
      </c>
      <c r="D42" s="72">
        <v>0</v>
      </c>
      <c r="E42" s="70"/>
      <c r="F42" s="72">
        <v>0</v>
      </c>
      <c r="G42" s="70"/>
      <c r="H42" s="72">
        <v>0</v>
      </c>
      <c r="I42" s="70"/>
      <c r="J42" s="72">
        <v>0</v>
      </c>
      <c r="K42" s="70"/>
      <c r="L42" s="72">
        <v>200000</v>
      </c>
      <c r="M42" s="70"/>
      <c r="N42" s="72">
        <v>1264213539</v>
      </c>
      <c r="O42" s="70"/>
      <c r="P42" s="72">
        <v>1225135862</v>
      </c>
      <c r="Q42" s="70"/>
      <c r="R42" s="72">
        <v>39077677</v>
      </c>
      <c r="V42" s="88"/>
    </row>
    <row r="43" spans="2:22" ht="25.5" customHeight="1" x14ac:dyDescent="0.55000000000000004">
      <c r="B43" s="2" t="s">
        <v>208</v>
      </c>
      <c r="D43" s="72">
        <v>0</v>
      </c>
      <c r="E43" s="70"/>
      <c r="F43" s="72">
        <v>0</v>
      </c>
      <c r="G43" s="70"/>
      <c r="H43" s="72">
        <v>0</v>
      </c>
      <c r="I43" s="70"/>
      <c r="J43" s="72">
        <v>0</v>
      </c>
      <c r="K43" s="70"/>
      <c r="L43" s="72">
        <v>1000000</v>
      </c>
      <c r="M43" s="70"/>
      <c r="N43" s="72">
        <v>1241568463</v>
      </c>
      <c r="O43" s="70"/>
      <c r="P43" s="72">
        <v>1207770750</v>
      </c>
      <c r="Q43" s="70"/>
      <c r="R43" s="72">
        <v>33797713</v>
      </c>
      <c r="V43" s="88"/>
    </row>
    <row r="44" spans="2:22" ht="25.5" customHeight="1" x14ac:dyDescent="0.55000000000000004">
      <c r="B44" s="2" t="s">
        <v>175</v>
      </c>
      <c r="D44" s="72">
        <v>0</v>
      </c>
      <c r="E44" s="70"/>
      <c r="F44" s="72">
        <v>0</v>
      </c>
      <c r="G44" s="70"/>
      <c r="H44" s="72">
        <v>0</v>
      </c>
      <c r="I44" s="70"/>
      <c r="J44" s="72">
        <v>0</v>
      </c>
      <c r="K44" s="70"/>
      <c r="L44" s="72">
        <v>400000</v>
      </c>
      <c r="M44" s="70"/>
      <c r="N44" s="72">
        <v>1036576371</v>
      </c>
      <c r="O44" s="70"/>
      <c r="P44" s="72">
        <v>1033414380</v>
      </c>
      <c r="Q44" s="70"/>
      <c r="R44" s="72">
        <v>3161991</v>
      </c>
      <c r="V44" s="88"/>
    </row>
    <row r="45" spans="2:22" ht="25.5" customHeight="1" x14ac:dyDescent="0.55000000000000004">
      <c r="B45" s="2" t="s">
        <v>176</v>
      </c>
      <c r="D45" s="72">
        <v>0</v>
      </c>
      <c r="E45" s="70"/>
      <c r="F45" s="72">
        <v>0</v>
      </c>
      <c r="G45" s="70"/>
      <c r="H45" s="72">
        <v>0</v>
      </c>
      <c r="I45" s="70"/>
      <c r="J45" s="72">
        <v>0</v>
      </c>
      <c r="K45" s="70"/>
      <c r="L45" s="72">
        <v>400000</v>
      </c>
      <c r="M45" s="70"/>
      <c r="N45" s="72">
        <v>571777565</v>
      </c>
      <c r="O45" s="70"/>
      <c r="P45" s="72">
        <v>575733757</v>
      </c>
      <c r="Q45" s="70"/>
      <c r="R45" s="72">
        <v>-3956192</v>
      </c>
      <c r="V45" s="88"/>
    </row>
    <row r="46" spans="2:22" ht="25.5" customHeight="1" x14ac:dyDescent="0.55000000000000004">
      <c r="B46" s="2" t="s">
        <v>180</v>
      </c>
      <c r="D46" s="72">
        <v>0</v>
      </c>
      <c r="E46" s="70"/>
      <c r="F46" s="72">
        <v>0</v>
      </c>
      <c r="G46" s="70"/>
      <c r="H46" s="72">
        <v>0</v>
      </c>
      <c r="I46" s="70"/>
      <c r="J46" s="72">
        <v>0</v>
      </c>
      <c r="K46" s="70"/>
      <c r="L46" s="72">
        <v>200000</v>
      </c>
      <c r="M46" s="70"/>
      <c r="N46" s="72">
        <v>797426912</v>
      </c>
      <c r="O46" s="70"/>
      <c r="P46" s="72">
        <v>811592450</v>
      </c>
      <c r="Q46" s="70"/>
      <c r="R46" s="72">
        <v>-14165538</v>
      </c>
      <c r="V46" s="88"/>
    </row>
    <row r="47" spans="2:22" ht="25.5" customHeight="1" x14ac:dyDescent="0.55000000000000004">
      <c r="B47" s="2" t="s">
        <v>173</v>
      </c>
      <c r="D47" s="72">
        <v>0</v>
      </c>
      <c r="E47" s="70"/>
      <c r="F47" s="72">
        <v>0</v>
      </c>
      <c r="G47" s="70"/>
      <c r="H47" s="72">
        <v>0</v>
      </c>
      <c r="I47" s="70"/>
      <c r="J47" s="72">
        <v>0</v>
      </c>
      <c r="K47" s="70"/>
      <c r="L47" s="72">
        <v>225000</v>
      </c>
      <c r="M47" s="70"/>
      <c r="N47" s="72">
        <v>900447120</v>
      </c>
      <c r="O47" s="70"/>
      <c r="P47" s="72">
        <v>935351347</v>
      </c>
      <c r="Q47" s="70"/>
      <c r="R47" s="72">
        <v>-34904227</v>
      </c>
      <c r="V47" s="88"/>
    </row>
    <row r="48" spans="2:22" ht="25.5" customHeight="1" x14ac:dyDescent="0.55000000000000004">
      <c r="B48" s="2" t="s">
        <v>214</v>
      </c>
      <c r="D48" s="72">
        <v>126230</v>
      </c>
      <c r="E48" s="70"/>
      <c r="F48" s="72">
        <v>595021227</v>
      </c>
      <c r="G48" s="70"/>
      <c r="H48" s="72">
        <v>712656446</v>
      </c>
      <c r="I48" s="70"/>
      <c r="J48" s="72">
        <v>-117635219</v>
      </c>
      <c r="K48" s="70"/>
      <c r="L48" s="72">
        <v>625730</v>
      </c>
      <c r="M48" s="70"/>
      <c r="N48" s="72">
        <v>3523038466</v>
      </c>
      <c r="O48" s="70"/>
      <c r="P48" s="72">
        <v>3613054785</v>
      </c>
      <c r="Q48" s="70"/>
      <c r="R48" s="72">
        <v>-90016319</v>
      </c>
      <c r="V48" s="88"/>
    </row>
    <row r="49" spans="2:22" ht="25.5" customHeight="1" x14ac:dyDescent="0.55000000000000004">
      <c r="B49" s="2" t="s">
        <v>206</v>
      </c>
      <c r="D49" s="72">
        <v>0</v>
      </c>
      <c r="E49" s="70"/>
      <c r="F49" s="72">
        <v>0</v>
      </c>
      <c r="G49" s="70"/>
      <c r="H49" s="72">
        <v>0</v>
      </c>
      <c r="I49" s="70"/>
      <c r="J49" s="72">
        <v>0</v>
      </c>
      <c r="K49" s="70"/>
      <c r="L49" s="72">
        <v>98000</v>
      </c>
      <c r="M49" s="70"/>
      <c r="N49" s="72">
        <v>16977924778</v>
      </c>
      <c r="O49" s="70"/>
      <c r="P49" s="72">
        <v>17110687250</v>
      </c>
      <c r="Q49" s="70"/>
      <c r="R49" s="72">
        <v>-132762472</v>
      </c>
      <c r="V49" s="88"/>
    </row>
    <row r="50" spans="2:22" ht="25.5" customHeight="1" x14ac:dyDescent="0.55000000000000004">
      <c r="B50" s="2" t="s">
        <v>223</v>
      </c>
      <c r="D50" s="72">
        <v>6558</v>
      </c>
      <c r="E50" s="70"/>
      <c r="F50" s="72">
        <v>881170520</v>
      </c>
      <c r="G50" s="70"/>
      <c r="H50" s="72">
        <v>1124223968</v>
      </c>
      <c r="I50" s="70"/>
      <c r="J50" s="72">
        <v>-243053448</v>
      </c>
      <c r="K50" s="70"/>
      <c r="L50" s="72">
        <v>17458</v>
      </c>
      <c r="M50" s="70"/>
      <c r="N50" s="72">
        <v>2805711375</v>
      </c>
      <c r="O50" s="70"/>
      <c r="P50" s="72">
        <v>2938480091</v>
      </c>
      <c r="Q50" s="70"/>
      <c r="R50" s="72">
        <v>-132768716</v>
      </c>
      <c r="V50" s="88"/>
    </row>
    <row r="51" spans="2:22" ht="25.5" customHeight="1" x14ac:dyDescent="0.55000000000000004">
      <c r="B51" s="2" t="s">
        <v>191</v>
      </c>
      <c r="D51" s="72">
        <v>0</v>
      </c>
      <c r="E51" s="70"/>
      <c r="F51" s="72">
        <v>0</v>
      </c>
      <c r="G51" s="70"/>
      <c r="H51" s="72">
        <v>0</v>
      </c>
      <c r="I51" s="70"/>
      <c r="J51" s="72">
        <v>0</v>
      </c>
      <c r="K51" s="70"/>
      <c r="L51" s="72">
        <v>3730000</v>
      </c>
      <c r="M51" s="70"/>
      <c r="N51" s="72">
        <v>4883829836</v>
      </c>
      <c r="O51" s="70"/>
      <c r="P51" s="72">
        <v>5093910455</v>
      </c>
      <c r="Q51" s="70"/>
      <c r="R51" s="72">
        <v>-210080619</v>
      </c>
      <c r="V51" s="88"/>
    </row>
    <row r="52" spans="2:22" ht="25.5" customHeight="1" x14ac:dyDescent="0.55000000000000004">
      <c r="B52" s="2" t="s">
        <v>192</v>
      </c>
      <c r="D52" s="72">
        <v>4400000</v>
      </c>
      <c r="E52" s="70"/>
      <c r="F52" s="72">
        <v>6742084302</v>
      </c>
      <c r="G52" s="70"/>
      <c r="H52" s="72">
        <v>7040927855</v>
      </c>
      <c r="I52" s="70"/>
      <c r="J52" s="72">
        <v>-298843553</v>
      </c>
      <c r="K52" s="70"/>
      <c r="L52" s="72">
        <v>4900000</v>
      </c>
      <c r="M52" s="70"/>
      <c r="N52" s="72">
        <v>7595973259</v>
      </c>
      <c r="O52" s="70"/>
      <c r="P52" s="72">
        <v>7833863010</v>
      </c>
      <c r="Q52" s="70"/>
      <c r="R52" s="72">
        <v>-237889751</v>
      </c>
      <c r="V52" s="88"/>
    </row>
    <row r="53" spans="2:22" ht="25.5" customHeight="1" x14ac:dyDescent="0.55000000000000004">
      <c r="B53" s="2" t="s">
        <v>210</v>
      </c>
      <c r="D53" s="72">
        <v>0</v>
      </c>
      <c r="E53" s="70"/>
      <c r="F53" s="72">
        <v>0</v>
      </c>
      <c r="G53" s="70"/>
      <c r="H53" s="72">
        <v>0</v>
      </c>
      <c r="I53" s="70"/>
      <c r="J53" s="72">
        <v>0</v>
      </c>
      <c r="K53" s="70"/>
      <c r="L53" s="72">
        <v>669767</v>
      </c>
      <c r="M53" s="70"/>
      <c r="N53" s="72">
        <v>600218361</v>
      </c>
      <c r="O53" s="70"/>
      <c r="P53" s="72">
        <v>868179579</v>
      </c>
      <c r="Q53" s="70"/>
      <c r="R53" s="72">
        <v>-267961218</v>
      </c>
      <c r="V53" s="88"/>
    </row>
    <row r="54" spans="2:22" ht="25.5" customHeight="1" x14ac:dyDescent="0.55000000000000004">
      <c r="B54" s="2" t="s">
        <v>221</v>
      </c>
      <c r="D54" s="72">
        <v>10000</v>
      </c>
      <c r="E54" s="70"/>
      <c r="F54" s="72">
        <v>772873888</v>
      </c>
      <c r="G54" s="70"/>
      <c r="H54" s="72">
        <v>1017581454</v>
      </c>
      <c r="I54" s="70"/>
      <c r="J54" s="72">
        <v>-244707566</v>
      </c>
      <c r="K54" s="70"/>
      <c r="L54" s="72">
        <v>20000</v>
      </c>
      <c r="M54" s="70"/>
      <c r="N54" s="72">
        <v>1750025043</v>
      </c>
      <c r="O54" s="70"/>
      <c r="P54" s="72">
        <v>2035162909</v>
      </c>
      <c r="Q54" s="70"/>
      <c r="R54" s="72">
        <v>-285137866</v>
      </c>
      <c r="V54" s="88"/>
    </row>
    <row r="55" spans="2:22" ht="25.5" customHeight="1" x14ac:dyDescent="0.55000000000000004">
      <c r="B55" s="2" t="s">
        <v>211</v>
      </c>
      <c r="D55" s="72">
        <v>0</v>
      </c>
      <c r="E55" s="70"/>
      <c r="F55" s="72">
        <v>0</v>
      </c>
      <c r="G55" s="70"/>
      <c r="H55" s="72">
        <v>0</v>
      </c>
      <c r="I55" s="70"/>
      <c r="J55" s="72">
        <v>0</v>
      </c>
      <c r="K55" s="70"/>
      <c r="L55" s="72">
        <v>1000000</v>
      </c>
      <c r="M55" s="70"/>
      <c r="N55" s="72">
        <v>1226657723</v>
      </c>
      <c r="O55" s="70"/>
      <c r="P55" s="72">
        <v>1589485950</v>
      </c>
      <c r="Q55" s="70"/>
      <c r="R55" s="72">
        <v>-362828227</v>
      </c>
      <c r="V55" s="88"/>
    </row>
    <row r="56" spans="2:22" ht="25.5" customHeight="1" x14ac:dyDescent="0.55000000000000004">
      <c r="B56" s="2" t="s">
        <v>224</v>
      </c>
      <c r="D56" s="72">
        <v>1900000</v>
      </c>
      <c r="E56" s="70"/>
      <c r="F56" s="72">
        <v>8832190746</v>
      </c>
      <c r="G56" s="70"/>
      <c r="H56" s="72">
        <v>9665101459</v>
      </c>
      <c r="I56" s="70"/>
      <c r="J56" s="72">
        <v>-832910713</v>
      </c>
      <c r="K56" s="70"/>
      <c r="L56" s="72">
        <v>2447517</v>
      </c>
      <c r="M56" s="70"/>
      <c r="N56" s="72">
        <v>11830883223</v>
      </c>
      <c r="O56" s="70"/>
      <c r="P56" s="72">
        <v>12366441496</v>
      </c>
      <c r="Q56" s="70"/>
      <c r="R56" s="72">
        <v>-535558273</v>
      </c>
      <c r="V56" s="88"/>
    </row>
    <row r="57" spans="2:22" ht="25.5" customHeight="1" x14ac:dyDescent="0.55000000000000004">
      <c r="B57" s="2" t="s">
        <v>169</v>
      </c>
      <c r="D57" s="72">
        <v>0</v>
      </c>
      <c r="E57" s="70"/>
      <c r="F57" s="72">
        <v>0</v>
      </c>
      <c r="G57" s="70"/>
      <c r="H57" s="72">
        <v>0</v>
      </c>
      <c r="I57" s="70"/>
      <c r="J57" s="72">
        <v>0</v>
      </c>
      <c r="K57" s="70"/>
      <c r="L57" s="72">
        <v>9274000</v>
      </c>
      <c r="M57" s="70"/>
      <c r="N57" s="72">
        <v>12562224948</v>
      </c>
      <c r="O57" s="70"/>
      <c r="P57" s="72">
        <v>13118380433</v>
      </c>
      <c r="Q57" s="70"/>
      <c r="R57" s="72">
        <v>-556155485</v>
      </c>
      <c r="V57" s="88"/>
    </row>
    <row r="58" spans="2:22" ht="25.5" customHeight="1" x14ac:dyDescent="0.55000000000000004">
      <c r="B58" s="2" t="s">
        <v>194</v>
      </c>
      <c r="D58" s="72">
        <v>0</v>
      </c>
      <c r="E58" s="70"/>
      <c r="F58" s="72">
        <v>0</v>
      </c>
      <c r="G58" s="70"/>
      <c r="H58" s="72">
        <v>0</v>
      </c>
      <c r="I58" s="70"/>
      <c r="J58" s="72">
        <v>0</v>
      </c>
      <c r="K58" s="70"/>
      <c r="L58" s="72">
        <v>2255877</v>
      </c>
      <c r="M58" s="70"/>
      <c r="N58" s="72">
        <v>8052669913</v>
      </c>
      <c r="O58" s="70"/>
      <c r="P58" s="72">
        <v>8846334203</v>
      </c>
      <c r="Q58" s="70"/>
      <c r="R58" s="72">
        <v>-793664290</v>
      </c>
      <c r="V58" s="88"/>
    </row>
    <row r="59" spans="2:22" ht="25.5" customHeight="1" x14ac:dyDescent="0.55000000000000004">
      <c r="B59" s="2" t="s">
        <v>202</v>
      </c>
      <c r="D59" s="72">
        <v>4700000</v>
      </c>
      <c r="E59" s="70"/>
      <c r="F59" s="72">
        <v>9415167891</v>
      </c>
      <c r="G59" s="70"/>
      <c r="H59" s="72">
        <v>11168886601</v>
      </c>
      <c r="I59" s="70"/>
      <c r="J59" s="72">
        <v>-1753718710</v>
      </c>
      <c r="K59" s="70"/>
      <c r="L59" s="72">
        <v>4700000</v>
      </c>
      <c r="M59" s="70"/>
      <c r="N59" s="72">
        <v>9415167891</v>
      </c>
      <c r="O59" s="70"/>
      <c r="P59" s="72">
        <v>11168886601</v>
      </c>
      <c r="Q59" s="70"/>
      <c r="R59" s="72">
        <v>-1753718710</v>
      </c>
      <c r="V59" s="88"/>
    </row>
    <row r="60" spans="2:22" ht="25.5" customHeight="1" x14ac:dyDescent="0.55000000000000004">
      <c r="B60" s="2" t="s">
        <v>190</v>
      </c>
      <c r="D60" s="72">
        <v>0</v>
      </c>
      <c r="E60" s="70"/>
      <c r="F60" s="72">
        <v>0</v>
      </c>
      <c r="G60" s="70"/>
      <c r="H60" s="72">
        <v>0</v>
      </c>
      <c r="I60" s="70"/>
      <c r="J60" s="72">
        <v>0</v>
      </c>
      <c r="K60" s="70"/>
      <c r="L60" s="72">
        <v>2200000</v>
      </c>
      <c r="M60" s="70"/>
      <c r="N60" s="72">
        <v>6642884587</v>
      </c>
      <c r="O60" s="70"/>
      <c r="P60" s="72">
        <v>8554022080</v>
      </c>
      <c r="Q60" s="70"/>
      <c r="R60" s="72">
        <v>-1911137493</v>
      </c>
      <c r="V60" s="88"/>
    </row>
    <row r="61" spans="2:22" ht="25.5" customHeight="1" x14ac:dyDescent="0.55000000000000004">
      <c r="B61" s="2" t="s">
        <v>174</v>
      </c>
      <c r="D61" s="72">
        <v>1442307</v>
      </c>
      <c r="E61" s="70"/>
      <c r="F61" s="72">
        <v>8665461412</v>
      </c>
      <c r="G61" s="70"/>
      <c r="H61" s="72">
        <v>10740787788</v>
      </c>
      <c r="I61" s="70"/>
      <c r="J61" s="72">
        <v>-2075326376</v>
      </c>
      <c r="K61" s="70"/>
      <c r="L61" s="72">
        <v>1442307</v>
      </c>
      <c r="M61" s="70"/>
      <c r="N61" s="72">
        <v>8665461412</v>
      </c>
      <c r="O61" s="70"/>
      <c r="P61" s="72">
        <v>10740787788</v>
      </c>
      <c r="Q61" s="70"/>
      <c r="R61" s="72">
        <v>-2075326376</v>
      </c>
      <c r="V61" s="88"/>
    </row>
    <row r="62" spans="2:22" ht="25.5" customHeight="1" x14ac:dyDescent="0.55000000000000004">
      <c r="B62" s="2" t="s">
        <v>189</v>
      </c>
      <c r="D62" s="72">
        <v>3200000</v>
      </c>
      <c r="E62" s="70"/>
      <c r="F62" s="72">
        <v>9862189904</v>
      </c>
      <c r="G62" s="70"/>
      <c r="H62" s="72">
        <v>12574462303</v>
      </c>
      <c r="I62" s="70"/>
      <c r="J62" s="72">
        <v>-2712272399</v>
      </c>
      <c r="K62" s="70"/>
      <c r="L62" s="72">
        <v>3200001</v>
      </c>
      <c r="M62" s="70"/>
      <c r="N62" s="72">
        <v>9862189905</v>
      </c>
      <c r="O62" s="70"/>
      <c r="P62" s="72">
        <v>12574466230</v>
      </c>
      <c r="Q62" s="70"/>
      <c r="R62" s="72">
        <v>-2712276325</v>
      </c>
      <c r="V62" s="88"/>
    </row>
    <row r="63" spans="2:22" ht="25.5" customHeight="1" x14ac:dyDescent="0.55000000000000004">
      <c r="D63" s="72"/>
      <c r="E63" s="70"/>
      <c r="F63" s="72"/>
      <c r="G63" s="70"/>
      <c r="H63" s="72"/>
      <c r="I63" s="70"/>
      <c r="J63" s="72"/>
      <c r="K63" s="70"/>
      <c r="L63" s="72"/>
      <c r="M63" s="70"/>
      <c r="N63" s="72"/>
      <c r="O63" s="70"/>
      <c r="P63" s="72"/>
      <c r="Q63" s="70"/>
      <c r="R63" s="72"/>
      <c r="V63" s="88"/>
    </row>
    <row r="64" spans="2:22" ht="24.75" thickBot="1" x14ac:dyDescent="0.6">
      <c r="B64" s="125" t="s">
        <v>59</v>
      </c>
      <c r="D64" s="69">
        <f>SUM(D10:D62)</f>
        <v>17511960</v>
      </c>
      <c r="E64" s="69"/>
      <c r="F64" s="69">
        <f>SUM(F10:F62)</f>
        <v>51483644779</v>
      </c>
      <c r="G64" s="69"/>
      <c r="H64" s="69">
        <f>SUM(H10:H62)</f>
        <v>59823349564</v>
      </c>
      <c r="I64" s="69"/>
      <c r="J64" s="69">
        <f>SUM(J10:J62)</f>
        <v>-8339704785</v>
      </c>
      <c r="K64" s="69"/>
      <c r="L64" s="69">
        <f>SUM(L10:L62)</f>
        <v>132887522</v>
      </c>
      <c r="M64" s="69"/>
      <c r="N64" s="69">
        <f>SUM(N10:N62)</f>
        <v>351919553474</v>
      </c>
      <c r="O64" s="69"/>
      <c r="P64" s="69">
        <f>SUM(P10:P62)</f>
        <v>338308628639</v>
      </c>
      <c r="Q64" s="69"/>
      <c r="R64" s="69">
        <f>SUM(R10:R62)</f>
        <v>13610924835</v>
      </c>
    </row>
    <row r="65" spans="10:14" ht="21.75" thickTop="1" x14ac:dyDescent="0.55000000000000004"/>
    <row r="66" spans="10:14" ht="26.25" x14ac:dyDescent="0.65">
      <c r="J66" s="19"/>
    </row>
    <row r="68" spans="10:14" x14ac:dyDescent="0.55000000000000004">
      <c r="L68" s="206">
        <v>20</v>
      </c>
      <c r="M68" s="206"/>
      <c r="N68" s="206"/>
    </row>
  </sheetData>
  <sortState ref="B10:R62">
    <sortCondition descending="1" ref="R10:R62"/>
  </sortState>
  <mergeCells count="4">
    <mergeCell ref="B3:R3"/>
    <mergeCell ref="B4:R4"/>
    <mergeCell ref="B2:R2"/>
    <mergeCell ref="L68:N68"/>
  </mergeCells>
  <printOptions horizontalCentered="1" verticalCentered="1"/>
  <pageMargins left="0.2" right="0.2" top="0.25" bottom="0.25" header="0.3" footer="0.3"/>
  <pageSetup paperSize="9" scale="32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rightToLeft="1" view="pageBreakPreview" zoomScaleNormal="100" zoomScaleSheetLayoutView="100" workbookViewId="0">
      <selection activeCell="A13" sqref="A13:Y13"/>
    </sheetView>
  </sheetViews>
  <sheetFormatPr defaultRowHeight="15" x14ac:dyDescent="0.25"/>
  <cols>
    <col min="1" max="1" width="7.75" bestFit="1" customWidth="1"/>
    <col min="2" max="2" width="1.625" customWidth="1"/>
    <col min="3" max="3" width="11.75" bestFit="1" customWidth="1"/>
    <col min="4" max="4" width="1.625" customWidth="1"/>
    <col min="6" max="6" width="1.625" customWidth="1"/>
    <col min="7" max="7" width="9.25" bestFit="1" customWidth="1"/>
    <col min="8" max="8" width="1.625" customWidth="1"/>
    <col min="9" max="9" width="9.25" bestFit="1" customWidth="1"/>
    <col min="10" max="10" width="1.625" customWidth="1"/>
    <col min="11" max="11" width="15.25" bestFit="1" customWidth="1"/>
    <col min="12" max="12" width="1.625" customWidth="1"/>
    <col min="13" max="13" width="14.25" bestFit="1" customWidth="1"/>
    <col min="14" max="14" width="1.625" customWidth="1"/>
    <col min="15" max="15" width="14.25" bestFit="1" customWidth="1"/>
    <col min="16" max="16" width="1.625" customWidth="1"/>
    <col min="17" max="17" width="10.625" bestFit="1" customWidth="1"/>
    <col min="18" max="18" width="1.625" customWidth="1"/>
    <col min="19" max="19" width="11.625" bestFit="1" customWidth="1"/>
    <col min="20" max="20" width="1.625" customWidth="1"/>
    <col min="21" max="21" width="10.625" bestFit="1" customWidth="1"/>
    <col min="22" max="22" width="1.625" customWidth="1"/>
    <col min="23" max="23" width="16" bestFit="1" customWidth="1"/>
    <col min="24" max="24" width="1.625" customWidth="1"/>
    <col min="25" max="25" width="17.125" customWidth="1"/>
  </cols>
  <sheetData>
    <row r="1" spans="1:25" ht="25.5" x14ac:dyDescent="0.25">
      <c r="A1" s="191" t="s">
        <v>168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5" ht="25.5" x14ac:dyDescent="0.25">
      <c r="A2" s="191" t="s">
        <v>37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25.5" x14ac:dyDescent="0.25">
      <c r="A3" s="191" t="s">
        <v>237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216" t="s">
        <v>162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5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25" ht="21" x14ac:dyDescent="0.25">
      <c r="A7" s="113"/>
      <c r="B7" s="113"/>
      <c r="C7" s="113"/>
      <c r="D7" s="113"/>
      <c r="E7" s="193" t="s">
        <v>39</v>
      </c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13"/>
      <c r="Y7" s="115" t="s">
        <v>101</v>
      </c>
    </row>
    <row r="8" spans="1:25" ht="42" x14ac:dyDescent="0.25">
      <c r="A8" s="115" t="s">
        <v>136</v>
      </c>
      <c r="B8" s="113"/>
      <c r="C8" s="115" t="s">
        <v>137</v>
      </c>
      <c r="D8" s="113"/>
      <c r="E8" s="122" t="s">
        <v>14</v>
      </c>
      <c r="F8" s="114"/>
      <c r="G8" s="122" t="s">
        <v>5</v>
      </c>
      <c r="H8" s="114"/>
      <c r="I8" s="122" t="s">
        <v>13</v>
      </c>
      <c r="J8" s="114"/>
      <c r="K8" s="122" t="s">
        <v>138</v>
      </c>
      <c r="L8" s="114"/>
      <c r="M8" s="122" t="s">
        <v>139</v>
      </c>
      <c r="N8" s="114"/>
      <c r="O8" s="122" t="s">
        <v>140</v>
      </c>
      <c r="P8" s="114"/>
      <c r="Q8" s="122" t="s">
        <v>141</v>
      </c>
      <c r="R8" s="114"/>
      <c r="S8" s="122" t="s">
        <v>142</v>
      </c>
      <c r="T8" s="114"/>
      <c r="U8" s="122" t="s">
        <v>143</v>
      </c>
      <c r="V8" s="114"/>
      <c r="W8" s="122" t="s">
        <v>144</v>
      </c>
      <c r="X8" s="113"/>
      <c r="Y8" s="122" t="s">
        <v>144</v>
      </c>
    </row>
    <row r="9" spans="1:25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 ht="21.75" thickBot="1" x14ac:dyDescent="0.55000000000000004">
      <c r="A10" s="140" t="s">
        <v>59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2">
        <f>SUM(K9:K9)</f>
        <v>0</v>
      </c>
      <c r="L10" s="142"/>
      <c r="M10" s="142">
        <f>SUM(M9:M9)</f>
        <v>0</v>
      </c>
      <c r="N10" s="142"/>
      <c r="O10" s="142">
        <f>SUM(O9:O9)</f>
        <v>0</v>
      </c>
      <c r="P10" s="142"/>
      <c r="Q10" s="142">
        <f>SUM(Q9:Q9)</f>
        <v>0</v>
      </c>
      <c r="R10" s="142"/>
      <c r="S10" s="142">
        <f>SUM(S9:S9)</f>
        <v>0</v>
      </c>
      <c r="T10" s="142"/>
      <c r="U10" s="142">
        <f>SUM(U9:U9)</f>
        <v>0</v>
      </c>
      <c r="V10" s="142"/>
      <c r="W10" s="142">
        <f>SUM(W9:W9)</f>
        <v>0</v>
      </c>
      <c r="X10" s="142"/>
      <c r="Y10" s="69">
        <f>SUM(Y9:Y9)</f>
        <v>0</v>
      </c>
    </row>
    <row r="11" spans="1:25" ht="15.75" thickTop="1" x14ac:dyDescent="0.25"/>
    <row r="12" spans="1:25" x14ac:dyDescent="0.25">
      <c r="Y12" s="162"/>
    </row>
    <row r="13" spans="1:25" ht="30" x14ac:dyDescent="0.75">
      <c r="A13" s="234">
        <v>21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5" customWidth="1"/>
    <col min="3" max="3" width="1.375" customWidth="1"/>
    <col min="4" max="4" width="26.75" bestFit="1" customWidth="1"/>
    <col min="5" max="5" width="1.375" customWidth="1"/>
    <col min="7" max="7" width="1.375" customWidth="1"/>
    <col min="9" max="9" width="1.375" customWidth="1"/>
    <col min="12" max="12" width="1.375" customWidth="1"/>
    <col min="14" max="14" width="1.375" customWidth="1"/>
    <col min="16" max="16" width="1.375" customWidth="1"/>
  </cols>
  <sheetData>
    <row r="1" spans="1:17" ht="25.5" x14ac:dyDescent="0.25">
      <c r="A1" s="191" t="s">
        <v>168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17" ht="25.5" x14ac:dyDescent="0.25">
      <c r="A2" s="191" t="s">
        <v>37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 ht="25.5" x14ac:dyDescent="0.25">
      <c r="A3" s="191" t="s">
        <v>237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7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ht="24" x14ac:dyDescent="0.25">
      <c r="A5" s="117" t="s">
        <v>163</v>
      </c>
      <c r="B5" s="192" t="s">
        <v>103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</row>
    <row r="6" spans="1:17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227" t="s">
        <v>104</v>
      </c>
      <c r="N6" s="113"/>
      <c r="O6" s="113"/>
      <c r="P6" s="113"/>
      <c r="Q6" s="227" t="s">
        <v>105</v>
      </c>
    </row>
    <row r="7" spans="1:17" ht="21" x14ac:dyDescent="0.25">
      <c r="A7" s="193" t="s">
        <v>106</v>
      </c>
      <c r="B7" s="193"/>
      <c r="C7" s="113"/>
      <c r="D7" s="115" t="s">
        <v>107</v>
      </c>
      <c r="E7" s="113"/>
      <c r="F7" s="115" t="s">
        <v>108</v>
      </c>
      <c r="G7" s="113"/>
      <c r="H7" s="115" t="s">
        <v>87</v>
      </c>
      <c r="I7" s="113"/>
      <c r="J7" s="193" t="s">
        <v>109</v>
      </c>
      <c r="K7" s="193"/>
      <c r="L7" s="113"/>
      <c r="M7" s="227"/>
      <c r="N7" s="113"/>
      <c r="O7" s="115" t="s">
        <v>110</v>
      </c>
      <c r="P7" s="113"/>
      <c r="Q7" s="227"/>
    </row>
    <row r="8" spans="1:17" ht="21" x14ac:dyDescent="0.25">
      <c r="A8" s="196" t="s">
        <v>111</v>
      </c>
      <c r="B8" s="235"/>
      <c r="C8" s="113"/>
      <c r="D8" s="196" t="s">
        <v>112</v>
      </c>
      <c r="E8" s="113"/>
      <c r="F8" s="116" t="s">
        <v>113</v>
      </c>
      <c r="G8" s="113"/>
      <c r="H8" s="114"/>
      <c r="I8" s="113"/>
      <c r="J8" s="114"/>
      <c r="K8" s="114"/>
      <c r="L8" s="113"/>
      <c r="M8" s="114"/>
      <c r="N8" s="113"/>
      <c r="O8" s="114"/>
      <c r="P8" s="113"/>
      <c r="Q8" s="114"/>
    </row>
    <row r="9" spans="1:17" ht="21" x14ac:dyDescent="0.25">
      <c r="A9" s="193"/>
      <c r="B9" s="193"/>
      <c r="C9" s="113"/>
      <c r="D9" s="193"/>
      <c r="E9" s="113"/>
      <c r="F9" s="116" t="s">
        <v>114</v>
      </c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ht="21" x14ac:dyDescent="0.25">
      <c r="A10" s="196" t="s">
        <v>111</v>
      </c>
      <c r="B10" s="235"/>
      <c r="C10" s="113"/>
      <c r="D10" s="196" t="s">
        <v>115</v>
      </c>
      <c r="E10" s="113"/>
      <c r="F10" s="116" t="s">
        <v>113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17" ht="21" x14ac:dyDescent="0.25">
      <c r="A11" s="193"/>
      <c r="B11" s="193"/>
      <c r="C11" s="113"/>
      <c r="D11" s="193"/>
      <c r="E11" s="113"/>
      <c r="F11" s="116" t="s">
        <v>116</v>
      </c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7" ht="90" customHeight="1" x14ac:dyDescent="0.25">
      <c r="A12" s="236" t="s">
        <v>117</v>
      </c>
      <c r="B12" s="236"/>
      <c r="C12" s="113"/>
      <c r="D12" s="122" t="s">
        <v>118</v>
      </c>
      <c r="E12" s="113"/>
      <c r="F12" s="116" t="s">
        <v>119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7" ht="21" x14ac:dyDescent="0.25">
      <c r="A13" s="236" t="s">
        <v>120</v>
      </c>
      <c r="B13" s="237"/>
      <c r="C13" s="113"/>
      <c r="D13" s="236" t="s">
        <v>120</v>
      </c>
      <c r="E13" s="113"/>
      <c r="F13" s="116" t="s">
        <v>121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</row>
    <row r="14" spans="1:17" ht="21" x14ac:dyDescent="0.25">
      <c r="A14" s="238"/>
      <c r="B14" s="238"/>
      <c r="C14" s="113"/>
      <c r="D14" s="238"/>
      <c r="E14" s="113"/>
      <c r="F14" s="116" t="s">
        <v>122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17" ht="21" x14ac:dyDescent="0.25">
      <c r="A15" s="238"/>
      <c r="B15" s="238"/>
      <c r="C15" s="113"/>
      <c r="D15" s="238"/>
      <c r="E15" s="113"/>
      <c r="F15" s="116" t="s">
        <v>123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17" ht="21" x14ac:dyDescent="0.25">
      <c r="A16" s="227"/>
      <c r="B16" s="227"/>
      <c r="C16" s="113"/>
      <c r="D16" s="227"/>
      <c r="E16" s="113"/>
      <c r="F16" s="116" t="s">
        <v>124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</row>
    <row r="17" spans="1:17" x14ac:dyDescent="0.25">
      <c r="A17" s="114"/>
      <c r="B17" s="114"/>
      <c r="C17" s="113"/>
      <c r="D17" s="114"/>
      <c r="E17" s="113"/>
      <c r="F17" s="114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1:17" ht="21" x14ac:dyDescent="0.25">
      <c r="A18" s="193" t="s">
        <v>125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13"/>
      <c r="L18" s="113"/>
      <c r="M18" s="113"/>
      <c r="N18" s="113"/>
      <c r="O18" s="113"/>
      <c r="P18" s="113"/>
      <c r="Q18" s="113"/>
    </row>
    <row r="19" spans="1:17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3"/>
      <c r="L19" s="113"/>
      <c r="M19" s="113"/>
      <c r="N19" s="113"/>
      <c r="O19" s="113"/>
      <c r="P19" s="113"/>
      <c r="Q19" s="113"/>
    </row>
    <row r="20" spans="1:17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</row>
    <row r="21" spans="1:17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</row>
    <row r="22" spans="1:17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</row>
    <row r="23" spans="1:17" ht="30" x14ac:dyDescent="0.75">
      <c r="A23" s="214">
        <v>22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</row>
    <row r="24" spans="1:17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53"/>
  <sheetViews>
    <sheetView rightToLeft="1" view="pageBreakPreview" topLeftCell="A26" zoomScale="55" zoomScaleNormal="55" zoomScaleSheetLayoutView="55" workbookViewId="0">
      <selection activeCell="C11" sqref="C11:Y40"/>
    </sheetView>
  </sheetViews>
  <sheetFormatPr defaultColWidth="9.125" defaultRowHeight="33" x14ac:dyDescent="0.8"/>
  <cols>
    <col min="1" max="1" width="2.625" style="42" customWidth="1"/>
    <col min="2" max="2" width="1.25" style="42" customWidth="1"/>
    <col min="3" max="3" width="49.375" style="42" bestFit="1" customWidth="1"/>
    <col min="4" max="4" width="1" style="42" customWidth="1"/>
    <col min="5" max="5" width="20.25" style="42" customWidth="1"/>
    <col min="6" max="6" width="1.75" style="42" customWidth="1"/>
    <col min="7" max="7" width="26.25" style="42" bestFit="1" customWidth="1"/>
    <col min="8" max="8" width="1" style="42" customWidth="1"/>
    <col min="9" max="9" width="29.125" style="42" bestFit="1" customWidth="1"/>
    <col min="10" max="10" width="1.375" style="42" customWidth="1"/>
    <col min="11" max="11" width="20.75" style="42" bestFit="1" customWidth="1"/>
    <col min="12" max="12" width="1.75" style="42" customWidth="1"/>
    <col min="13" max="13" width="26.25" style="42" bestFit="1" customWidth="1"/>
    <col min="14" max="14" width="1.375" style="42" customWidth="1"/>
    <col min="15" max="15" width="22.375" style="42" bestFit="1" customWidth="1"/>
    <col min="16" max="16" width="1.375" style="42" customWidth="1"/>
    <col min="17" max="17" width="26.25" style="42" bestFit="1" customWidth="1"/>
    <col min="18" max="18" width="1.75" style="42" customWidth="1"/>
    <col min="19" max="19" width="20.75" style="42" customWidth="1"/>
    <col min="20" max="20" width="1.25" style="42" customWidth="1"/>
    <col min="21" max="21" width="16.375" style="42" bestFit="1" customWidth="1"/>
    <col min="22" max="22" width="1.625" style="42" customWidth="1"/>
    <col min="23" max="23" width="26.25" style="42" bestFit="1" customWidth="1"/>
    <col min="24" max="24" width="1" style="42" customWidth="1"/>
    <col min="25" max="25" width="29.125" style="42" bestFit="1" customWidth="1"/>
    <col min="26" max="26" width="1.25" style="42" customWidth="1"/>
    <col min="27" max="27" width="24.875" style="60" customWidth="1"/>
    <col min="28" max="28" width="1" style="42" customWidth="1"/>
    <col min="29" max="29" width="9.125" style="42" customWidth="1"/>
    <col min="30" max="16384" width="9.125" style="42"/>
  </cols>
  <sheetData>
    <row r="2" spans="3:27" ht="46.5" x14ac:dyDescent="0.8">
      <c r="C2" s="183" t="s">
        <v>168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</row>
    <row r="3" spans="3:27" ht="46.5" x14ac:dyDescent="0.8">
      <c r="C3" s="183" t="s">
        <v>0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</row>
    <row r="4" spans="3:27" ht="46.5" x14ac:dyDescent="0.8">
      <c r="C4" s="183" t="s">
        <v>237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</row>
    <row r="5" spans="3:27" ht="147" customHeight="1" x14ac:dyDescent="0.8"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3:27" ht="39" x14ac:dyDescent="0.8">
      <c r="C6" s="182" t="s">
        <v>182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</row>
    <row r="8" spans="3:27" s="56" customFormat="1" ht="34.5" customHeight="1" x14ac:dyDescent="0.25">
      <c r="C8" s="190" t="s">
        <v>1</v>
      </c>
      <c r="E8" s="189" t="s">
        <v>230</v>
      </c>
      <c r="F8" s="189" t="s">
        <v>2</v>
      </c>
      <c r="G8" s="189" t="s">
        <v>2</v>
      </c>
      <c r="H8" s="189" t="s">
        <v>2</v>
      </c>
      <c r="I8" s="189" t="s">
        <v>2</v>
      </c>
      <c r="J8" s="184"/>
      <c r="K8" s="189" t="s">
        <v>3</v>
      </c>
      <c r="L8" s="189" t="s">
        <v>3</v>
      </c>
      <c r="M8" s="189" t="s">
        <v>3</v>
      </c>
      <c r="N8" s="189" t="s">
        <v>3</v>
      </c>
      <c r="O8" s="189" t="s">
        <v>3</v>
      </c>
      <c r="P8" s="189" t="s">
        <v>3</v>
      </c>
      <c r="Q8" s="189" t="s">
        <v>3</v>
      </c>
      <c r="R8" s="184"/>
      <c r="S8" s="189" t="s">
        <v>238</v>
      </c>
      <c r="T8" s="189" t="s">
        <v>4</v>
      </c>
      <c r="U8" s="189" t="s">
        <v>4</v>
      </c>
      <c r="V8" s="189" t="s">
        <v>4</v>
      </c>
      <c r="W8" s="189" t="s">
        <v>4</v>
      </c>
      <c r="X8" s="189" t="s">
        <v>4</v>
      </c>
      <c r="Y8" s="189" t="s">
        <v>4</v>
      </c>
      <c r="Z8" s="189" t="s">
        <v>4</v>
      </c>
      <c r="AA8" s="189" t="s">
        <v>4</v>
      </c>
    </row>
    <row r="9" spans="3:27" s="56" customFormat="1" ht="44.25" customHeight="1" x14ac:dyDescent="0.25">
      <c r="C9" s="190" t="s">
        <v>1</v>
      </c>
      <c r="D9" s="184"/>
      <c r="E9" s="187" t="s">
        <v>5</v>
      </c>
      <c r="F9" s="185"/>
      <c r="G9" s="187" t="s">
        <v>6</v>
      </c>
      <c r="H9" s="57"/>
      <c r="I9" s="187" t="s">
        <v>7</v>
      </c>
      <c r="J9" s="184"/>
      <c r="K9" s="187" t="s">
        <v>8</v>
      </c>
      <c r="L9" s="187" t="s">
        <v>8</v>
      </c>
      <c r="M9" s="187" t="s">
        <v>8</v>
      </c>
      <c r="N9" s="57"/>
      <c r="O9" s="187" t="s">
        <v>9</v>
      </c>
      <c r="P9" s="187" t="s">
        <v>9</v>
      </c>
      <c r="Q9" s="187" t="s">
        <v>9</v>
      </c>
      <c r="R9" s="184"/>
      <c r="S9" s="187" t="s">
        <v>5</v>
      </c>
      <c r="T9" s="185"/>
      <c r="U9" s="187" t="s">
        <v>10</v>
      </c>
      <c r="V9" s="185"/>
      <c r="W9" s="187" t="s">
        <v>6</v>
      </c>
      <c r="X9" s="185"/>
      <c r="Y9" s="187" t="s">
        <v>7</v>
      </c>
      <c r="Z9" s="184"/>
      <c r="AA9" s="187" t="s">
        <v>11</v>
      </c>
    </row>
    <row r="10" spans="3:27" s="56" customFormat="1" ht="54" customHeight="1" x14ac:dyDescent="0.25">
      <c r="C10" s="190" t="s">
        <v>1</v>
      </c>
      <c r="D10" s="184"/>
      <c r="E10" s="188" t="s">
        <v>5</v>
      </c>
      <c r="F10" s="186"/>
      <c r="G10" s="188" t="s">
        <v>6</v>
      </c>
      <c r="H10" s="58"/>
      <c r="I10" s="188" t="s">
        <v>7</v>
      </c>
      <c r="J10" s="184"/>
      <c r="K10" s="188" t="s">
        <v>5</v>
      </c>
      <c r="L10" s="90"/>
      <c r="M10" s="188" t="s">
        <v>6</v>
      </c>
      <c r="N10" s="58"/>
      <c r="O10" s="188" t="s">
        <v>5</v>
      </c>
      <c r="P10" s="58"/>
      <c r="Q10" s="188" t="s">
        <v>12</v>
      </c>
      <c r="R10" s="184"/>
      <c r="S10" s="188" t="s">
        <v>5</v>
      </c>
      <c r="T10" s="186"/>
      <c r="U10" s="188" t="s">
        <v>10</v>
      </c>
      <c r="V10" s="186"/>
      <c r="W10" s="188" t="s">
        <v>6</v>
      </c>
      <c r="X10" s="186"/>
      <c r="Y10" s="188" t="s">
        <v>7</v>
      </c>
      <c r="Z10" s="184"/>
      <c r="AA10" s="188" t="s">
        <v>11</v>
      </c>
    </row>
    <row r="11" spans="3:27" x14ac:dyDescent="0.8">
      <c r="C11" s="59" t="s">
        <v>239</v>
      </c>
      <c r="E11" s="103">
        <v>0</v>
      </c>
      <c r="F11" s="104"/>
      <c r="G11" s="103">
        <v>0</v>
      </c>
      <c r="H11" s="104"/>
      <c r="I11" s="103">
        <v>0</v>
      </c>
      <c r="J11" s="104"/>
      <c r="K11" s="103">
        <v>4840000</v>
      </c>
      <c r="L11" s="85"/>
      <c r="M11" s="103">
        <v>20837834433</v>
      </c>
      <c r="N11" s="104"/>
      <c r="O11" s="103">
        <v>0</v>
      </c>
      <c r="P11" s="104"/>
      <c r="Q11" s="103">
        <v>0</v>
      </c>
      <c r="R11" s="104"/>
      <c r="S11" s="103">
        <v>4840000</v>
      </c>
      <c r="T11" s="104"/>
      <c r="U11" s="103">
        <v>4173</v>
      </c>
      <c r="V11" s="85"/>
      <c r="W11" s="103">
        <v>20837834433</v>
      </c>
      <c r="X11" s="104"/>
      <c r="Y11" s="103">
        <v>20077145946</v>
      </c>
      <c r="Z11" s="104"/>
      <c r="AA11" s="85">
        <f>Y11/'سرمایه گذاری ها'!$O$17</f>
        <v>6.948772347024193E-2</v>
      </c>
    </row>
    <row r="12" spans="3:27" x14ac:dyDescent="0.8">
      <c r="C12" s="42" t="s">
        <v>241</v>
      </c>
      <c r="E12" s="103">
        <v>0</v>
      </c>
      <c r="F12" s="104"/>
      <c r="G12" s="103">
        <v>0</v>
      </c>
      <c r="H12" s="104"/>
      <c r="I12" s="103">
        <v>0</v>
      </c>
      <c r="J12" s="104"/>
      <c r="K12" s="103">
        <v>7000000</v>
      </c>
      <c r="L12" s="85"/>
      <c r="M12" s="103">
        <v>12448861709</v>
      </c>
      <c r="N12" s="104"/>
      <c r="O12" s="103">
        <v>0</v>
      </c>
      <c r="P12" s="104"/>
      <c r="Q12" s="103">
        <v>0</v>
      </c>
      <c r="R12" s="104"/>
      <c r="S12" s="103">
        <v>7000000</v>
      </c>
      <c r="T12" s="104"/>
      <c r="U12" s="103">
        <v>1700</v>
      </c>
      <c r="V12" s="85"/>
      <c r="W12" s="103">
        <v>12448861709</v>
      </c>
      <c r="X12" s="104"/>
      <c r="Y12" s="103">
        <v>11829195000</v>
      </c>
      <c r="Z12" s="104"/>
      <c r="AA12" s="85">
        <f>Y12/'سرمایه گذاری ها'!$O$17</f>
        <v>4.0941268905769622E-2</v>
      </c>
    </row>
    <row r="13" spans="3:27" x14ac:dyDescent="0.8">
      <c r="C13" s="42" t="s">
        <v>242</v>
      </c>
      <c r="E13" s="103">
        <v>0</v>
      </c>
      <c r="F13" s="104"/>
      <c r="G13" s="103">
        <v>0</v>
      </c>
      <c r="H13" s="104"/>
      <c r="I13" s="103">
        <v>0</v>
      </c>
      <c r="J13" s="104"/>
      <c r="K13" s="103">
        <v>1000000</v>
      </c>
      <c r="L13" s="85"/>
      <c r="M13" s="103">
        <v>11811070327</v>
      </c>
      <c r="N13" s="104"/>
      <c r="O13" s="103">
        <v>0</v>
      </c>
      <c r="P13" s="104"/>
      <c r="Q13" s="103">
        <v>0</v>
      </c>
      <c r="R13" s="104"/>
      <c r="S13" s="103">
        <v>1000000</v>
      </c>
      <c r="T13" s="104"/>
      <c r="U13" s="103">
        <v>11810</v>
      </c>
      <c r="V13" s="85"/>
      <c r="W13" s="103">
        <v>11811070327</v>
      </c>
      <c r="X13" s="104"/>
      <c r="Y13" s="103">
        <v>11739730500</v>
      </c>
      <c r="Z13" s="104"/>
      <c r="AA13" s="85">
        <f>Y13/'سرمایه گذاری ها'!$O$17</f>
        <v>4.0631629056902457E-2</v>
      </c>
    </row>
    <row r="14" spans="3:27" x14ac:dyDescent="0.8">
      <c r="C14" s="42" t="s">
        <v>197</v>
      </c>
      <c r="E14" s="103">
        <v>1000000</v>
      </c>
      <c r="F14" s="104"/>
      <c r="G14" s="103">
        <v>11688619932</v>
      </c>
      <c r="H14" s="104"/>
      <c r="I14" s="103">
        <v>9890797500</v>
      </c>
      <c r="J14" s="104"/>
      <c r="K14" s="103">
        <v>400000</v>
      </c>
      <c r="L14" s="85"/>
      <c r="M14" s="103">
        <v>3881184063</v>
      </c>
      <c r="N14" s="104"/>
      <c r="O14" s="103">
        <v>-200000</v>
      </c>
      <c r="P14" s="104"/>
      <c r="Q14" s="103">
        <v>1850921105</v>
      </c>
      <c r="R14" s="104"/>
      <c r="S14" s="103">
        <v>1200000</v>
      </c>
      <c r="T14" s="104"/>
      <c r="U14" s="103">
        <v>9610</v>
      </c>
      <c r="V14" s="85"/>
      <c r="W14" s="103">
        <v>13232080009</v>
      </c>
      <c r="X14" s="104"/>
      <c r="Y14" s="103">
        <v>11463384600</v>
      </c>
      <c r="Z14" s="104"/>
      <c r="AA14" s="85">
        <f>Y14/'سرمایه گذاری ها'!$O$17</f>
        <v>3.9675185968179441E-2</v>
      </c>
    </row>
    <row r="15" spans="3:27" x14ac:dyDescent="0.8">
      <c r="C15" s="42" t="s">
        <v>244</v>
      </c>
      <c r="E15" s="103">
        <v>0</v>
      </c>
      <c r="F15" s="104"/>
      <c r="G15" s="103">
        <v>0</v>
      </c>
      <c r="H15" s="104"/>
      <c r="I15" s="103">
        <v>0</v>
      </c>
      <c r="J15" s="104"/>
      <c r="K15" s="103">
        <v>4000000</v>
      </c>
      <c r="L15" s="85"/>
      <c r="M15" s="103">
        <v>11590746190</v>
      </c>
      <c r="N15" s="104"/>
      <c r="O15" s="103">
        <v>-600000</v>
      </c>
      <c r="P15" s="104"/>
      <c r="Q15" s="103">
        <v>1795651944</v>
      </c>
      <c r="R15" s="104"/>
      <c r="S15" s="103">
        <v>3400000</v>
      </c>
      <c r="T15" s="104"/>
      <c r="U15" s="103">
        <v>3211</v>
      </c>
      <c r="V15" s="85"/>
      <c r="W15" s="103">
        <v>9852134261</v>
      </c>
      <c r="X15" s="104"/>
      <c r="Y15" s="103">
        <v>10852441470</v>
      </c>
      <c r="Z15" s="104"/>
      <c r="AA15" s="85">
        <f>Y15/'سرمایه گذاری ها'!$O$17</f>
        <v>3.7560689844693219E-2</v>
      </c>
    </row>
    <row r="16" spans="3:27" x14ac:dyDescent="0.8">
      <c r="C16" s="42" t="s">
        <v>220</v>
      </c>
      <c r="E16" s="103">
        <v>2177800</v>
      </c>
      <c r="F16" s="104"/>
      <c r="G16" s="103">
        <v>5736769648</v>
      </c>
      <c r="H16" s="104"/>
      <c r="I16" s="103">
        <v>5563644171.3000002</v>
      </c>
      <c r="J16" s="104"/>
      <c r="K16" s="103">
        <v>2850000</v>
      </c>
      <c r="L16" s="85"/>
      <c r="M16" s="103">
        <v>6103202593</v>
      </c>
      <c r="N16" s="104"/>
      <c r="O16" s="103">
        <v>0</v>
      </c>
      <c r="P16" s="104"/>
      <c r="Q16" s="103">
        <v>0</v>
      </c>
      <c r="R16" s="104"/>
      <c r="S16" s="103">
        <v>5027800</v>
      </c>
      <c r="T16" s="104"/>
      <c r="U16" s="103">
        <v>2117</v>
      </c>
      <c r="V16" s="85"/>
      <c r="W16" s="103">
        <v>11839972241</v>
      </c>
      <c r="X16" s="104"/>
      <c r="Y16" s="103">
        <v>10580521677.030001</v>
      </c>
      <c r="Z16" s="104"/>
      <c r="AA16" s="85">
        <f>Y16/'سرمایه گذاری ها'!$O$17</f>
        <v>3.6619565671426491E-2</v>
      </c>
    </row>
    <row r="17" spans="3:27" x14ac:dyDescent="0.8">
      <c r="C17" s="42" t="s">
        <v>176</v>
      </c>
      <c r="E17" s="103">
        <v>0</v>
      </c>
      <c r="F17" s="104"/>
      <c r="G17" s="103">
        <v>0</v>
      </c>
      <c r="H17" s="104"/>
      <c r="I17" s="103">
        <v>0</v>
      </c>
      <c r="J17" s="104"/>
      <c r="K17" s="103">
        <v>8000000</v>
      </c>
      <c r="L17" s="85"/>
      <c r="M17" s="103">
        <v>10425162239</v>
      </c>
      <c r="N17" s="104"/>
      <c r="O17" s="103">
        <v>0</v>
      </c>
      <c r="P17" s="104"/>
      <c r="Q17" s="103">
        <v>0</v>
      </c>
      <c r="R17" s="104"/>
      <c r="S17" s="103">
        <v>8000000</v>
      </c>
      <c r="T17" s="104"/>
      <c r="U17" s="103">
        <v>1300</v>
      </c>
      <c r="V17" s="85"/>
      <c r="W17" s="103">
        <v>10425162239</v>
      </c>
      <c r="X17" s="104"/>
      <c r="Y17" s="103">
        <v>10338120000</v>
      </c>
      <c r="Z17" s="104"/>
      <c r="AA17" s="85">
        <f>Y17/'سرمایه گذاری ها'!$O$17</f>
        <v>3.5780604757983538E-2</v>
      </c>
    </row>
    <row r="18" spans="3:27" x14ac:dyDescent="0.8">
      <c r="C18" s="42" t="s">
        <v>191</v>
      </c>
      <c r="E18" s="103">
        <v>5270000</v>
      </c>
      <c r="F18" s="104"/>
      <c r="G18" s="103">
        <v>8081606966</v>
      </c>
      <c r="H18" s="104"/>
      <c r="I18" s="103">
        <v>6705463680</v>
      </c>
      <c r="J18" s="104"/>
      <c r="K18" s="103">
        <v>3750000</v>
      </c>
      <c r="L18" s="85"/>
      <c r="M18" s="103">
        <v>4300651428</v>
      </c>
      <c r="N18" s="104"/>
      <c r="O18" s="103">
        <v>0</v>
      </c>
      <c r="P18" s="104"/>
      <c r="Q18" s="103">
        <v>0</v>
      </c>
      <c r="R18" s="104"/>
      <c r="S18" s="103">
        <v>9020000</v>
      </c>
      <c r="T18" s="104"/>
      <c r="U18" s="103">
        <v>1142</v>
      </c>
      <c r="V18" s="85"/>
      <c r="W18" s="103">
        <v>12382258394</v>
      </c>
      <c r="X18" s="104"/>
      <c r="Y18" s="103">
        <v>10239550002</v>
      </c>
      <c r="Z18" s="104"/>
      <c r="AA18" s="85">
        <f>Y18/'سرمایه گذاری ها'!$O$17</f>
        <v>3.5439450453387228E-2</v>
      </c>
    </row>
    <row r="19" spans="3:27" x14ac:dyDescent="0.8">
      <c r="C19" s="42" t="s">
        <v>171</v>
      </c>
      <c r="E19" s="103">
        <v>4500000</v>
      </c>
      <c r="F19" s="104"/>
      <c r="G19" s="103">
        <v>10834240129</v>
      </c>
      <c r="H19" s="104"/>
      <c r="I19" s="103">
        <v>11160696375</v>
      </c>
      <c r="J19" s="104"/>
      <c r="K19" s="103">
        <v>0</v>
      </c>
      <c r="L19" s="85"/>
      <c r="M19" s="103">
        <v>0</v>
      </c>
      <c r="N19" s="104"/>
      <c r="O19" s="103">
        <v>-400000</v>
      </c>
      <c r="P19" s="104"/>
      <c r="Q19" s="103">
        <v>921881986</v>
      </c>
      <c r="R19" s="104"/>
      <c r="S19" s="103">
        <v>4100000</v>
      </c>
      <c r="T19" s="104"/>
      <c r="U19" s="103">
        <v>2481</v>
      </c>
      <c r="V19" s="85"/>
      <c r="W19" s="103">
        <v>9871196562</v>
      </c>
      <c r="X19" s="104"/>
      <c r="Y19" s="103">
        <v>10111576005</v>
      </c>
      <c r="Z19" s="104"/>
      <c r="AA19" s="85">
        <f>Y19/'سرمایه گذاری ها'!$O$17</f>
        <v>3.499652785179657E-2</v>
      </c>
    </row>
    <row r="20" spans="3:27" x14ac:dyDescent="0.8">
      <c r="C20" s="42" t="s">
        <v>214</v>
      </c>
      <c r="E20" s="103">
        <v>2200000</v>
      </c>
      <c r="F20" s="104"/>
      <c r="G20" s="103">
        <v>12420535274</v>
      </c>
      <c r="H20" s="104"/>
      <c r="I20" s="103">
        <v>10825204500</v>
      </c>
      <c r="J20" s="104"/>
      <c r="K20" s="103">
        <v>0</v>
      </c>
      <c r="L20" s="85"/>
      <c r="M20" s="103">
        <v>0</v>
      </c>
      <c r="N20" s="104"/>
      <c r="O20" s="103">
        <v>-126230</v>
      </c>
      <c r="P20" s="104"/>
      <c r="Q20" s="103">
        <v>595021227</v>
      </c>
      <c r="R20" s="104"/>
      <c r="S20" s="103">
        <v>2073770</v>
      </c>
      <c r="T20" s="104"/>
      <c r="U20" s="103">
        <v>4802</v>
      </c>
      <c r="V20" s="85"/>
      <c r="W20" s="103">
        <v>11707878828</v>
      </c>
      <c r="X20" s="104"/>
      <c r="Y20" s="103">
        <v>9898991990.9370003</v>
      </c>
      <c r="Z20" s="104"/>
      <c r="AA20" s="85">
        <f>Y20/'سرمایه گذاری ها'!$O$17</f>
        <v>3.4260766941200275E-2</v>
      </c>
    </row>
    <row r="21" spans="3:27" x14ac:dyDescent="0.8">
      <c r="C21" s="42" t="s">
        <v>184</v>
      </c>
      <c r="E21" s="103">
        <v>700000</v>
      </c>
      <c r="F21" s="104"/>
      <c r="G21" s="103">
        <v>10675644025</v>
      </c>
      <c r="H21" s="104"/>
      <c r="I21" s="103">
        <v>10521025200</v>
      </c>
      <c r="J21" s="104"/>
      <c r="K21" s="103">
        <v>0</v>
      </c>
      <c r="L21" s="85"/>
      <c r="M21" s="103">
        <v>0</v>
      </c>
      <c r="N21" s="104"/>
      <c r="O21" s="103">
        <v>0</v>
      </c>
      <c r="P21" s="104"/>
      <c r="Q21" s="103">
        <v>0</v>
      </c>
      <c r="R21" s="104"/>
      <c r="S21" s="103">
        <v>700000</v>
      </c>
      <c r="T21" s="104"/>
      <c r="U21" s="103">
        <v>13980</v>
      </c>
      <c r="V21" s="85"/>
      <c r="W21" s="103">
        <v>10675644025</v>
      </c>
      <c r="X21" s="104"/>
      <c r="Y21" s="103">
        <v>9727773300</v>
      </c>
      <c r="Z21" s="104"/>
      <c r="AA21" s="85">
        <f>Y21/'سرمایه گذاری ها'!$O$17</f>
        <v>3.3668172900156432E-2</v>
      </c>
    </row>
    <row r="22" spans="3:27" x14ac:dyDescent="0.8">
      <c r="C22" s="42" t="s">
        <v>189</v>
      </c>
      <c r="E22" s="103">
        <v>3200000</v>
      </c>
      <c r="F22" s="104"/>
      <c r="G22" s="103">
        <v>13290712765</v>
      </c>
      <c r="H22" s="104"/>
      <c r="I22" s="103">
        <v>11133360000</v>
      </c>
      <c r="J22" s="104"/>
      <c r="K22" s="103">
        <v>3000000</v>
      </c>
      <c r="L22" s="85"/>
      <c r="M22" s="103">
        <v>9127462388</v>
      </c>
      <c r="N22" s="104"/>
      <c r="O22" s="103">
        <v>-3200000</v>
      </c>
      <c r="P22" s="104"/>
      <c r="Q22" s="103">
        <v>9862189904</v>
      </c>
      <c r="R22" s="104"/>
      <c r="S22" s="103">
        <v>3000000</v>
      </c>
      <c r="T22" s="104"/>
      <c r="U22" s="103">
        <v>3133</v>
      </c>
      <c r="V22" s="85"/>
      <c r="W22" s="103">
        <v>9127462388</v>
      </c>
      <c r="X22" s="104"/>
      <c r="Y22" s="103">
        <v>9343075950</v>
      </c>
      <c r="Z22" s="104"/>
      <c r="AA22" s="85">
        <f>Y22/'سرمایه گذاری ها'!$O$17</f>
        <v>3.2336721550027619E-2</v>
      </c>
    </row>
    <row r="23" spans="3:27" x14ac:dyDescent="0.8">
      <c r="C23" s="42" t="s">
        <v>217</v>
      </c>
      <c r="E23" s="103">
        <v>500000</v>
      </c>
      <c r="F23" s="104"/>
      <c r="G23" s="103">
        <v>5963783056</v>
      </c>
      <c r="H23" s="104"/>
      <c r="I23" s="103">
        <v>7698917250</v>
      </c>
      <c r="J23" s="104"/>
      <c r="K23" s="103">
        <v>200000</v>
      </c>
      <c r="L23" s="85"/>
      <c r="M23" s="103">
        <v>2736537127</v>
      </c>
      <c r="N23" s="104"/>
      <c r="O23" s="103">
        <v>0</v>
      </c>
      <c r="P23" s="104"/>
      <c r="Q23" s="103">
        <v>0</v>
      </c>
      <c r="R23" s="104"/>
      <c r="S23" s="103">
        <v>700000</v>
      </c>
      <c r="T23" s="104"/>
      <c r="U23" s="103">
        <v>12800</v>
      </c>
      <c r="V23" s="85"/>
      <c r="W23" s="103">
        <v>8700320183</v>
      </c>
      <c r="X23" s="104"/>
      <c r="Y23" s="103">
        <v>8906688000</v>
      </c>
      <c r="Z23" s="104"/>
      <c r="AA23" s="85">
        <f>Y23/'سرمایه گذاری ها'!$O$17</f>
        <v>3.0826367176108895E-2</v>
      </c>
    </row>
    <row r="24" spans="3:27" x14ac:dyDescent="0.8">
      <c r="C24" s="42" t="s">
        <v>219</v>
      </c>
      <c r="E24" s="103">
        <v>0</v>
      </c>
      <c r="F24" s="104"/>
      <c r="G24" s="103">
        <v>0</v>
      </c>
      <c r="H24" s="104"/>
      <c r="I24" s="103">
        <v>0</v>
      </c>
      <c r="J24" s="104"/>
      <c r="K24" s="103">
        <v>2000000</v>
      </c>
      <c r="L24" s="85"/>
      <c r="M24" s="103">
        <v>8837186886</v>
      </c>
      <c r="N24" s="104"/>
      <c r="O24" s="103">
        <v>0</v>
      </c>
      <c r="P24" s="104"/>
      <c r="Q24" s="103">
        <v>0</v>
      </c>
      <c r="R24" s="104"/>
      <c r="S24" s="103">
        <v>2000000</v>
      </c>
      <c r="T24" s="104"/>
      <c r="U24" s="103">
        <v>4416</v>
      </c>
      <c r="V24" s="85"/>
      <c r="W24" s="103">
        <v>8837186886</v>
      </c>
      <c r="X24" s="104"/>
      <c r="Y24" s="103">
        <v>8779449600</v>
      </c>
      <c r="Z24" s="104"/>
      <c r="AA24" s="85">
        <f>Y24/'سرمایه گذاری ها'!$O$17</f>
        <v>3.0385990502164482E-2</v>
      </c>
    </row>
    <row r="25" spans="3:27" x14ac:dyDescent="0.8">
      <c r="C25" s="42" t="s">
        <v>231</v>
      </c>
      <c r="E25" s="103">
        <v>3500000</v>
      </c>
      <c r="F25" s="104"/>
      <c r="G25" s="103">
        <v>8884136762</v>
      </c>
      <c r="H25" s="104"/>
      <c r="I25" s="103">
        <v>8196936300</v>
      </c>
      <c r="J25" s="104"/>
      <c r="K25" s="103">
        <v>974000</v>
      </c>
      <c r="L25" s="85"/>
      <c r="M25" s="103">
        <v>2001477635</v>
      </c>
      <c r="N25" s="104"/>
      <c r="O25" s="103">
        <v>0</v>
      </c>
      <c r="P25" s="104"/>
      <c r="Q25" s="103">
        <v>0</v>
      </c>
      <c r="R25" s="104"/>
      <c r="S25" s="103">
        <v>4474000</v>
      </c>
      <c r="T25" s="104"/>
      <c r="U25" s="103">
        <v>1956</v>
      </c>
      <c r="V25" s="85"/>
      <c r="W25" s="103">
        <v>10885614397</v>
      </c>
      <c r="X25" s="104"/>
      <c r="Y25" s="103">
        <v>8699074693.2000008</v>
      </c>
      <c r="Z25" s="104"/>
      <c r="AA25" s="85">
        <f>Y25/'سرمایه گذاری ها'!$O$17</f>
        <v>3.0107810061942221E-2</v>
      </c>
    </row>
    <row r="26" spans="3:27" x14ac:dyDescent="0.8">
      <c r="C26" s="42" t="s">
        <v>200</v>
      </c>
      <c r="E26" s="103">
        <v>4003000</v>
      </c>
      <c r="F26" s="104"/>
      <c r="G26" s="103">
        <v>11593244772</v>
      </c>
      <c r="H26" s="104"/>
      <c r="I26" s="103">
        <v>9438620059.7999992</v>
      </c>
      <c r="J26" s="104"/>
      <c r="K26" s="103">
        <v>0</v>
      </c>
      <c r="L26" s="85"/>
      <c r="M26" s="103">
        <v>0</v>
      </c>
      <c r="N26" s="104"/>
      <c r="O26" s="103">
        <v>0</v>
      </c>
      <c r="P26" s="104"/>
      <c r="Q26" s="103">
        <v>0</v>
      </c>
      <c r="R26" s="104"/>
      <c r="S26" s="103">
        <v>4003000</v>
      </c>
      <c r="T26" s="104"/>
      <c r="U26" s="103">
        <v>1964</v>
      </c>
      <c r="V26" s="85"/>
      <c r="W26" s="103">
        <v>11593244772</v>
      </c>
      <c r="X26" s="104"/>
      <c r="Y26" s="103">
        <v>7815113742.6000004</v>
      </c>
      <c r="Z26" s="104"/>
      <c r="AA26" s="85">
        <f>Y26/'سرمایه گذاری ها'!$O$17</f>
        <v>2.7048389452110837E-2</v>
      </c>
    </row>
    <row r="27" spans="3:27" x14ac:dyDescent="0.8">
      <c r="C27" s="42" t="s">
        <v>228</v>
      </c>
      <c r="E27" s="103">
        <v>3600000</v>
      </c>
      <c r="F27" s="104"/>
      <c r="G27" s="103">
        <v>6946278467</v>
      </c>
      <c r="H27" s="104"/>
      <c r="I27" s="103">
        <v>6140843280</v>
      </c>
      <c r="J27" s="104"/>
      <c r="K27" s="103">
        <v>1400000</v>
      </c>
      <c r="L27" s="85"/>
      <c r="M27" s="103">
        <v>2185984367</v>
      </c>
      <c r="N27" s="104"/>
      <c r="O27" s="103">
        <v>0</v>
      </c>
      <c r="P27" s="104"/>
      <c r="Q27" s="103">
        <v>0</v>
      </c>
      <c r="R27" s="104"/>
      <c r="S27" s="103">
        <v>5000000</v>
      </c>
      <c r="T27" s="104"/>
      <c r="U27" s="103">
        <v>1527</v>
      </c>
      <c r="V27" s="85"/>
      <c r="W27" s="103">
        <v>9132262834</v>
      </c>
      <c r="X27" s="104"/>
      <c r="Y27" s="103">
        <v>7589571750</v>
      </c>
      <c r="Z27" s="104"/>
      <c r="AA27" s="85">
        <f>Y27/'سرمایه گذاری ها'!$O$17</f>
        <v>2.6267780512231182E-2</v>
      </c>
    </row>
    <row r="28" spans="3:27" x14ac:dyDescent="0.8">
      <c r="C28" s="42" t="s">
        <v>223</v>
      </c>
      <c r="E28" s="103">
        <v>60000</v>
      </c>
      <c r="F28" s="104"/>
      <c r="G28" s="103">
        <v>10285672167</v>
      </c>
      <c r="H28" s="104"/>
      <c r="I28" s="103">
        <v>8510459670</v>
      </c>
      <c r="J28" s="104"/>
      <c r="K28" s="103">
        <v>0</v>
      </c>
      <c r="L28" s="85"/>
      <c r="M28" s="103">
        <v>0</v>
      </c>
      <c r="N28" s="104"/>
      <c r="O28" s="103">
        <v>-6558</v>
      </c>
      <c r="P28" s="104"/>
      <c r="Q28" s="103">
        <v>881170520</v>
      </c>
      <c r="R28" s="104"/>
      <c r="S28" s="103">
        <v>53442</v>
      </c>
      <c r="T28" s="104"/>
      <c r="U28" s="103">
        <v>130880</v>
      </c>
      <c r="V28" s="85"/>
      <c r="W28" s="103">
        <v>9161448199</v>
      </c>
      <c r="X28" s="104"/>
      <c r="Y28" s="103">
        <v>6952871750.6879997</v>
      </c>
      <c r="Z28" s="104"/>
      <c r="AA28" s="85">
        <f>Y28/'سرمایه گذاری ها'!$O$17</f>
        <v>2.4064138938638395E-2</v>
      </c>
    </row>
    <row r="29" spans="3:27" x14ac:dyDescent="0.8">
      <c r="C29" s="42" t="s">
        <v>202</v>
      </c>
      <c r="E29" s="103">
        <v>5633333</v>
      </c>
      <c r="F29" s="104"/>
      <c r="G29" s="103">
        <v>15452123507</v>
      </c>
      <c r="H29" s="104"/>
      <c r="I29" s="103">
        <v>12358790973.7106</v>
      </c>
      <c r="J29" s="104"/>
      <c r="K29" s="103">
        <v>2600000</v>
      </c>
      <c r="L29" s="85"/>
      <c r="M29" s="103">
        <v>5022656650</v>
      </c>
      <c r="N29" s="104"/>
      <c r="O29" s="103">
        <v>-4700000</v>
      </c>
      <c r="P29" s="104"/>
      <c r="Q29" s="103">
        <v>9415167891</v>
      </c>
      <c r="R29" s="104"/>
      <c r="S29" s="103">
        <v>3533333</v>
      </c>
      <c r="T29" s="104"/>
      <c r="U29" s="103">
        <v>1945</v>
      </c>
      <c r="V29" s="85"/>
      <c r="W29" s="103">
        <v>7582771022</v>
      </c>
      <c r="X29" s="104"/>
      <c r="Y29" s="103">
        <v>6831442305.52425</v>
      </c>
      <c r="Z29" s="104"/>
      <c r="AA29" s="85">
        <f>Y29/'سرمایه گذاری ها'!$O$17</f>
        <v>2.3643867266091998E-2</v>
      </c>
    </row>
    <row r="30" spans="3:27" x14ac:dyDescent="0.8">
      <c r="C30" s="42" t="s">
        <v>186</v>
      </c>
      <c r="E30" s="103">
        <v>350000</v>
      </c>
      <c r="F30" s="104"/>
      <c r="G30" s="103">
        <v>8389275304</v>
      </c>
      <c r="H30" s="104"/>
      <c r="I30" s="103">
        <v>8144748675</v>
      </c>
      <c r="J30" s="104"/>
      <c r="K30" s="103">
        <v>0</v>
      </c>
      <c r="L30" s="85"/>
      <c r="M30" s="103">
        <v>0</v>
      </c>
      <c r="N30" s="104"/>
      <c r="O30" s="103">
        <v>0</v>
      </c>
      <c r="P30" s="104"/>
      <c r="Q30" s="103">
        <v>0</v>
      </c>
      <c r="R30" s="104"/>
      <c r="S30" s="103">
        <v>350000</v>
      </c>
      <c r="T30" s="104"/>
      <c r="U30" s="103">
        <v>19420</v>
      </c>
      <c r="V30" s="85"/>
      <c r="W30" s="103">
        <v>8389275304</v>
      </c>
      <c r="X30" s="104"/>
      <c r="Y30" s="103">
        <v>6756557850</v>
      </c>
      <c r="Z30" s="104"/>
      <c r="AA30" s="85">
        <f>Y30/'سرمایه گذاری ها'!$O$17</f>
        <v>2.3384689475001358E-2</v>
      </c>
    </row>
    <row r="31" spans="3:27" x14ac:dyDescent="0.8">
      <c r="C31" s="42" t="s">
        <v>179</v>
      </c>
      <c r="E31" s="103">
        <v>2500000</v>
      </c>
      <c r="F31" s="104"/>
      <c r="G31" s="103">
        <v>5236702612</v>
      </c>
      <c r="H31" s="104"/>
      <c r="I31" s="103">
        <v>7679036250</v>
      </c>
      <c r="J31" s="104"/>
      <c r="K31" s="103">
        <v>0</v>
      </c>
      <c r="L31" s="85"/>
      <c r="M31" s="103">
        <v>0</v>
      </c>
      <c r="N31" s="104"/>
      <c r="O31" s="103">
        <v>0</v>
      </c>
      <c r="P31" s="104"/>
      <c r="Q31" s="103">
        <v>0</v>
      </c>
      <c r="R31" s="104"/>
      <c r="S31" s="103">
        <v>2500000</v>
      </c>
      <c r="T31" s="104"/>
      <c r="U31" s="103">
        <v>2695</v>
      </c>
      <c r="V31" s="85"/>
      <c r="W31" s="103">
        <v>5236702612</v>
      </c>
      <c r="X31" s="104"/>
      <c r="Y31" s="103">
        <v>6697411875</v>
      </c>
      <c r="Z31" s="104"/>
      <c r="AA31" s="85">
        <f>Y31/'سرمایه گذاری ها'!$O$17</f>
        <v>2.3179983130472509E-2</v>
      </c>
    </row>
    <row r="32" spans="3:27" x14ac:dyDescent="0.8">
      <c r="C32" s="42" t="s">
        <v>240</v>
      </c>
      <c r="E32" s="103">
        <v>0</v>
      </c>
      <c r="F32" s="104"/>
      <c r="G32" s="103">
        <v>0</v>
      </c>
      <c r="H32" s="104"/>
      <c r="I32" s="103">
        <v>0</v>
      </c>
      <c r="J32" s="104"/>
      <c r="K32" s="103">
        <v>309887</v>
      </c>
      <c r="L32" s="85"/>
      <c r="M32" s="103">
        <v>6362216758</v>
      </c>
      <c r="N32" s="104"/>
      <c r="O32" s="103">
        <v>0</v>
      </c>
      <c r="P32" s="104"/>
      <c r="Q32" s="103">
        <v>0</v>
      </c>
      <c r="R32" s="104"/>
      <c r="S32" s="103">
        <v>309887</v>
      </c>
      <c r="T32" s="104"/>
      <c r="U32" s="103">
        <v>20320</v>
      </c>
      <c r="V32" s="85"/>
      <c r="W32" s="103">
        <v>6362216758</v>
      </c>
      <c r="X32" s="104"/>
      <c r="Y32" s="103">
        <v>6259437262.1520004</v>
      </c>
      <c r="Z32" s="104"/>
      <c r="AA32" s="85">
        <f>Y32/'سرمایه گذاری ها'!$O$17</f>
        <v>2.1664137259429693E-2</v>
      </c>
    </row>
    <row r="33" spans="3:27" x14ac:dyDescent="0.8">
      <c r="C33" s="42" t="s">
        <v>180</v>
      </c>
      <c r="E33" s="103">
        <v>1800000</v>
      </c>
      <c r="F33" s="104"/>
      <c r="G33" s="103">
        <v>7304332056</v>
      </c>
      <c r="H33" s="104"/>
      <c r="I33" s="103">
        <v>6620373000</v>
      </c>
      <c r="J33" s="104"/>
      <c r="K33" s="103">
        <v>0</v>
      </c>
      <c r="L33" s="85"/>
      <c r="M33" s="103">
        <v>0</v>
      </c>
      <c r="N33" s="104"/>
      <c r="O33" s="103">
        <v>0</v>
      </c>
      <c r="P33" s="104"/>
      <c r="Q33" s="103">
        <v>0</v>
      </c>
      <c r="R33" s="104"/>
      <c r="S33" s="103">
        <v>1800000</v>
      </c>
      <c r="T33" s="104"/>
      <c r="U33" s="103">
        <v>3360</v>
      </c>
      <c r="V33" s="85"/>
      <c r="W33" s="103">
        <v>7304332056</v>
      </c>
      <c r="X33" s="104"/>
      <c r="Y33" s="103">
        <v>6012014400</v>
      </c>
      <c r="Z33" s="104"/>
      <c r="AA33" s="85">
        <f>Y33/'سرمایه گذاری ها'!$O$17</f>
        <v>2.0807797843873502E-2</v>
      </c>
    </row>
    <row r="34" spans="3:27" x14ac:dyDescent="0.8">
      <c r="C34" s="42" t="s">
        <v>221</v>
      </c>
      <c r="E34" s="103">
        <v>80000</v>
      </c>
      <c r="F34" s="104"/>
      <c r="G34" s="103">
        <v>8140651640</v>
      </c>
      <c r="H34" s="104"/>
      <c r="I34" s="103">
        <v>6695920800</v>
      </c>
      <c r="J34" s="104"/>
      <c r="K34" s="103">
        <v>0</v>
      </c>
      <c r="L34" s="85"/>
      <c r="M34" s="103">
        <v>0</v>
      </c>
      <c r="N34" s="104"/>
      <c r="O34" s="103">
        <v>-10000</v>
      </c>
      <c r="P34" s="104"/>
      <c r="Q34" s="103">
        <v>772873888</v>
      </c>
      <c r="R34" s="104"/>
      <c r="S34" s="103">
        <v>70000</v>
      </c>
      <c r="T34" s="104"/>
      <c r="U34" s="103">
        <v>79450</v>
      </c>
      <c r="V34" s="85"/>
      <c r="W34" s="103">
        <v>7123070186</v>
      </c>
      <c r="X34" s="104"/>
      <c r="Y34" s="103">
        <v>5528409075</v>
      </c>
      <c r="Z34" s="104"/>
      <c r="AA34" s="85">
        <f>Y34/'سرمایه گذاری ها'!$O$17</f>
        <v>1.9134022438608216E-2</v>
      </c>
    </row>
    <row r="35" spans="3:27" x14ac:dyDescent="0.8">
      <c r="C35" s="42" t="s">
        <v>177</v>
      </c>
      <c r="E35" s="103">
        <v>1500000</v>
      </c>
      <c r="F35" s="104"/>
      <c r="G35" s="103">
        <v>4530386260</v>
      </c>
      <c r="H35" s="104"/>
      <c r="I35" s="103">
        <v>5994121500</v>
      </c>
      <c r="J35" s="104"/>
      <c r="K35" s="103">
        <v>0</v>
      </c>
      <c r="L35" s="85"/>
      <c r="M35" s="103">
        <v>0</v>
      </c>
      <c r="N35" s="104"/>
      <c r="O35" s="103">
        <v>0</v>
      </c>
      <c r="P35" s="104"/>
      <c r="Q35" s="103">
        <v>0</v>
      </c>
      <c r="R35" s="104"/>
      <c r="S35" s="103">
        <v>1500000</v>
      </c>
      <c r="T35" s="104"/>
      <c r="U35" s="103">
        <v>3672</v>
      </c>
      <c r="V35" s="85"/>
      <c r="W35" s="103">
        <v>4530386260</v>
      </c>
      <c r="X35" s="104"/>
      <c r="Y35" s="103">
        <v>5475227400</v>
      </c>
      <c r="Z35" s="104"/>
      <c r="AA35" s="85">
        <f>Y35/'سرمایه گذاری ها'!$O$17</f>
        <v>1.8949958750670511E-2</v>
      </c>
    </row>
    <row r="36" spans="3:27" x14ac:dyDescent="0.8">
      <c r="C36" s="42" t="s">
        <v>213</v>
      </c>
      <c r="E36" s="103">
        <v>3426866</v>
      </c>
      <c r="F36" s="104"/>
      <c r="G36" s="103">
        <v>6792244040</v>
      </c>
      <c r="H36" s="104"/>
      <c r="I36" s="103">
        <v>7974560660.8292999</v>
      </c>
      <c r="J36" s="104"/>
      <c r="K36" s="103">
        <v>0</v>
      </c>
      <c r="L36" s="85"/>
      <c r="M36" s="103">
        <v>0</v>
      </c>
      <c r="N36" s="104"/>
      <c r="O36" s="103">
        <v>-526865</v>
      </c>
      <c r="P36" s="104"/>
      <c r="Q36" s="103">
        <v>1149029854</v>
      </c>
      <c r="R36" s="104"/>
      <c r="S36" s="103">
        <v>2900001</v>
      </c>
      <c r="T36" s="104"/>
      <c r="U36" s="103">
        <v>1898</v>
      </c>
      <c r="V36" s="85"/>
      <c r="W36" s="103">
        <v>5747967533</v>
      </c>
      <c r="X36" s="104"/>
      <c r="Y36" s="103">
        <v>5471451896.7068996</v>
      </c>
      <c r="Z36" s="104"/>
      <c r="AA36" s="85">
        <f>Y36/'سرمایه گذاری ها'!$O$17</f>
        <v>1.8936891598123156E-2</v>
      </c>
    </row>
    <row r="37" spans="3:27" x14ac:dyDescent="0.8">
      <c r="C37" s="42" t="s">
        <v>243</v>
      </c>
      <c r="E37" s="103">
        <v>0</v>
      </c>
      <c r="F37" s="104"/>
      <c r="G37" s="103">
        <v>0</v>
      </c>
      <c r="H37" s="104"/>
      <c r="I37" s="103">
        <v>0</v>
      </c>
      <c r="J37" s="104"/>
      <c r="K37" s="103">
        <v>100000</v>
      </c>
      <c r="L37" s="85"/>
      <c r="M37" s="103">
        <v>4609181298</v>
      </c>
      <c r="N37" s="104"/>
      <c r="O37" s="103">
        <v>0</v>
      </c>
      <c r="P37" s="104"/>
      <c r="Q37" s="103">
        <v>0</v>
      </c>
      <c r="R37" s="104"/>
      <c r="S37" s="103">
        <v>100000</v>
      </c>
      <c r="T37" s="104"/>
      <c r="U37" s="103">
        <v>47550</v>
      </c>
      <c r="V37" s="85"/>
      <c r="W37" s="103">
        <v>4609181298</v>
      </c>
      <c r="X37" s="104"/>
      <c r="Y37" s="103">
        <v>4726707750</v>
      </c>
      <c r="Z37" s="104"/>
      <c r="AA37" s="85">
        <f>Y37/'سرمایه گذاری ها'!$O$17</f>
        <v>1.6359305348481897E-2</v>
      </c>
    </row>
    <row r="38" spans="3:27" x14ac:dyDescent="0.8">
      <c r="C38" s="42" t="s">
        <v>192</v>
      </c>
      <c r="E38" s="103">
        <v>4400000</v>
      </c>
      <c r="F38" s="104"/>
      <c r="G38" s="103">
        <v>7040927855</v>
      </c>
      <c r="H38" s="104"/>
      <c r="I38" s="103">
        <v>7404877260</v>
      </c>
      <c r="J38" s="104"/>
      <c r="K38" s="103">
        <v>3000000</v>
      </c>
      <c r="L38" s="85"/>
      <c r="M38" s="103">
        <v>4474148122</v>
      </c>
      <c r="N38" s="104"/>
      <c r="O38" s="103">
        <v>-4400000</v>
      </c>
      <c r="P38" s="104"/>
      <c r="Q38" s="103">
        <v>6742084302</v>
      </c>
      <c r="R38" s="104"/>
      <c r="S38" s="103">
        <v>3000000</v>
      </c>
      <c r="T38" s="104"/>
      <c r="U38" s="103">
        <v>1567</v>
      </c>
      <c r="V38" s="85"/>
      <c r="W38" s="103">
        <v>4474148122</v>
      </c>
      <c r="X38" s="104"/>
      <c r="Y38" s="103">
        <v>4673029050</v>
      </c>
      <c r="Z38" s="104"/>
      <c r="AA38" s="85">
        <f>Y38/'سرمایه گذاری ها'!$O$17</f>
        <v>1.6173521439161596E-2</v>
      </c>
    </row>
    <row r="39" spans="3:27" x14ac:dyDescent="0.8">
      <c r="C39" s="42" t="s">
        <v>174</v>
      </c>
      <c r="E39" s="103">
        <v>1442308</v>
      </c>
      <c r="F39" s="104"/>
      <c r="G39" s="103">
        <v>10740795233</v>
      </c>
      <c r="H39" s="104"/>
      <c r="I39" s="103">
        <v>9462593364.8400002</v>
      </c>
      <c r="J39" s="104"/>
      <c r="K39" s="103">
        <v>5279</v>
      </c>
      <c r="L39" s="85"/>
      <c r="M39" s="103">
        <v>31174996</v>
      </c>
      <c r="N39" s="104"/>
      <c r="O39" s="103">
        <v>-1442307</v>
      </c>
      <c r="P39" s="104"/>
      <c r="Q39" s="103">
        <v>8665461412</v>
      </c>
      <c r="R39" s="104"/>
      <c r="S39" s="103">
        <v>5280</v>
      </c>
      <c r="T39" s="104"/>
      <c r="U39" s="103">
        <v>6760</v>
      </c>
      <c r="V39" s="85"/>
      <c r="W39" s="103">
        <v>31182441</v>
      </c>
      <c r="X39" s="104"/>
      <c r="Y39" s="103">
        <v>35480427.840000004</v>
      </c>
      <c r="Z39" s="104"/>
      <c r="AA39" s="85">
        <f>Y39/'سرمایه گذاری ها'!$O$17</f>
        <v>1.2279903552939951E-4</v>
      </c>
    </row>
    <row r="40" spans="3:27" x14ac:dyDescent="0.8">
      <c r="C40" s="42" t="s">
        <v>224</v>
      </c>
      <c r="E40" s="103">
        <v>1900000</v>
      </c>
      <c r="F40" s="104"/>
      <c r="G40" s="103">
        <v>9665101459</v>
      </c>
      <c r="H40" s="104"/>
      <c r="I40" s="103">
        <v>9707892300</v>
      </c>
      <c r="J40" s="104"/>
      <c r="K40" s="103">
        <v>0</v>
      </c>
      <c r="L40" s="85"/>
      <c r="M40" s="103">
        <v>0</v>
      </c>
      <c r="N40" s="104"/>
      <c r="O40" s="103">
        <v>-1900000</v>
      </c>
      <c r="P40" s="104"/>
      <c r="Q40" s="103">
        <v>8832190746</v>
      </c>
      <c r="R40" s="104"/>
      <c r="S40" s="103">
        <v>0</v>
      </c>
      <c r="T40" s="104"/>
      <c r="U40" s="103">
        <v>0</v>
      </c>
      <c r="V40" s="85"/>
      <c r="W40" s="103">
        <v>0</v>
      </c>
      <c r="X40" s="104"/>
      <c r="Y40" s="103">
        <v>0</v>
      </c>
      <c r="Z40" s="104"/>
      <c r="AA40" s="85">
        <f>Y40/'سرمایه گذاری ها'!$O$17</f>
        <v>0</v>
      </c>
    </row>
    <row r="41" spans="3:27" x14ac:dyDescent="0.8">
      <c r="E41" s="103"/>
      <c r="F41" s="104"/>
      <c r="G41" s="103"/>
      <c r="H41" s="104"/>
      <c r="I41" s="103"/>
      <c r="J41" s="104"/>
      <c r="K41" s="103"/>
      <c r="L41" s="85"/>
      <c r="M41" s="103"/>
      <c r="N41" s="104"/>
      <c r="O41" s="103"/>
      <c r="P41" s="104"/>
      <c r="Q41" s="103"/>
      <c r="R41" s="104"/>
      <c r="S41" s="103"/>
      <c r="T41" s="104"/>
      <c r="U41" s="103"/>
      <c r="V41" s="85"/>
      <c r="W41" s="103"/>
      <c r="X41" s="104"/>
      <c r="Y41" s="103"/>
      <c r="Z41" s="104"/>
      <c r="AA41" s="85"/>
    </row>
    <row r="42" spans="3:27" ht="33.75" thickBot="1" x14ac:dyDescent="0.85">
      <c r="C42" s="42" t="s">
        <v>65</v>
      </c>
      <c r="E42" s="105">
        <f>SUM(E11:E40)</f>
        <v>53743307</v>
      </c>
      <c r="F42" s="103"/>
      <c r="G42" s="105">
        <f>SUM(G11:G40)</f>
        <v>199693783929</v>
      </c>
      <c r="H42" s="105"/>
      <c r="I42" s="105">
        <f>SUM(I11:I40)</f>
        <v>187828882770.47989</v>
      </c>
      <c r="J42" s="105"/>
      <c r="K42" s="105">
        <f>SUM(K11:K40)</f>
        <v>45429166</v>
      </c>
      <c r="L42" s="105"/>
      <c r="M42" s="105">
        <f>SUM(M11:M40)</f>
        <v>126786739209</v>
      </c>
      <c r="N42" s="105"/>
      <c r="O42" s="105">
        <f>SUM(O11:O40)</f>
        <v>-17511960</v>
      </c>
      <c r="P42" s="105"/>
      <c r="Q42" s="105">
        <f>SUM(Q11:Q40)</f>
        <v>51483644779</v>
      </c>
      <c r="R42" s="105"/>
      <c r="S42" s="105">
        <f>SUM(S11:S40)</f>
        <v>81660513</v>
      </c>
      <c r="T42" s="105"/>
      <c r="U42" s="105"/>
      <c r="V42" s="105"/>
      <c r="W42" s="105">
        <f>SUM(W11:W40)</f>
        <v>263912866279</v>
      </c>
      <c r="X42" s="105"/>
      <c r="Y42" s="105">
        <f>SUM(Y11:Y40)</f>
        <v>243411445269.67816</v>
      </c>
      <c r="Z42" s="103"/>
      <c r="AA42" s="137">
        <f>SUM(AA11:AA41)</f>
        <v>0.8424557576004047</v>
      </c>
    </row>
    <row r="43" spans="3:27" ht="63.75" customHeight="1" thickTop="1" x14ac:dyDescent="0.8">
      <c r="L43"/>
      <c r="V43"/>
    </row>
    <row r="44" spans="3:27" ht="30.75" customHeight="1" x14ac:dyDescent="0.95">
      <c r="L44"/>
      <c r="O44" s="84">
        <v>2</v>
      </c>
      <c r="V44"/>
    </row>
    <row r="45" spans="3:27" x14ac:dyDescent="0.8">
      <c r="L45"/>
      <c r="V45"/>
    </row>
    <row r="46" spans="3:27" x14ac:dyDescent="0.8">
      <c r="L46"/>
      <c r="V46"/>
    </row>
    <row r="47" spans="3:27" x14ac:dyDescent="0.8">
      <c r="L47"/>
      <c r="V47"/>
    </row>
    <row r="48" spans="3:27" x14ac:dyDescent="0.8">
      <c r="L48"/>
      <c r="V48"/>
    </row>
    <row r="49" spans="12:22" x14ac:dyDescent="0.8">
      <c r="L49"/>
      <c r="V49"/>
    </row>
    <row r="50" spans="12:22" x14ac:dyDescent="0.8">
      <c r="L50"/>
      <c r="V50"/>
    </row>
    <row r="51" spans="12:22" x14ac:dyDescent="0.8">
      <c r="L51"/>
      <c r="V51"/>
    </row>
    <row r="52" spans="12:22" x14ac:dyDescent="0.8">
      <c r="L52"/>
      <c r="V52"/>
    </row>
    <row r="53" spans="12:22" x14ac:dyDescent="0.8">
      <c r="L53"/>
      <c r="V53"/>
    </row>
  </sheetData>
  <sortState ref="C11:Y40">
    <sortCondition descending="1" ref="Y11:Y40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"/>
  <sheetViews>
    <sheetView rightToLeft="1" view="pageBreakPreview" zoomScale="80" zoomScaleNormal="64" zoomScaleSheetLayoutView="80" workbookViewId="0">
      <selection activeCell="A19" sqref="A19:Z19"/>
    </sheetView>
  </sheetViews>
  <sheetFormatPr defaultRowHeight="15" x14ac:dyDescent="0.25"/>
  <cols>
    <col min="1" max="1" width="29.125" bestFit="1" customWidth="1"/>
    <col min="2" max="2" width="1.125" customWidth="1"/>
    <col min="3" max="3" width="10.875" bestFit="1" customWidth="1"/>
    <col min="4" max="4" width="1.625" customWidth="1"/>
    <col min="5" max="5" width="10.875" bestFit="1" customWidth="1"/>
    <col min="6" max="6" width="0.75" customWidth="1"/>
    <col min="7" max="7" width="15.25" bestFit="1" customWidth="1"/>
    <col min="8" max="8" width="0.75" customWidth="1"/>
    <col min="9" max="9" width="10.875" bestFit="1" customWidth="1"/>
    <col min="10" max="10" width="0.875" customWidth="1"/>
    <col min="11" max="11" width="11.25" bestFit="1" customWidth="1"/>
    <col min="12" max="12" width="1.25" customWidth="1"/>
    <col min="13" max="13" width="10.875" bestFit="1" customWidth="1"/>
    <col min="14" max="14" width="0.875" customWidth="1"/>
    <col min="15" max="15" width="9.875" bestFit="1" customWidth="1"/>
    <col min="16" max="16" width="1.125" customWidth="1"/>
    <col min="17" max="17" width="10.875" bestFit="1" customWidth="1"/>
    <col min="18" max="18" width="0.875" customWidth="1"/>
    <col min="19" max="19" width="15.25" bestFit="1" customWidth="1"/>
    <col min="20" max="20" width="0.875" customWidth="1"/>
    <col min="21" max="21" width="10.25" bestFit="1" customWidth="1"/>
    <col min="22" max="22" width="1.125" customWidth="1"/>
    <col min="23" max="23" width="11.25" bestFit="1" customWidth="1"/>
    <col min="24" max="24" width="1.125" customWidth="1"/>
    <col min="25" max="25" width="10.875" bestFit="1" customWidth="1"/>
  </cols>
  <sheetData>
    <row r="1" spans="1:26" ht="25.5" x14ac:dyDescent="0.25">
      <c r="A1" s="191" t="s">
        <v>168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 ht="25.5" x14ac:dyDescent="0.25">
      <c r="A2" s="191" t="s">
        <v>80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25.5" x14ac:dyDescent="0.25">
      <c r="A3" s="191" t="s">
        <v>237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s="194" customFormat="1" ht="24" x14ac:dyDescent="0.6">
      <c r="A5" s="194" t="s">
        <v>181</v>
      </c>
    </row>
    <row r="6" spans="1:26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26" ht="24" x14ac:dyDescent="0.25">
      <c r="A7" s="192" t="s">
        <v>81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</row>
    <row r="8" spans="1:26" ht="21" x14ac:dyDescent="0.25">
      <c r="A8" s="113"/>
      <c r="B8" s="113"/>
      <c r="C8" s="113"/>
      <c r="D8" s="113"/>
      <c r="E8" s="113"/>
      <c r="F8" s="113"/>
      <c r="G8" s="11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13"/>
      <c r="Y8" s="113"/>
      <c r="Z8" s="113"/>
    </row>
    <row r="9" spans="1:26" x14ac:dyDescent="0.25">
      <c r="A9" s="113"/>
      <c r="B9" s="113"/>
      <c r="C9" s="113"/>
      <c r="D9" s="113"/>
      <c r="E9" s="113"/>
      <c r="F9" s="113"/>
      <c r="G9" s="113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3"/>
      <c r="Y9" s="113"/>
      <c r="Z9" s="113"/>
    </row>
    <row r="10" spans="1:26" ht="21" x14ac:dyDescent="0.25">
      <c r="A10" s="193" t="s">
        <v>82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15"/>
      <c r="T10" s="193"/>
      <c r="U10" s="193"/>
      <c r="V10" s="193"/>
      <c r="W10" s="193"/>
      <c r="X10" s="113"/>
      <c r="Y10" s="113"/>
      <c r="Z10" s="113"/>
    </row>
    <row r="11" spans="1:26" ht="24" x14ac:dyDescent="0.25">
      <c r="A11" s="192" t="s">
        <v>83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2"/>
      <c r="Y11" s="192"/>
      <c r="Z11" s="192"/>
    </row>
    <row r="12" spans="1:26" ht="21" x14ac:dyDescent="0.25">
      <c r="A12" s="113"/>
      <c r="B12" s="113"/>
      <c r="C12" s="193" t="s">
        <v>230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13"/>
      <c r="O12" s="193" t="s">
        <v>238</v>
      </c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13"/>
    </row>
    <row r="13" spans="1:26" ht="21" x14ac:dyDescent="0.25">
      <c r="A13" s="126" t="s">
        <v>82</v>
      </c>
      <c r="B13" s="113"/>
      <c r="C13" s="145" t="s">
        <v>84</v>
      </c>
      <c r="D13" s="114"/>
      <c r="E13" s="145" t="s">
        <v>85</v>
      </c>
      <c r="F13" s="114"/>
      <c r="G13" s="146" t="s">
        <v>86</v>
      </c>
      <c r="H13" s="114"/>
      <c r="I13" s="146" t="s">
        <v>87</v>
      </c>
      <c r="J13" s="114"/>
      <c r="K13" s="146" t="s">
        <v>13</v>
      </c>
      <c r="L13" s="114"/>
      <c r="M13" s="146" t="s">
        <v>14</v>
      </c>
      <c r="N13" s="113"/>
      <c r="O13" s="146" t="s">
        <v>84</v>
      </c>
      <c r="P13" s="146"/>
      <c r="Q13" s="146" t="s">
        <v>85</v>
      </c>
      <c r="R13" s="146"/>
      <c r="S13" s="146" t="s">
        <v>86</v>
      </c>
      <c r="T13" s="114"/>
      <c r="U13" s="146" t="s">
        <v>87</v>
      </c>
      <c r="V13" s="114"/>
      <c r="W13" s="146" t="s">
        <v>13</v>
      </c>
      <c r="X13" s="114"/>
      <c r="Y13" s="145" t="s">
        <v>14</v>
      </c>
      <c r="Z13" s="113"/>
    </row>
    <row r="14" spans="1:26" ht="24" x14ac:dyDescent="0.25">
      <c r="A14" s="192" t="s">
        <v>88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</row>
    <row r="15" spans="1:26" ht="21" x14ac:dyDescent="0.25">
      <c r="A15" s="113"/>
      <c r="B15" s="113"/>
      <c r="C15" s="193" t="s">
        <v>230</v>
      </c>
      <c r="D15" s="193"/>
      <c r="E15" s="193"/>
      <c r="F15" s="193"/>
      <c r="G15" s="193"/>
      <c r="H15" s="193"/>
      <c r="I15" s="193"/>
      <c r="J15" s="113"/>
      <c r="K15" s="193" t="s">
        <v>238</v>
      </c>
      <c r="L15" s="193"/>
      <c r="M15" s="193"/>
      <c r="N15" s="193"/>
      <c r="O15" s="193"/>
      <c r="P15" s="193"/>
      <c r="Q15" s="193"/>
      <c r="R15" s="193"/>
      <c r="S15" s="113"/>
      <c r="T15" s="113"/>
      <c r="U15" s="113"/>
      <c r="V15" s="113"/>
      <c r="W15" s="113"/>
      <c r="X15" s="113"/>
      <c r="Y15" s="113"/>
      <c r="Z15" s="113"/>
    </row>
    <row r="16" spans="1:26" ht="21" x14ac:dyDescent="0.25">
      <c r="A16" s="115" t="s">
        <v>82</v>
      </c>
      <c r="B16" s="113"/>
      <c r="C16" s="116" t="s">
        <v>85</v>
      </c>
      <c r="D16" s="114"/>
      <c r="E16" s="116" t="s">
        <v>87</v>
      </c>
      <c r="F16" s="114"/>
      <c r="G16" s="116" t="s">
        <v>13</v>
      </c>
      <c r="H16" s="114"/>
      <c r="I16" s="116" t="s">
        <v>14</v>
      </c>
      <c r="J16" s="113"/>
      <c r="K16" s="196" t="s">
        <v>85</v>
      </c>
      <c r="L16" s="196"/>
      <c r="M16" s="196"/>
      <c r="N16" s="196"/>
      <c r="O16" s="196"/>
      <c r="P16" s="114"/>
      <c r="Q16" s="116"/>
      <c r="R16" s="114"/>
      <c r="S16" s="113"/>
      <c r="T16" s="113"/>
      <c r="U16" s="113"/>
      <c r="V16" s="113"/>
      <c r="W16" s="113"/>
      <c r="X16" s="113"/>
      <c r="Y16" s="113"/>
      <c r="Z16" s="113"/>
    </row>
    <row r="17" spans="1:26" x14ac:dyDescent="0.25">
      <c r="A17" s="114"/>
      <c r="B17" s="113"/>
      <c r="C17" s="114"/>
      <c r="D17" s="113"/>
      <c r="E17" s="114"/>
      <c r="F17" s="113"/>
      <c r="G17" s="114"/>
      <c r="H17" s="113"/>
      <c r="I17" s="114"/>
      <c r="J17" s="113"/>
      <c r="K17" s="114"/>
      <c r="L17" s="114"/>
      <c r="M17" s="114"/>
      <c r="N17" s="114"/>
      <c r="O17" s="114"/>
      <c r="P17" s="113"/>
      <c r="Q17" s="114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39" x14ac:dyDescent="0.95">
      <c r="A19" s="197">
        <v>3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</row>
  </sheetData>
  <mergeCells count="24">
    <mergeCell ref="K16:M16"/>
    <mergeCell ref="N16:O16"/>
    <mergeCell ref="A19:Z19"/>
    <mergeCell ref="A14:Z14"/>
    <mergeCell ref="C15:I15"/>
    <mergeCell ref="K15:R1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A1:Z1"/>
    <mergeCell ref="A2:Z2"/>
    <mergeCell ref="A3:Z3"/>
    <mergeCell ref="A7:Z7"/>
    <mergeCell ref="H8:P8"/>
    <mergeCell ref="Q8:W8"/>
    <mergeCell ref="A5:XFD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CC28"/>
  <sheetViews>
    <sheetView rightToLeft="1" view="pageBreakPreview" zoomScale="70" zoomScaleNormal="70" zoomScaleSheetLayoutView="70" workbookViewId="0">
      <selection activeCell="H29" sqref="H29"/>
    </sheetView>
  </sheetViews>
  <sheetFormatPr defaultColWidth="9.125" defaultRowHeight="21" x14ac:dyDescent="0.6"/>
  <cols>
    <col min="1" max="1" width="4.75" style="1" customWidth="1"/>
    <col min="2" max="2" width="46" style="1" bestFit="1" customWidth="1"/>
    <col min="3" max="3" width="1" style="1" customWidth="1"/>
    <col min="4" max="4" width="12.75" style="1" customWidth="1"/>
    <col min="5" max="5" width="1" style="1" customWidth="1"/>
    <col min="6" max="6" width="14" style="1" customWidth="1"/>
    <col min="7" max="7" width="1" style="1" customWidth="1"/>
    <col min="8" max="8" width="16.75" style="1" bestFit="1" customWidth="1"/>
    <col min="9" max="9" width="1" style="1" customWidth="1"/>
    <col min="10" max="10" width="19.125" style="1" bestFit="1" customWidth="1"/>
    <col min="11" max="11" width="1" style="1" customWidth="1"/>
    <col min="12" max="12" width="12" style="1" bestFit="1" customWidth="1"/>
    <col min="13" max="13" width="1.125" style="1" customWidth="1"/>
    <col min="14" max="14" width="7.25" style="1" customWidth="1"/>
    <col min="15" max="15" width="1" style="1" customWidth="1"/>
    <col min="16" max="16" width="9.25" style="1" bestFit="1" customWidth="1"/>
    <col min="17" max="17" width="1" style="1" customWidth="1"/>
    <col min="18" max="18" width="19.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375" style="1" bestFit="1" customWidth="1"/>
    <col min="31" max="31" width="1" style="1" customWidth="1"/>
    <col min="32" max="32" width="12.75" style="1" customWidth="1"/>
    <col min="33" max="33" width="1" style="1" customWidth="1"/>
    <col min="34" max="34" width="19.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5" style="1" customWidth="1"/>
    <col min="39" max="39" width="1" style="1" customWidth="1"/>
    <col min="40" max="40" width="4.625" style="1" customWidth="1"/>
    <col min="41" max="16384" width="9.125" style="1"/>
  </cols>
  <sheetData>
    <row r="2" spans="2:38" ht="39" x14ac:dyDescent="0.6">
      <c r="B2" s="200" t="s">
        <v>167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</row>
    <row r="3" spans="2:38" ht="39" x14ac:dyDescent="0.6">
      <c r="B3" s="200" t="s">
        <v>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</row>
    <row r="4" spans="2:38" ht="39" x14ac:dyDescent="0.6">
      <c r="B4" s="200" t="s">
        <v>237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8" t="s">
        <v>151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5" t="s">
        <v>16</v>
      </c>
      <c r="C10" s="175" t="s">
        <v>16</v>
      </c>
      <c r="D10" s="175" t="s">
        <v>16</v>
      </c>
      <c r="E10" s="175" t="s">
        <v>16</v>
      </c>
      <c r="F10" s="175" t="s">
        <v>16</v>
      </c>
      <c r="G10" s="175" t="s">
        <v>16</v>
      </c>
      <c r="H10" s="175" t="s">
        <v>16</v>
      </c>
      <c r="I10" s="175" t="s">
        <v>16</v>
      </c>
      <c r="J10" s="175" t="s">
        <v>16</v>
      </c>
      <c r="K10" s="175" t="s">
        <v>16</v>
      </c>
      <c r="L10" s="175"/>
      <c r="M10" s="175"/>
      <c r="N10" s="175" t="s">
        <v>16</v>
      </c>
      <c r="P10" s="175" t="s">
        <v>230</v>
      </c>
      <c r="Q10" s="175" t="s">
        <v>2</v>
      </c>
      <c r="R10" s="175" t="s">
        <v>2</v>
      </c>
      <c r="S10" s="175" t="s">
        <v>2</v>
      </c>
      <c r="T10" s="175" t="s">
        <v>2</v>
      </c>
      <c r="V10" s="201" t="s">
        <v>3</v>
      </c>
      <c r="W10" s="175" t="s">
        <v>3</v>
      </c>
      <c r="X10" s="175" t="s">
        <v>3</v>
      </c>
      <c r="Y10" s="175" t="s">
        <v>3</v>
      </c>
      <c r="Z10" s="175" t="s">
        <v>3</v>
      </c>
      <c r="AA10" s="175" t="s">
        <v>3</v>
      </c>
      <c r="AB10" s="175" t="s">
        <v>3</v>
      </c>
      <c r="AD10" s="175" t="s">
        <v>238</v>
      </c>
      <c r="AE10" s="175" t="s">
        <v>4</v>
      </c>
      <c r="AF10" s="175" t="s">
        <v>4</v>
      </c>
      <c r="AG10" s="175" t="s">
        <v>4</v>
      </c>
      <c r="AH10" s="175" t="s">
        <v>4</v>
      </c>
      <c r="AI10" s="175" t="s">
        <v>4</v>
      </c>
      <c r="AJ10" s="175" t="s">
        <v>4</v>
      </c>
      <c r="AK10" s="175" t="s">
        <v>4</v>
      </c>
      <c r="AL10" s="175" t="s">
        <v>4</v>
      </c>
    </row>
    <row r="11" spans="2:38" s="13" customFormat="1" ht="45.75" customHeight="1" x14ac:dyDescent="0.6">
      <c r="B11" s="178" t="s">
        <v>17</v>
      </c>
      <c r="C11" s="15"/>
      <c r="D11" s="178" t="s">
        <v>18</v>
      </c>
      <c r="E11" s="15"/>
      <c r="F11" s="178" t="s">
        <v>19</v>
      </c>
      <c r="G11" s="15"/>
      <c r="H11" s="178" t="s">
        <v>20</v>
      </c>
      <c r="I11" s="15"/>
      <c r="J11" s="178" t="s">
        <v>70</v>
      </c>
      <c r="K11" s="15"/>
      <c r="L11" s="178" t="s">
        <v>22</v>
      </c>
      <c r="M11" s="108"/>
      <c r="N11" s="178" t="s">
        <v>15</v>
      </c>
      <c r="P11" s="178" t="s">
        <v>5</v>
      </c>
      <c r="Q11" s="15"/>
      <c r="R11" s="178" t="s">
        <v>6</v>
      </c>
      <c r="S11" s="15"/>
      <c r="T11" s="178" t="s">
        <v>7</v>
      </c>
      <c r="V11" s="203" t="s">
        <v>8</v>
      </c>
      <c r="W11" s="178" t="s">
        <v>8</v>
      </c>
      <c r="X11" s="178" t="s">
        <v>8</v>
      </c>
      <c r="Z11" s="178" t="s">
        <v>9</v>
      </c>
      <c r="AA11" s="178" t="s">
        <v>9</v>
      </c>
      <c r="AB11" s="178" t="s">
        <v>9</v>
      </c>
      <c r="AD11" s="178" t="s">
        <v>5</v>
      </c>
      <c r="AE11" s="15"/>
      <c r="AF11" s="178" t="s">
        <v>23</v>
      </c>
      <c r="AG11" s="15"/>
      <c r="AH11" s="178" t="s">
        <v>6</v>
      </c>
      <c r="AI11" s="15"/>
      <c r="AJ11" s="178" t="s">
        <v>7</v>
      </c>
      <c r="AK11" s="15"/>
      <c r="AL11" s="178" t="s">
        <v>11</v>
      </c>
    </row>
    <row r="12" spans="2:38" s="13" customFormat="1" ht="45.75" customHeight="1" x14ac:dyDescent="0.6">
      <c r="B12" s="179" t="s">
        <v>17</v>
      </c>
      <c r="C12" s="16"/>
      <c r="D12" s="179" t="s">
        <v>18</v>
      </c>
      <c r="E12" s="16"/>
      <c r="F12" s="179" t="s">
        <v>19</v>
      </c>
      <c r="G12" s="16"/>
      <c r="H12" s="179" t="s">
        <v>20</v>
      </c>
      <c r="I12" s="16"/>
      <c r="J12" s="179" t="s">
        <v>21</v>
      </c>
      <c r="K12" s="16"/>
      <c r="L12" s="179"/>
      <c r="M12" s="109"/>
      <c r="N12" s="179" t="s">
        <v>15</v>
      </c>
      <c r="P12" s="179" t="s">
        <v>5</v>
      </c>
      <c r="Q12" s="16"/>
      <c r="R12" s="179" t="s">
        <v>6</v>
      </c>
      <c r="S12" s="16"/>
      <c r="T12" s="179" t="s">
        <v>7</v>
      </c>
      <c r="V12" s="202" t="s">
        <v>5</v>
      </c>
      <c r="W12" s="16"/>
      <c r="X12" s="179" t="s">
        <v>6</v>
      </c>
      <c r="Z12" s="179" t="s">
        <v>5</v>
      </c>
      <c r="AA12" s="16"/>
      <c r="AB12" s="179" t="s">
        <v>12</v>
      </c>
      <c r="AD12" s="179" t="s">
        <v>5</v>
      </c>
      <c r="AE12" s="16"/>
      <c r="AF12" s="179" t="s">
        <v>23</v>
      </c>
      <c r="AG12" s="16"/>
      <c r="AH12" s="179" t="s">
        <v>6</v>
      </c>
      <c r="AI12" s="16"/>
      <c r="AJ12" s="179"/>
      <c r="AK12" s="16"/>
      <c r="AL12" s="179" t="s">
        <v>11</v>
      </c>
    </row>
    <row r="13" spans="2:38" ht="21.75" x14ac:dyDescent="0.6">
      <c r="B13" s="3"/>
      <c r="C13" s="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>
        <v>5.1000000000000004E-3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0"/>
      <c r="AL13" s="72"/>
    </row>
    <row r="14" spans="2:38" ht="27" thickBot="1" x14ac:dyDescent="0.7">
      <c r="B14" s="199" t="s">
        <v>65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"/>
      <c r="P14" s="150">
        <f>SUM(P13:P13)</f>
        <v>0</v>
      </c>
      <c r="Q14" s="151"/>
      <c r="R14" s="150">
        <f>SUM(R13:R13)</f>
        <v>0</v>
      </c>
      <c r="S14" s="151"/>
      <c r="T14" s="150">
        <f>SUM(T13:T13)</f>
        <v>0</v>
      </c>
      <c r="U14" s="151"/>
      <c r="V14" s="150">
        <f>SUM(V13:V13)</f>
        <v>5.1000000000000004E-3</v>
      </c>
      <c r="W14" s="151"/>
      <c r="X14" s="150">
        <f>SUM(X13:X13)</f>
        <v>0</v>
      </c>
      <c r="Y14" s="151"/>
      <c r="Z14" s="150">
        <f>SUM(Z13:Z13)</f>
        <v>0</v>
      </c>
      <c r="AA14" s="151"/>
      <c r="AB14" s="150">
        <f>SUM(AB13:AB13)</f>
        <v>0</v>
      </c>
      <c r="AC14" s="151"/>
      <c r="AD14" s="150">
        <f>SUM(AD13:AD13)</f>
        <v>0</v>
      </c>
      <c r="AE14" s="148"/>
      <c r="AF14" s="150"/>
      <c r="AG14" s="151"/>
      <c r="AH14" s="150">
        <f>SUM(AH13:AH13)</f>
        <v>0</v>
      </c>
      <c r="AI14" s="151"/>
      <c r="AJ14" s="150">
        <f>SUM(AJ13:AJ13)</f>
        <v>0</v>
      </c>
      <c r="AK14" s="151"/>
      <c r="AL14" s="152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2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25" defaultRowHeight="21" x14ac:dyDescent="0.6"/>
  <cols>
    <col min="1" max="1" width="4.75" style="1" customWidth="1"/>
    <col min="2" max="2" width="49.75" style="1" customWidth="1"/>
    <col min="3" max="3" width="1" style="1" customWidth="1"/>
    <col min="4" max="4" width="17.125" style="1" customWidth="1"/>
    <col min="5" max="5" width="1" style="1" customWidth="1"/>
    <col min="6" max="6" width="11.875" style="1" bestFit="1" customWidth="1"/>
    <col min="7" max="7" width="1" style="1" customWidth="1"/>
    <col min="8" max="8" width="14.25" style="1" bestFit="1" customWidth="1"/>
    <col min="9" max="9" width="1" style="1" customWidth="1"/>
    <col min="10" max="10" width="14" style="1" customWidth="1"/>
    <col min="11" max="11" width="1" style="1" customWidth="1"/>
    <col min="12" max="12" width="12.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375" style="1" customWidth="1"/>
    <col min="17" max="17" width="1" style="1" customWidth="1"/>
    <col min="18" max="18" width="11.37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5" style="1" customWidth="1"/>
    <col min="31" max="31" width="1" style="1" hidden="1" customWidth="1"/>
    <col min="32" max="32" width="22.12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</row>
    <row r="3" spans="2:32" ht="39" x14ac:dyDescent="0.6">
      <c r="B3" s="200" t="s">
        <v>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</row>
    <row r="4" spans="2:32" ht="39" x14ac:dyDescent="0.6">
      <c r="B4" s="200" t="s">
        <v>237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7" t="s">
        <v>29</v>
      </c>
      <c r="C10" s="177" t="s">
        <v>29</v>
      </c>
      <c r="D10" s="177" t="s">
        <v>29</v>
      </c>
      <c r="E10" s="177" t="s">
        <v>29</v>
      </c>
      <c r="F10" s="177" t="s">
        <v>29</v>
      </c>
      <c r="G10" s="177" t="s">
        <v>29</v>
      </c>
      <c r="H10" s="177" t="s">
        <v>29</v>
      </c>
      <c r="I10" s="177" t="s">
        <v>29</v>
      </c>
      <c r="J10" s="177" t="s">
        <v>29</v>
      </c>
      <c r="L10" s="205"/>
      <c r="M10" s="177" t="s">
        <v>2</v>
      </c>
      <c r="N10" s="177" t="s">
        <v>2</v>
      </c>
      <c r="O10" s="177" t="s">
        <v>2</v>
      </c>
      <c r="P10" s="177" t="s">
        <v>2</v>
      </c>
      <c r="R10" s="177" t="s">
        <v>3</v>
      </c>
      <c r="S10" s="177" t="s">
        <v>3</v>
      </c>
      <c r="T10" s="177" t="s">
        <v>3</v>
      </c>
      <c r="U10" s="177" t="s">
        <v>3</v>
      </c>
      <c r="V10" s="177"/>
      <c r="W10" s="177" t="s">
        <v>3</v>
      </c>
      <c r="X10" s="177" t="s">
        <v>3</v>
      </c>
      <c r="Z10" s="177" t="s">
        <v>238</v>
      </c>
      <c r="AA10" s="177" t="s">
        <v>4</v>
      </c>
      <c r="AB10" s="177" t="s">
        <v>4</v>
      </c>
      <c r="AC10" s="177" t="s">
        <v>4</v>
      </c>
      <c r="AD10" s="177" t="s">
        <v>4</v>
      </c>
      <c r="AE10" s="177" t="s">
        <v>4</v>
      </c>
      <c r="AF10" s="177" t="s">
        <v>4</v>
      </c>
    </row>
    <row r="11" spans="2:32" s="13" customFormat="1" x14ac:dyDescent="0.6">
      <c r="B11" s="178" t="s">
        <v>30</v>
      </c>
      <c r="C11" s="15"/>
      <c r="D11" s="178" t="s">
        <v>70</v>
      </c>
      <c r="E11" s="15"/>
      <c r="F11" s="178" t="s">
        <v>22</v>
      </c>
      <c r="G11" s="15"/>
      <c r="H11" s="178" t="s">
        <v>31</v>
      </c>
      <c r="I11" s="15"/>
      <c r="J11" s="178" t="s">
        <v>19</v>
      </c>
      <c r="L11" s="203" t="s">
        <v>5</v>
      </c>
      <c r="M11" s="15"/>
      <c r="N11" s="178" t="s">
        <v>6</v>
      </c>
      <c r="O11" s="15"/>
      <c r="P11" s="178" t="s">
        <v>7</v>
      </c>
      <c r="R11" s="178" t="s">
        <v>8</v>
      </c>
      <c r="S11" s="178" t="s">
        <v>8</v>
      </c>
      <c r="T11" s="178" t="s">
        <v>8</v>
      </c>
      <c r="U11" s="15"/>
      <c r="V11" s="203" t="s">
        <v>9</v>
      </c>
      <c r="W11" s="178" t="s">
        <v>9</v>
      </c>
      <c r="X11" s="178" t="s">
        <v>9</v>
      </c>
      <c r="Z11" s="178" t="s">
        <v>5</v>
      </c>
      <c r="AA11" s="15"/>
      <c r="AB11" s="178" t="s">
        <v>6</v>
      </c>
      <c r="AC11" s="15"/>
      <c r="AD11" s="178" t="s">
        <v>7</v>
      </c>
      <c r="AE11" s="15"/>
      <c r="AF11" s="178" t="s">
        <v>32</v>
      </c>
    </row>
    <row r="12" spans="2:32" s="13" customFormat="1" ht="75.75" customHeight="1" x14ac:dyDescent="0.6">
      <c r="B12" s="179" t="s">
        <v>30</v>
      </c>
      <c r="C12" s="16"/>
      <c r="D12" s="179" t="s">
        <v>21</v>
      </c>
      <c r="E12" s="16"/>
      <c r="F12" s="179" t="s">
        <v>22</v>
      </c>
      <c r="G12" s="16"/>
      <c r="H12" s="179" t="s">
        <v>31</v>
      </c>
      <c r="I12" s="16"/>
      <c r="J12" s="179" t="s">
        <v>19</v>
      </c>
      <c r="L12" s="179"/>
      <c r="M12" s="16"/>
      <c r="N12" s="179" t="s">
        <v>6</v>
      </c>
      <c r="O12" s="16"/>
      <c r="P12" s="179" t="s">
        <v>7</v>
      </c>
      <c r="R12" s="179" t="s">
        <v>5</v>
      </c>
      <c r="S12" s="16"/>
      <c r="T12" s="179" t="s">
        <v>6</v>
      </c>
      <c r="U12" s="16"/>
      <c r="V12" s="202" t="s">
        <v>5</v>
      </c>
      <c r="W12" s="16"/>
      <c r="X12" s="179" t="s">
        <v>12</v>
      </c>
      <c r="Z12" s="179" t="s">
        <v>5</v>
      </c>
      <c r="AA12" s="16"/>
      <c r="AB12" s="179" t="s">
        <v>6</v>
      </c>
      <c r="AC12" s="16"/>
      <c r="AD12" s="179" t="s">
        <v>7</v>
      </c>
      <c r="AE12" s="16"/>
      <c r="AF12" s="179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5">
        <v>0</v>
      </c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4"/>
      <c r="AF13" s="100"/>
    </row>
    <row r="14" spans="2:32" ht="27" thickBot="1" x14ac:dyDescent="0.7">
      <c r="B14" s="204" t="s">
        <v>65</v>
      </c>
      <c r="C14" s="204"/>
      <c r="D14" s="204"/>
      <c r="E14" s="204"/>
      <c r="F14" s="204"/>
      <c r="G14" s="204"/>
      <c r="H14" s="204"/>
      <c r="I14" s="204"/>
      <c r="J14" s="204"/>
      <c r="K14" s="19"/>
      <c r="L14" s="101">
        <f>SUM(L13:L13)</f>
        <v>0</v>
      </c>
      <c r="M14" s="94"/>
      <c r="N14" s="101" t="s">
        <v>77</v>
      </c>
      <c r="O14" s="94"/>
      <c r="P14" s="101" t="s">
        <v>77</v>
      </c>
      <c r="Q14" s="94"/>
      <c r="R14" s="101" t="s">
        <v>77</v>
      </c>
      <c r="S14" s="94"/>
      <c r="T14" s="101" t="s">
        <v>77</v>
      </c>
      <c r="U14" s="94"/>
      <c r="V14" s="101" t="s">
        <v>77</v>
      </c>
      <c r="W14" s="94"/>
      <c r="X14" s="101" t="s">
        <v>77</v>
      </c>
      <c r="Y14" s="94"/>
      <c r="Z14" s="101" t="s">
        <v>77</v>
      </c>
      <c r="AA14" s="94"/>
      <c r="AB14" s="101" t="s">
        <v>77</v>
      </c>
      <c r="AC14" s="94"/>
      <c r="AD14" s="101" t="s">
        <v>77</v>
      </c>
      <c r="AE14" s="94"/>
      <c r="AF14" s="102">
        <f>SUM(AF13:AF13)</f>
        <v>0</v>
      </c>
    </row>
    <row r="15" spans="2:32" ht="21.75" thickTop="1" x14ac:dyDescent="0.6">
      <c r="L15" s="93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7"/>
  <sheetViews>
    <sheetView rightToLeft="1" view="pageBreakPreview" topLeftCell="A4" zoomScaleNormal="100" zoomScaleSheetLayoutView="100" workbookViewId="0">
      <selection activeCell="F18" sqref="F18"/>
    </sheetView>
  </sheetViews>
  <sheetFormatPr defaultColWidth="9.125" defaultRowHeight="21" x14ac:dyDescent="0.55000000000000004"/>
  <cols>
    <col min="1" max="1" width="4.625" style="2" customWidth="1"/>
    <col min="2" max="2" width="77.75" style="2" bestFit="1" customWidth="1"/>
    <col min="3" max="3" width="1" style="2" customWidth="1"/>
    <col min="4" max="4" width="17.625" style="2" bestFit="1" customWidth="1"/>
    <col min="5" max="5" width="1" style="2" customWidth="1"/>
    <col min="6" max="6" width="17.625" style="2" bestFit="1" customWidth="1"/>
    <col min="7" max="7" width="1" style="2" customWidth="1"/>
    <col min="8" max="8" width="17.625" style="2" bestFit="1" customWidth="1"/>
    <col min="9" max="9" width="1" style="2" customWidth="1"/>
    <col min="10" max="10" width="17.625" style="2" bestFit="1" customWidth="1"/>
    <col min="11" max="11" width="1" style="2" customWidth="1"/>
    <col min="12" max="12" width="19.75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30" x14ac:dyDescent="0.55000000000000004">
      <c r="B2" s="175" t="s">
        <v>168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20" ht="30" x14ac:dyDescent="0.55000000000000004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2:20" ht="30" x14ac:dyDescent="0.55000000000000004">
      <c r="B4" s="175" t="s">
        <v>237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6" t="s">
        <v>33</v>
      </c>
      <c r="D8" s="177" t="s">
        <v>230</v>
      </c>
      <c r="F8" s="177" t="s">
        <v>3</v>
      </c>
      <c r="G8" s="177" t="s">
        <v>3</v>
      </c>
      <c r="H8" s="177" t="s">
        <v>3</v>
      </c>
      <c r="J8" s="177" t="s">
        <v>238</v>
      </c>
      <c r="K8" s="177" t="s">
        <v>4</v>
      </c>
      <c r="L8" s="177" t="s">
        <v>4</v>
      </c>
    </row>
    <row r="9" spans="2:20" s="4" customFormat="1" x14ac:dyDescent="0.55000000000000004">
      <c r="B9" s="209" t="s">
        <v>33</v>
      </c>
      <c r="D9" s="207" t="s">
        <v>34</v>
      </c>
      <c r="F9" s="207" t="s">
        <v>35</v>
      </c>
      <c r="G9" s="27"/>
      <c r="H9" s="207" t="s">
        <v>36</v>
      </c>
      <c r="J9" s="207" t="s">
        <v>34</v>
      </c>
      <c r="K9" s="27"/>
      <c r="L9" s="208" t="s">
        <v>32</v>
      </c>
    </row>
    <row r="10" spans="2:20" s="4" customFormat="1" x14ac:dyDescent="0.55000000000000004">
      <c r="B10" s="3" t="s">
        <v>235</v>
      </c>
      <c r="C10" s="97"/>
      <c r="D10" s="97">
        <v>2135324348</v>
      </c>
      <c r="E10" s="97"/>
      <c r="F10" s="97">
        <v>165015533995</v>
      </c>
      <c r="G10" s="97"/>
      <c r="H10" s="97">
        <v>121731435953</v>
      </c>
      <c r="I10" s="97"/>
      <c r="J10" s="97">
        <v>45419422390</v>
      </c>
      <c r="K10" s="6"/>
      <c r="L10" s="31">
        <f>J10/'سرمایه گذاری ها'!$O$17</f>
        <v>0.15719825276476748</v>
      </c>
      <c r="N10"/>
    </row>
    <row r="11" spans="2:20" s="4" customFormat="1" x14ac:dyDescent="0.55000000000000004">
      <c r="B11" s="3" t="s">
        <v>234</v>
      </c>
      <c r="C11" s="97"/>
      <c r="D11" s="97">
        <v>99139222</v>
      </c>
      <c r="E11" s="97"/>
      <c r="F11" s="97">
        <v>418327</v>
      </c>
      <c r="G11" s="97"/>
      <c r="H11" s="97">
        <v>630000</v>
      </c>
      <c r="I11" s="97"/>
      <c r="J11" s="97">
        <v>98927549</v>
      </c>
      <c r="K11" s="6"/>
      <c r="L11" s="31">
        <f>J11/'سرمایه گذاری ها'!$O$17</f>
        <v>3.4239180145375075E-4</v>
      </c>
      <c r="N11"/>
    </row>
    <row r="12" spans="2:20" s="4" customFormat="1" x14ac:dyDescent="0.55000000000000004">
      <c r="B12" s="3" t="s">
        <v>233</v>
      </c>
      <c r="C12" s="97"/>
      <c r="D12" s="97">
        <v>753793</v>
      </c>
      <c r="E12" s="97"/>
      <c r="F12" s="97">
        <v>3188</v>
      </c>
      <c r="G12" s="97"/>
      <c r="H12" s="97">
        <v>0</v>
      </c>
      <c r="I12" s="97"/>
      <c r="J12" s="97">
        <v>756981</v>
      </c>
      <c r="K12" s="6"/>
      <c r="L12" s="31">
        <f>J12/'سرمایه گذاری ها'!$O$17</f>
        <v>2.6199384385461897E-6</v>
      </c>
      <c r="N12"/>
    </row>
    <row r="13" spans="2:20" s="4" customFormat="1" x14ac:dyDescent="0.55000000000000004">
      <c r="B13" s="5" t="s">
        <v>232</v>
      </c>
      <c r="C13" s="6"/>
      <c r="D13" s="67">
        <v>291307</v>
      </c>
      <c r="E13" s="6"/>
      <c r="F13" s="67">
        <v>1237</v>
      </c>
      <c r="G13" s="6"/>
      <c r="H13" s="67">
        <v>10000</v>
      </c>
      <c r="I13" s="6"/>
      <c r="J13" s="67">
        <v>282544</v>
      </c>
      <c r="K13" s="6"/>
      <c r="L13" s="31">
        <f>J13/'سرمایه گذاری ها'!$O$17</f>
        <v>9.7789493551435857E-7</v>
      </c>
      <c r="N13"/>
    </row>
    <row r="14" spans="2:20" ht="27" thickBot="1" x14ac:dyDescent="0.6">
      <c r="B14" s="52" t="s">
        <v>65</v>
      </c>
      <c r="D14" s="53">
        <f>SUM(D10:D13)</f>
        <v>2235508670</v>
      </c>
      <c r="E14" s="53">
        <f>SUM(E10:E12)</f>
        <v>0</v>
      </c>
      <c r="F14" s="53">
        <f>SUM(F10:F12)</f>
        <v>165015955510</v>
      </c>
      <c r="G14" s="53">
        <f>SUM(G10:G12)</f>
        <v>0</v>
      </c>
      <c r="H14" s="53">
        <f>SUM(H10:H12)</f>
        <v>121732065953</v>
      </c>
      <c r="I14" s="53">
        <f>SUM(I10:I12)</f>
        <v>0</v>
      </c>
      <c r="J14" s="53">
        <f>SUM(J10:J13)</f>
        <v>45519389464</v>
      </c>
      <c r="L14" s="61">
        <f>SUM(L10:L13)</f>
        <v>0.15754424239959533</v>
      </c>
      <c r="N14"/>
    </row>
    <row r="15" spans="2:20" ht="21.75" thickTop="1" x14ac:dyDescent="0.55000000000000004">
      <c r="D15"/>
      <c r="N15"/>
    </row>
    <row r="16" spans="2:20" x14ac:dyDescent="0.55000000000000004">
      <c r="B16" s="206">
        <v>6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rightToLeft="1" view="pageBreakPreview" zoomScaleNormal="100" zoomScaleSheetLayoutView="100" workbookViewId="0">
      <selection activeCell="O15" sqref="O15"/>
    </sheetView>
  </sheetViews>
  <sheetFormatPr defaultRowHeight="15" x14ac:dyDescent="0.25"/>
  <cols>
    <col min="1" max="1" width="30" bestFit="1" customWidth="1"/>
    <col min="2" max="2" width="0.75" customWidth="1"/>
    <col min="3" max="3" width="12.25" bestFit="1" customWidth="1"/>
    <col min="4" max="4" width="0.75" customWidth="1"/>
    <col min="5" max="5" width="19.375" bestFit="1" customWidth="1"/>
    <col min="6" max="6" width="0.75" customWidth="1"/>
    <col min="7" max="7" width="17.625" bestFit="1" customWidth="1"/>
    <col min="8" max="8" width="0.75" customWidth="1"/>
    <col min="9" max="9" width="12.125" bestFit="1" customWidth="1"/>
    <col min="10" max="10" width="0.75" customWidth="1"/>
    <col min="11" max="11" width="18.875" bestFit="1" customWidth="1"/>
    <col min="12" max="12" width="0.75" customWidth="1"/>
    <col min="13" max="13" width="14.375" bestFit="1" customWidth="1"/>
    <col min="14" max="14" width="0.75" customWidth="1"/>
    <col min="15" max="15" width="19.875" bestFit="1" customWidth="1"/>
    <col min="16" max="16" width="0.75" customWidth="1"/>
    <col min="17" max="17" width="10.25" bestFit="1" customWidth="1"/>
    <col min="18" max="18" width="0.75" customWidth="1"/>
    <col min="19" max="19" width="21.75" customWidth="1"/>
    <col min="20" max="20" width="0.75" customWidth="1"/>
    <col min="21" max="21" width="15.625" bestFit="1" customWidth="1"/>
    <col min="22" max="22" width="0.75" customWidth="1"/>
    <col min="23" max="23" width="25" bestFit="1" customWidth="1"/>
    <col min="24" max="24" width="0.75" customWidth="1"/>
    <col min="25" max="25" width="18.25" customWidth="1"/>
  </cols>
  <sheetData>
    <row r="1" spans="1:25" ht="25.5" x14ac:dyDescent="0.25">
      <c r="A1" s="191" t="s">
        <v>168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5" ht="25.5" x14ac:dyDescent="0.25">
      <c r="A2" s="191" t="s">
        <v>80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25.5" x14ac:dyDescent="0.25">
      <c r="A3" s="191" t="s">
        <v>237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136" t="s">
        <v>227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5" ht="21" x14ac:dyDescent="0.25">
      <c r="A6" s="113"/>
      <c r="B6" s="113"/>
      <c r="C6" s="113"/>
      <c r="D6" s="193" t="s">
        <v>230</v>
      </c>
      <c r="E6" s="193"/>
      <c r="F6" s="193"/>
      <c r="G6" s="193"/>
      <c r="H6" s="113"/>
      <c r="I6" s="193" t="s">
        <v>3</v>
      </c>
      <c r="J6" s="193"/>
      <c r="K6" s="193"/>
      <c r="L6" s="193"/>
      <c r="M6" s="193"/>
      <c r="N6" s="193"/>
      <c r="O6" s="193"/>
      <c r="P6" s="113"/>
      <c r="Q6" s="193" t="s">
        <v>238</v>
      </c>
      <c r="R6" s="193"/>
      <c r="S6" s="193"/>
      <c r="T6" s="193"/>
      <c r="U6" s="193"/>
      <c r="V6" s="193"/>
      <c r="W6" s="193"/>
      <c r="X6" s="193"/>
      <c r="Y6" s="193"/>
    </row>
    <row r="7" spans="1:25" ht="21" x14ac:dyDescent="0.25">
      <c r="A7" s="113"/>
      <c r="B7" s="113"/>
      <c r="C7" s="113"/>
      <c r="D7" s="114"/>
      <c r="E7" s="114"/>
      <c r="F7" s="114"/>
      <c r="G7" s="114"/>
      <c r="H7" s="113"/>
      <c r="I7" s="196" t="s">
        <v>89</v>
      </c>
      <c r="J7" s="196"/>
      <c r="K7" s="196"/>
      <c r="L7" s="114"/>
      <c r="M7" s="196" t="s">
        <v>90</v>
      </c>
      <c r="N7" s="196"/>
      <c r="O7" s="196"/>
      <c r="P7" s="113"/>
      <c r="Q7" s="114"/>
      <c r="R7" s="114"/>
      <c r="S7" s="114"/>
      <c r="T7" s="114"/>
      <c r="U7" s="114"/>
      <c r="V7" s="114"/>
      <c r="W7" s="114"/>
      <c r="X7" s="114"/>
      <c r="Y7" s="114"/>
    </row>
    <row r="8" spans="1:25" ht="21" x14ac:dyDescent="0.25">
      <c r="A8" s="115" t="s">
        <v>91</v>
      </c>
      <c r="B8" s="113"/>
      <c r="C8" s="115" t="s">
        <v>92</v>
      </c>
      <c r="D8" s="113"/>
      <c r="E8" s="115" t="s">
        <v>6</v>
      </c>
      <c r="F8" s="113"/>
      <c r="G8" s="115" t="s">
        <v>7</v>
      </c>
      <c r="H8" s="113"/>
      <c r="I8" s="116" t="s">
        <v>5</v>
      </c>
      <c r="J8" s="114"/>
      <c r="K8" s="116" t="s">
        <v>6</v>
      </c>
      <c r="L8" s="113"/>
      <c r="M8" s="116" t="s">
        <v>5</v>
      </c>
      <c r="N8" s="114"/>
      <c r="O8" s="116" t="s">
        <v>12</v>
      </c>
      <c r="P8" s="113"/>
      <c r="Q8" s="115" t="s">
        <v>5</v>
      </c>
      <c r="R8" s="113"/>
      <c r="S8" s="115" t="s">
        <v>93</v>
      </c>
      <c r="T8" s="113"/>
      <c r="U8" s="115" t="s">
        <v>6</v>
      </c>
      <c r="V8" s="113"/>
      <c r="W8" s="115" t="s">
        <v>7</v>
      </c>
      <c r="X8" s="113"/>
      <c r="Y8" s="115" t="s">
        <v>94</v>
      </c>
    </row>
    <row r="9" spans="1:25" ht="21" x14ac:dyDescent="0.5">
      <c r="A9" s="126"/>
      <c r="B9" s="113"/>
      <c r="C9" s="160">
        <v>0</v>
      </c>
      <c r="D9" s="160"/>
      <c r="E9" s="160">
        <v>0</v>
      </c>
      <c r="F9" s="160"/>
      <c r="G9" s="160">
        <v>0</v>
      </c>
      <c r="H9" s="160"/>
      <c r="I9" s="160">
        <v>0</v>
      </c>
      <c r="J9" s="160"/>
      <c r="K9" s="160">
        <v>0</v>
      </c>
      <c r="L9" s="160"/>
      <c r="M9" s="160">
        <v>0</v>
      </c>
      <c r="N9" s="160"/>
      <c r="O9" s="160">
        <v>0</v>
      </c>
      <c r="P9" s="160"/>
      <c r="Q9" s="160">
        <v>0</v>
      </c>
      <c r="R9" s="160"/>
      <c r="S9" s="160">
        <v>0</v>
      </c>
      <c r="T9" s="160"/>
      <c r="U9" s="160">
        <v>0</v>
      </c>
      <c r="V9" s="160"/>
      <c r="W9" s="160">
        <v>0</v>
      </c>
      <c r="X9" s="113"/>
      <c r="Y9" s="154">
        <f>W9/'سرمایه گذاری ها'!O17</f>
        <v>0</v>
      </c>
    </row>
    <row r="10" spans="1:25" ht="21.75" thickBot="1" x14ac:dyDescent="0.55000000000000004">
      <c r="A10" s="138" t="s">
        <v>65</v>
      </c>
      <c r="B10" s="139"/>
      <c r="C10" s="143">
        <f>SUM(C9:C9)</f>
        <v>0</v>
      </c>
      <c r="D10" s="149"/>
      <c r="E10" s="143">
        <f>SUM(E9:E9)</f>
        <v>0</v>
      </c>
      <c r="F10" s="149"/>
      <c r="G10" s="143">
        <f>SUM(G9:G9)</f>
        <v>0</v>
      </c>
      <c r="H10" s="149"/>
      <c r="I10" s="161">
        <f>SUM(I9:I9)</f>
        <v>0</v>
      </c>
      <c r="J10" s="161"/>
      <c r="K10" s="161">
        <f>SUM(K9:K9)</f>
        <v>0</v>
      </c>
      <c r="L10" s="161"/>
      <c r="M10" s="161">
        <f>SUM(M9:M9)</f>
        <v>0</v>
      </c>
      <c r="N10" s="161"/>
      <c r="O10" s="161">
        <f>SUM(O9:O9)</f>
        <v>0</v>
      </c>
      <c r="P10" s="161"/>
      <c r="Q10" s="161">
        <f>SUM(Q9:Q9)</f>
        <v>0</v>
      </c>
      <c r="R10" s="161"/>
      <c r="S10" s="161"/>
      <c r="T10" s="161"/>
      <c r="U10" s="161">
        <f>SUM(U9:U9)</f>
        <v>0</v>
      </c>
      <c r="V10" s="161"/>
      <c r="W10" s="161">
        <f>SUM(W9:W9)</f>
        <v>0</v>
      </c>
      <c r="X10" s="139"/>
      <c r="Y10" s="155">
        <f>SUM(Y9:Y9)</f>
        <v>0</v>
      </c>
    </row>
    <row r="11" spans="1:25" ht="15.75" thickTop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</row>
    <row r="13" spans="1:25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5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1:25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21" spans="1:25" ht="21" x14ac:dyDescent="0.55000000000000004">
      <c r="A21" s="206">
        <v>7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</row>
  </sheetData>
  <sortState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25" defaultRowHeight="21" x14ac:dyDescent="0.6"/>
  <cols>
    <col min="1" max="1" width="1.625" style="1" customWidth="1"/>
    <col min="2" max="2" width="44.375" style="1" customWidth="1"/>
    <col min="3" max="3" width="1" style="1" customWidth="1"/>
    <col min="4" max="4" width="16.875" style="1" bestFit="1" customWidth="1"/>
    <col min="5" max="5" width="1" style="1" customWidth="1"/>
    <col min="6" max="6" width="18.625" style="1" bestFit="1" customWidth="1"/>
    <col min="7" max="7" width="1" style="1" customWidth="1"/>
    <col min="8" max="8" width="24.6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25" style="1" customWidth="1"/>
    <col min="17" max="21" width="9.125" style="1"/>
    <col min="22" max="22" width="9" customWidth="1"/>
    <col min="23" max="16384" width="9.125" style="1"/>
  </cols>
  <sheetData>
    <row r="2" spans="2:28" ht="35.25" x14ac:dyDescent="0.6">
      <c r="B2" s="211" t="s">
        <v>168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2:28" ht="35.25" x14ac:dyDescent="0.6">
      <c r="B3" s="211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</row>
    <row r="4" spans="2:28" ht="35.25" x14ac:dyDescent="0.6">
      <c r="B4" s="211" t="s">
        <v>237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3" t="s">
        <v>69</v>
      </c>
      <c r="D8" s="175" t="s">
        <v>238</v>
      </c>
      <c r="E8" s="175" t="s">
        <v>4</v>
      </c>
      <c r="F8" s="175" t="s">
        <v>4</v>
      </c>
      <c r="G8" s="175" t="s">
        <v>4</v>
      </c>
      <c r="H8" s="175" t="s">
        <v>4</v>
      </c>
      <c r="I8" s="175" t="s">
        <v>4</v>
      </c>
      <c r="J8" s="175" t="s">
        <v>4</v>
      </c>
      <c r="K8" s="175" t="s">
        <v>4</v>
      </c>
      <c r="L8" s="175" t="s">
        <v>4</v>
      </c>
      <c r="M8" s="175" t="s">
        <v>4</v>
      </c>
      <c r="N8" s="175" t="s">
        <v>4</v>
      </c>
    </row>
    <row r="9" spans="2:28" ht="30" x14ac:dyDescent="0.6">
      <c r="B9" s="213" t="s">
        <v>1</v>
      </c>
      <c r="D9" s="212" t="s">
        <v>5</v>
      </c>
      <c r="E9" s="17"/>
      <c r="F9" s="212" t="s">
        <v>24</v>
      </c>
      <c r="G9" s="17"/>
      <c r="H9" s="212" t="s">
        <v>25</v>
      </c>
      <c r="I9" s="17"/>
      <c r="J9" s="212" t="s">
        <v>26</v>
      </c>
      <c r="K9" s="17"/>
      <c r="L9" s="207" t="s">
        <v>27</v>
      </c>
      <c r="M9" s="17"/>
      <c r="N9" s="212" t="s">
        <v>28</v>
      </c>
    </row>
    <row r="10" spans="2:28" ht="26.25" customHeight="1" x14ac:dyDescent="0.6">
      <c r="B10" s="73"/>
      <c r="D10" s="74"/>
      <c r="E10" s="63"/>
      <c r="F10" s="74"/>
      <c r="G10" s="63"/>
      <c r="H10" s="75"/>
      <c r="J10" s="73"/>
      <c r="L10" s="74"/>
      <c r="N10" s="11"/>
    </row>
    <row r="11" spans="2:28" ht="31.5" thickBot="1" x14ac:dyDescent="0.9">
      <c r="B11" s="62" t="s">
        <v>65</v>
      </c>
      <c r="D11" s="77"/>
      <c r="E11" s="78"/>
      <c r="F11" s="77">
        <f>SUM(F10:F10)</f>
        <v>0</v>
      </c>
      <c r="G11" s="78"/>
      <c r="H11" s="77">
        <f>SUM(H10:H10)</f>
        <v>0</v>
      </c>
      <c r="I11" s="79"/>
      <c r="J11" s="98"/>
      <c r="K11" s="79"/>
      <c r="L11" s="77">
        <f>SUM(L10:L10)</f>
        <v>0</v>
      </c>
      <c r="M11" s="79"/>
      <c r="N11" s="8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9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2025-05-25T13:49:47Z</cp:lastPrinted>
  <dcterms:created xsi:type="dcterms:W3CDTF">2021-12-28T12:49:50Z</dcterms:created>
  <dcterms:modified xsi:type="dcterms:W3CDTF">2025-07-28T14:01:35Z</dcterms:modified>
</cp:coreProperties>
</file>