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خرداد\ارمغان\"/>
    </mc:Choice>
  </mc:AlternateContent>
  <xr:revisionPtr revIDLastSave="0" documentId="13_ncr:1_{6D25857E-CB59-4BE6-A7BD-E57B682CA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سهام'!$B$9:$T$13</definedName>
    <definedName name="_xlnm._FilterDatabase" localSheetId="1" hidden="1">'سرمایه گذاری ها'!$E$12:$Q$14</definedName>
    <definedName name="_xlnm._FilterDatabase" localSheetId="2" hidden="1">سهام!$C$11:$Y$38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سهام'!$A$1:$U$32</definedName>
    <definedName name="_xlnm.Print_Area" localSheetId="19">'درآمد ناشی از تغییر قیمت اوراق'!$A$1:$S$35</definedName>
    <definedName name="_xlnm.Print_Area" localSheetId="20">'درآمد ناشی از فروش'!$A$1:$U$65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سهام'!$A$1:$V$64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سهام!$A$1:$AB$41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L14" i="7" l="1"/>
  <c r="N14" i="7"/>
  <c r="F14" i="7"/>
  <c r="J14" i="7"/>
  <c r="H14" i="7"/>
  <c r="D14" i="7"/>
  <c r="Q11" i="20"/>
  <c r="S11" i="20"/>
  <c r="V62" i="11"/>
  <c r="T62" i="11"/>
  <c r="R62" i="11"/>
  <c r="D62" i="11"/>
  <c r="F62" i="11"/>
  <c r="H62" i="11"/>
  <c r="J62" i="11"/>
  <c r="D61" i="10"/>
  <c r="F61" i="10"/>
  <c r="H61" i="10"/>
  <c r="J61" i="10"/>
  <c r="L61" i="10"/>
  <c r="N61" i="10"/>
  <c r="P61" i="10"/>
  <c r="R61" i="10"/>
  <c r="R15" i="8"/>
  <c r="T15" i="8"/>
  <c r="L15" i="8"/>
  <c r="N15" i="8"/>
  <c r="P15" i="8"/>
  <c r="J15" i="8"/>
  <c r="D33" i="9"/>
  <c r="F33" i="9"/>
  <c r="H33" i="9"/>
  <c r="J33" i="9"/>
  <c r="L33" i="9"/>
  <c r="N33" i="9"/>
  <c r="P33" i="9"/>
  <c r="R33" i="9"/>
  <c r="M10" i="19" l="1"/>
  <c r="G10" i="19"/>
  <c r="E10" i="19"/>
  <c r="C10" i="19"/>
  <c r="E39" i="1"/>
  <c r="G39" i="1"/>
  <c r="I39" i="1"/>
  <c r="K39" i="1"/>
  <c r="M39" i="1"/>
  <c r="O39" i="1"/>
  <c r="Q39" i="1"/>
  <c r="S39" i="1"/>
  <c r="W39" i="1"/>
  <c r="Y39" i="1"/>
  <c r="O12" i="16" s="1"/>
  <c r="E11" i="20"/>
  <c r="I11" i="20"/>
  <c r="F10" i="15" s="1"/>
  <c r="C11" i="20"/>
  <c r="G11" i="20"/>
  <c r="M11" i="20"/>
  <c r="O11" i="20"/>
  <c r="F9" i="15"/>
  <c r="L62" i="11"/>
  <c r="N62" i="11"/>
  <c r="W10" i="19"/>
  <c r="U10" i="19"/>
  <c r="Q10" i="19"/>
  <c r="O10" i="19"/>
  <c r="K10" i="19"/>
  <c r="I10" i="19"/>
  <c r="Y10" i="24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D14" i="13" l="1"/>
  <c r="F12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U10" i="20" l="1"/>
  <c r="U9" i="20"/>
  <c r="U11" i="20" s="1"/>
  <c r="H12" i="15"/>
  <c r="H9" i="15"/>
  <c r="H11" i="15"/>
  <c r="H10" i="15"/>
  <c r="H13" i="15"/>
  <c r="L14" i="5"/>
  <c r="I15" i="16" l="1"/>
  <c r="H15" i="15" l="1"/>
  <c r="E13" i="16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Y9" i="19" l="1"/>
  <c r="L13" i="6"/>
  <c r="L10" i="6"/>
  <c r="Q14" i="16"/>
  <c r="J9" i="15"/>
  <c r="AA34" i="1"/>
  <c r="AA31" i="1"/>
  <c r="AA15" i="1"/>
  <c r="AA35" i="1"/>
  <c r="AA30" i="1"/>
  <c r="AA18" i="1"/>
  <c r="AA20" i="1"/>
  <c r="AA23" i="1"/>
  <c r="AA21" i="1"/>
  <c r="AA36" i="1"/>
  <c r="AA11" i="1"/>
  <c r="AA26" i="1"/>
  <c r="AA33" i="1"/>
  <c r="AA22" i="1"/>
  <c r="AA37" i="1"/>
  <c r="AA13" i="1"/>
  <c r="AA16" i="1"/>
  <c r="AA17" i="1"/>
  <c r="AA24" i="1"/>
  <c r="AA27" i="1"/>
  <c r="AA25" i="1"/>
  <c r="AA19" i="1"/>
  <c r="AA28" i="1"/>
  <c r="AA14" i="1"/>
  <c r="AA32" i="1"/>
  <c r="AA12" i="1"/>
  <c r="AA29" i="1"/>
  <c r="E17" i="16"/>
  <c r="G17" i="16"/>
  <c r="M17" i="16"/>
  <c r="K12" i="16"/>
  <c r="K17" i="16" s="1"/>
  <c r="AL14" i="3" l="1"/>
  <c r="Q12" i="16"/>
  <c r="J10" i="15"/>
  <c r="J11" i="15"/>
  <c r="L12" i="6"/>
  <c r="L11" i="6"/>
  <c r="Q15" i="16"/>
  <c r="J12" i="15"/>
  <c r="Q13" i="16"/>
  <c r="J13" i="15"/>
  <c r="AF14" i="5"/>
  <c r="Y10" i="19" l="1"/>
  <c r="AA39" i="1"/>
  <c r="J15" i="15"/>
  <c r="L14" i="6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<sst xmlns="http://schemas.openxmlformats.org/spreadsheetml/2006/main" count="834" uniqueCount="244">
  <si>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</si>
  <si>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</si>
  <si>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</si>
  <si>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</si>
  <si>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</si>
  <si>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</si>
  <si>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</si>
  <si>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</si>
  <si>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</si>
  <si>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</si>
  <si>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</si>
  <si>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</si>
  <si>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</si>
  <si>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</si>
  <si>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</si>
  <si>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</si>
  <si>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</si>
  <si>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</si>
  <si>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</si>
  <si>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</si>
  <si>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</si>
  <si>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</si>
  <si>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</si>
  <si>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</si>
  <si>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</si>
  <si>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</si>
  <si>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</si>
  <si>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</si>
  <si>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</si>
  <si>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</si>
  <si>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</si>
  <si>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</si>
  <si>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</si>
  <si>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</si>
  <si>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</si>
  <si>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</si>
  <si>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</si>
  <si>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</si>
  <si>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</si>
  <si>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</si>
  <si>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</si>
  <si>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</si>
  <si>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</si>
  <si>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</si>
  <si>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</si>
  <si>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</si>
  <si>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</si>
  <si>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</si>
  <si>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</si>
  <si>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</si>
  <si>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</si>
  <si>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</si>
  <si>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</si>
  <si>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</si>
  <si>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</si>
  <si>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</si>
  <si>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</si>
  <si>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</si>
  <si>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</si>
  <si>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</si>
  <si>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</si>
  <si>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</si>
  <si>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</si>
  <si>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</si>
  <si>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</si>
  <si>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</si>
  <si>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</si>
  <si>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</si>
  <si>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</si>
  <si>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</si>
  <si>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</si>
  <si>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</si>
  <si>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</si>
  <si>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</si>
  <si>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</si>
  <si>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</si>
  <si>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</si>
  <si>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</si>
  <si>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</si>
  <si>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</si>
  <si>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</si>
  <si>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</si>
  <si>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</si>
  <si>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</si>
  <si>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</si>
  <si>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</si>
  <si>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</si>
  <si>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</si>
  <si>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</si>
  <si>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</si>
  <si>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</si>
  <si>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</si>
  <si>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</si>
  <si>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</si>
  <si>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</si>
  <si>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</si>
  <si>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</si>
  <si>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</si>
  <si>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</si>
  <si>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</si>
  <si>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</si>
  <si>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</si>
  <si>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</si>
  <si>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</si>
  <si>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</si>
  <si>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</si>
  <si>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</si>
  <si>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</si>
  <si>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</si>
  <si>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</si>
  <si>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</si>
  <si>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</si>
  <si>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</si>
  <si>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</si>
  <si>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</si>
  <si>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</si>
  <si>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</si>
  <si>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</si>
  <si>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</si>
  <si>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</si>
  <si>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</si>
  <si>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</si>
  <si>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</si>
  <si>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</si>
  <si>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</si>
  <si>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</si>
  <si>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</si>
  <si>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</si>
  <si>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</si>
  <si>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</si>
  <si>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</si>
  <si>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</si>
  <si>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</si>
  <si>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</si>
  <si>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</si>
  <si>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</si>
  <si>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</si>
  <si>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</si>
  <si>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</si>
  <si>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</si>
  <si>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</si>
  <si>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</si>
  <si>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</si>
  <si>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</si>
  <si>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</si>
  <si>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</si>
  <si>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</si>
  <si>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</si>
  <si>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</si>
  <si>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</si>
  <si>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</si>
  <si>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</si>
  <si>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</si>
  <si>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</si>
  <si>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</si>
  <si>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</si>
  <si>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</si>
  <si>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</si>
  <si>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</si>
  <si>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</si>
  <si>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</si>
  <si>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</si>
  <si>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</si>
  <si>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</si>
  <si>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</si>
  <si>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</si>
  <si>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</si>
  <si>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</si>
  <si>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</si>
  <si>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</si>
  <si>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</si>
  <si>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</si>
  <si>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</si>
  <si>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</si>
  <si>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</si>
  <si>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</si>
  <si>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</si>
  <si>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</si>
  <si>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</si>
  <si>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</si>
  <si>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</si>
  <si>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</si>
  <si>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</si>
  <si>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</si>
  <si>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</si>
  <si>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</si>
  <si>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</si>
  <si>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</si>
  <si>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</si>
  <si>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</si>
  <si>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</si>
  <si>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</si>
  <si>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</si>
  <si>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</si>
  <si>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</si>
  <si>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</si>
  <si>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</si>
  <si>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</si>
  <si>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</si>
  <si>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</si>
  <si>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</si>
  <si>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</si>
  <si>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</si>
  <si>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</si>
  <si>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</si>
  <si>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</si>
  <si>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</si>
  <si>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</si>
  <si>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</si>
  <si>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</si>
  <si>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</si>
  <si>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</si>
  <si>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</si>
  <si>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</si>
  <si>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</si>
  <si>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</si>
  <si>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</si>
  <si>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</si>
  <si>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</si>
  <si>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</si>
  <si>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</si>
  <si>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</si>
  <si>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</si>
  <si>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</si>
  <si>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</si>
  <si>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</si>
  <si>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</si>
  <si>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</si>
  <si>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1404/02/31</t>
  </si>
  <si>
    <t>فولاد  خوزستان</t>
  </si>
  <si>
    <t>1404/02/22</t>
  </si>
  <si>
    <t>برای ماه منتهی به 1404/03/31</t>
  </si>
  <si>
    <t>1404/03/31</t>
  </si>
  <si>
    <t>زامیاد</t>
  </si>
  <si>
    <t xml:space="preserve">سپرده بانک آینده </t>
  </si>
  <si>
    <t>سپرده بانک پارسیان</t>
  </si>
  <si>
    <t>سپرده بانک سامان</t>
  </si>
  <si>
    <t xml:space="preserve">سپرده  بانک خاورمیانه </t>
  </si>
  <si>
    <t>0</t>
  </si>
  <si>
    <t xml:space="preserve">سپرده بانک خاورمیانه </t>
  </si>
  <si>
    <t xml:space="preserve">سپرده  بانک آینده </t>
  </si>
  <si>
    <t xml:space="preserve">سپرده  بانک پارسیان </t>
  </si>
  <si>
    <t xml:space="preserve">سپرده  بانک سامان </t>
  </si>
  <si>
    <t>سپرده 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</si>
</sst>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64" fontId="0" fillId="0" borderId="0" xfId="1" applyFont="1"/>
    <xf numFmtId="3" fontId="23" fillId="0" borderId="8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49" fontId="23" fillId="0" borderId="8" xfId="0" applyNumberFormat="1" applyFont="1" applyBorder="1" applyAlignment="1">
      <alignment horizontal="center" vertical="top"/>
    </xf>
    <xf numFmtId="10" fontId="23" fillId="0" borderId="0" xfId="2" applyNumberFormat="1" applyFont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609599</xdr:colOff>
      <xdr:row>53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8E2AD-DC3C-C030-C56C-32AD0224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1601" y="0"/>
          <a:ext cx="7924799" cy="1012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H11" sqref="H1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2" sqref="F12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4" t="s">
        <v>168</v>
      </c>
      <c r="C2" s="174"/>
      <c r="D2" s="174"/>
      <c r="E2" s="174"/>
      <c r="F2" s="174"/>
      <c r="G2" s="174"/>
      <c r="H2" s="174"/>
      <c r="I2" s="174"/>
      <c r="J2" s="174"/>
    </row>
    <row r="3" spans="2:30" ht="26.25" customHeight="1" x14ac:dyDescent="0.55000000000000004">
      <c r="B3" s="174" t="s">
        <v>37</v>
      </c>
      <c r="C3" s="174"/>
      <c r="D3" s="174"/>
      <c r="E3" s="174"/>
      <c r="F3" s="174"/>
      <c r="G3" s="174"/>
      <c r="H3" s="174"/>
      <c r="I3" s="174"/>
      <c r="J3" s="174"/>
    </row>
    <row r="4" spans="2:30" ht="26.25" customHeight="1" x14ac:dyDescent="0.55000000000000004">
      <c r="B4" s="174" t="s">
        <v>231</v>
      </c>
      <c r="C4" s="174"/>
      <c r="D4" s="174"/>
      <c r="E4" s="174"/>
      <c r="F4" s="174"/>
      <c r="G4" s="174"/>
      <c r="H4" s="174"/>
      <c r="I4" s="174"/>
      <c r="J4" s="174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4" t="s">
        <v>41</v>
      </c>
      <c r="C8" s="29"/>
      <c r="D8" s="114" t="s">
        <v>95</v>
      </c>
      <c r="E8" s="29"/>
      <c r="F8" s="214" t="s">
        <v>34</v>
      </c>
      <c r="G8" s="29"/>
      <c r="H8" s="214" t="s">
        <v>57</v>
      </c>
      <c r="I8" s="29"/>
      <c r="J8" s="214" t="s">
        <v>11</v>
      </c>
    </row>
    <row r="9" spans="2:30" s="4" customFormat="1" ht="26.25" customHeight="1" x14ac:dyDescent="0.55000000000000004">
      <c r="B9" s="4" t="s">
        <v>100</v>
      </c>
      <c r="D9" s="130" t="s">
        <v>99</v>
      </c>
      <c r="F9" s="65">
        <f>'سرمایه‌گذاری در سهام'!J62</f>
        <v>-11475970587</v>
      </c>
      <c r="H9" s="134">
        <f>F9/$F$15</f>
        <v>1.0120886489569674</v>
      </c>
      <c r="I9" s="6"/>
      <c r="J9" s="134">
        <f>F9/'سرمایه گذاری ها'!$O$17</f>
        <v>-6.037938248203524E-2</v>
      </c>
    </row>
    <row r="10" spans="2:30" s="4" customFormat="1" ht="26.25" customHeight="1" x14ac:dyDescent="0.55000000000000004">
      <c r="B10" s="4" t="s">
        <v>97</v>
      </c>
      <c r="D10" s="131" t="s">
        <v>165</v>
      </c>
      <c r="F10" s="65">
        <f>'درآمد سرمایه گذاری در صندوق'!I11</f>
        <v>0</v>
      </c>
      <c r="H10" s="134">
        <f>F10/$F$15</f>
        <v>0</v>
      </c>
      <c r="I10" s="6"/>
      <c r="J10" s="134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31" t="s">
        <v>148</v>
      </c>
      <c r="F11" s="65">
        <f>'سایر درآمدها'!F13</f>
        <v>135523457</v>
      </c>
      <c r="H11" s="134">
        <f>F11/$F$15</f>
        <v>-1.1952082959543723E-2</v>
      </c>
      <c r="I11" s="6"/>
      <c r="J11" s="134">
        <f>F11/'سرمایه گذاری ها'!$O$17</f>
        <v>7.130397018235801E-4</v>
      </c>
    </row>
    <row r="12" spans="2:30" s="4" customFormat="1" ht="26.25" customHeight="1" x14ac:dyDescent="0.55000000000000004">
      <c r="B12" s="4" t="s">
        <v>96</v>
      </c>
      <c r="D12" s="131" t="s">
        <v>164</v>
      </c>
      <c r="F12" s="65">
        <f>'درآمد سپرده بانکی'!D14</f>
        <v>1548508</v>
      </c>
      <c r="H12" s="134">
        <f>F12/$F$15</f>
        <v>-1.365659974237311E-4</v>
      </c>
      <c r="I12" s="6"/>
      <c r="J12" s="134">
        <f>F12/'سرمایه گذاری ها'!$O$17</f>
        <v>8.1472809728534923E-6</v>
      </c>
    </row>
    <row r="13" spans="2:30" s="4" customFormat="1" ht="26.25" customHeight="1" x14ac:dyDescent="0.55000000000000004">
      <c r="B13" s="4" t="s">
        <v>98</v>
      </c>
      <c r="D13" s="131" t="s">
        <v>166</v>
      </c>
      <c r="F13" s="65">
        <f>'سرمایه‌گذاری در اوراق بهادار'!J10</f>
        <v>0</v>
      </c>
      <c r="H13" s="134">
        <f>F13/$F$15</f>
        <v>0</v>
      </c>
      <c r="I13" s="6"/>
      <c r="J13" s="134">
        <f>F13/'سرمایه گذاری ها'!$O$17</f>
        <v>0</v>
      </c>
    </row>
    <row r="14" spans="2:30" s="4" customFormat="1" ht="26.25" customHeight="1" x14ac:dyDescent="0.55000000000000004">
      <c r="F14" s="65"/>
      <c r="H14" s="133"/>
      <c r="I14" s="6"/>
      <c r="J14" s="134"/>
    </row>
    <row r="15" spans="2:30" ht="24.75" thickBot="1" x14ac:dyDescent="0.65">
      <c r="B15" s="23" t="s">
        <v>65</v>
      </c>
      <c r="D15" s="23"/>
      <c r="F15" s="66">
        <f>SUM(F9:F14)</f>
        <v>-11338898622</v>
      </c>
      <c r="G15" s="18"/>
      <c r="H15" s="132">
        <f>SUM(H9:H14)</f>
        <v>1</v>
      </c>
      <c r="I15" s="52"/>
      <c r="J15" s="135">
        <f>SUM(J9:J14)</f>
        <v>-5.9658195499238807E-2</v>
      </c>
    </row>
    <row r="16" spans="2:30" ht="21.75" thickTop="1" x14ac:dyDescent="0.55000000000000004">
      <c r="F16" s="3"/>
    </row>
    <row r="20" spans="2:12" ht="26.25" customHeight="1" x14ac:dyDescent="0.75">
      <c r="B20" s="213">
        <v>9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Normal="100" zoomScaleSheetLayoutView="100" workbookViewId="0">
      <selection activeCell="U12" sqref="U12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1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ht="24" x14ac:dyDescent="0.25">
      <c r="A5" s="215" t="s">
        <v>193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</row>
    <row r="6" spans="1:21" ht="21" x14ac:dyDescent="0.25">
      <c r="A6" s="116"/>
      <c r="B6" s="116"/>
      <c r="C6" s="193" t="s">
        <v>39</v>
      </c>
      <c r="D6" s="193"/>
      <c r="E6" s="193"/>
      <c r="F6" s="193"/>
      <c r="G6" s="193"/>
      <c r="H6" s="193"/>
      <c r="I6" s="193"/>
      <c r="J6" s="193"/>
      <c r="K6" s="193"/>
      <c r="L6" s="116"/>
      <c r="M6" s="193" t="s">
        <v>101</v>
      </c>
      <c r="N6" s="193"/>
      <c r="O6" s="193"/>
      <c r="P6" s="193"/>
      <c r="Q6" s="193"/>
      <c r="R6" s="193"/>
      <c r="S6" s="193"/>
      <c r="T6" s="193"/>
      <c r="U6" s="193"/>
    </row>
    <row r="7" spans="1:21" ht="21" x14ac:dyDescent="0.25">
      <c r="A7" s="116"/>
      <c r="B7" s="116"/>
      <c r="C7" s="117"/>
      <c r="D7" s="117"/>
      <c r="E7" s="117"/>
      <c r="F7" s="117"/>
      <c r="G7" s="117"/>
      <c r="H7" s="117"/>
      <c r="I7" s="190" t="s">
        <v>59</v>
      </c>
      <c r="J7" s="190"/>
      <c r="K7" s="190"/>
      <c r="L7" s="116"/>
      <c r="M7" s="117"/>
      <c r="N7" s="117"/>
      <c r="O7" s="117"/>
      <c r="P7" s="117"/>
      <c r="Q7" s="117"/>
      <c r="R7" s="117"/>
      <c r="S7" s="190" t="s">
        <v>59</v>
      </c>
      <c r="T7" s="190"/>
      <c r="U7" s="190"/>
    </row>
    <row r="8" spans="1:21" ht="21" x14ac:dyDescent="0.25">
      <c r="A8" s="118" t="s">
        <v>91</v>
      </c>
      <c r="B8" s="116"/>
      <c r="C8" s="118" t="s">
        <v>102</v>
      </c>
      <c r="D8" s="116"/>
      <c r="E8" s="118" t="s">
        <v>55</v>
      </c>
      <c r="F8" s="116"/>
      <c r="G8" s="118" t="s">
        <v>56</v>
      </c>
      <c r="H8" s="116"/>
      <c r="I8" s="119" t="s">
        <v>34</v>
      </c>
      <c r="J8" s="117"/>
      <c r="K8" s="119" t="s">
        <v>57</v>
      </c>
      <c r="L8" s="116"/>
      <c r="M8" s="118" t="s">
        <v>102</v>
      </c>
      <c r="N8" s="116"/>
      <c r="O8" s="118" t="s">
        <v>55</v>
      </c>
      <c r="P8" s="116"/>
      <c r="Q8" s="118" t="s">
        <v>56</v>
      </c>
      <c r="R8" s="116"/>
      <c r="S8" s="119" t="s">
        <v>34</v>
      </c>
      <c r="T8" s="117"/>
      <c r="U8" s="119" t="s">
        <v>57</v>
      </c>
    </row>
    <row r="9" spans="1:21" ht="21" x14ac:dyDescent="0.25">
      <c r="A9" s="129" t="s">
        <v>205</v>
      </c>
      <c r="B9" s="116"/>
      <c r="C9" s="129">
        <v>0</v>
      </c>
      <c r="D9" s="162"/>
      <c r="E9" s="129">
        <v>0</v>
      </c>
      <c r="F9" s="162"/>
      <c r="G9" s="167">
        <v>0</v>
      </c>
      <c r="H9" s="167"/>
      <c r="I9" s="167">
        <v>0</v>
      </c>
      <c r="J9" s="167"/>
      <c r="K9" s="168">
        <v>0</v>
      </c>
      <c r="L9" s="162"/>
      <c r="M9" s="129">
        <v>0</v>
      </c>
      <c r="N9" s="162"/>
      <c r="O9" s="167">
        <v>0</v>
      </c>
      <c r="P9" s="167"/>
      <c r="Q9" s="167">
        <v>730015637</v>
      </c>
      <c r="R9" s="167"/>
      <c r="S9" s="167">
        <v>730015637</v>
      </c>
      <c r="T9" s="116"/>
      <c r="U9" s="170">
        <f>S9/'جمع درآمدها'!F15</f>
        <v>-6.4381529576744465E-2</v>
      </c>
    </row>
    <row r="10" spans="1:21" ht="21" x14ac:dyDescent="0.55000000000000004">
      <c r="A10" s="129" t="s">
        <v>206</v>
      </c>
      <c r="B10" s="2"/>
      <c r="C10" s="129">
        <v>0</v>
      </c>
      <c r="D10" s="20"/>
      <c r="E10" s="20">
        <v>0</v>
      </c>
      <c r="F10" s="20"/>
      <c r="G10" s="167">
        <v>0</v>
      </c>
      <c r="H10" s="167"/>
      <c r="I10" s="167">
        <v>0</v>
      </c>
      <c r="J10" s="167"/>
      <c r="K10" s="168" t="s">
        <v>238</v>
      </c>
      <c r="L10" s="20"/>
      <c r="M10" s="129">
        <v>0</v>
      </c>
      <c r="N10" s="20"/>
      <c r="O10" s="167">
        <v>0</v>
      </c>
      <c r="P10" s="167"/>
      <c r="Q10" s="167">
        <v>-132762472</v>
      </c>
      <c r="R10" s="167"/>
      <c r="S10" s="167">
        <v>-132762472</v>
      </c>
      <c r="T10" s="116"/>
      <c r="U10" s="170">
        <f>S10/'جمع درآمدها'!F15</f>
        <v>1.1708586206283837E-2</v>
      </c>
    </row>
    <row r="11" spans="1:21" ht="21.75" thickBot="1" x14ac:dyDescent="0.6">
      <c r="A11" s="141" t="s">
        <v>59</v>
      </c>
      <c r="B11" s="142"/>
      <c r="C11" s="141">
        <f>SUM(C9:C10)</f>
        <v>0</v>
      </c>
      <c r="D11" s="142"/>
      <c r="E11" s="166">
        <f>SUM(E9:E10)</f>
        <v>0</v>
      </c>
      <c r="F11" s="156"/>
      <c r="G11" s="166">
        <f>SUM(G9:G10)</f>
        <v>0</v>
      </c>
      <c r="H11" s="156"/>
      <c r="I11" s="166">
        <f>SUM(I9:I10)</f>
        <v>0</v>
      </c>
      <c r="J11" s="156"/>
      <c r="K11" s="169" t="s">
        <v>238</v>
      </c>
      <c r="L11" s="147"/>
      <c r="M11" s="141">
        <f>SUM(M9:M10)</f>
        <v>0</v>
      </c>
      <c r="N11" s="147"/>
      <c r="O11" s="166">
        <f>SUM(O9:O10)</f>
        <v>0</v>
      </c>
      <c r="P11" s="166"/>
      <c r="Q11" s="166">
        <f>SUM(Q9:Q10)</f>
        <v>597253165</v>
      </c>
      <c r="R11" s="166"/>
      <c r="S11" s="166">
        <f>SUM(S9:S10)</f>
        <v>597253165</v>
      </c>
      <c r="T11" s="142"/>
      <c r="U11" s="171">
        <f>SUM(U9:U10)</f>
        <v>-5.2672943370460627E-2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65"/>
  <sheetViews>
    <sheetView rightToLeft="1" view="pageBreakPreview" topLeftCell="A46" zoomScale="80" zoomScaleNormal="90" zoomScaleSheetLayoutView="80" workbookViewId="0">
      <selection activeCell="H63" sqref="H63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6" t="s">
        <v>167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2:28" ht="35.25" x14ac:dyDescent="0.55000000000000004">
      <c r="B3" s="216" t="s">
        <v>37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2:28" ht="35.25" x14ac:dyDescent="0.55000000000000004">
      <c r="B4" s="216" t="s">
        <v>231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5" t="s">
        <v>1</v>
      </c>
      <c r="D8" s="176" t="s">
        <v>39</v>
      </c>
      <c r="E8" s="176" t="s">
        <v>39</v>
      </c>
      <c r="F8" s="176" t="s">
        <v>39</v>
      </c>
      <c r="G8" s="176" t="s">
        <v>39</v>
      </c>
      <c r="H8" s="176" t="s">
        <v>39</v>
      </c>
      <c r="I8" s="176" t="s">
        <v>39</v>
      </c>
      <c r="J8" s="176" t="s">
        <v>39</v>
      </c>
      <c r="K8" s="176" t="s">
        <v>39</v>
      </c>
      <c r="L8" s="176" t="s">
        <v>39</v>
      </c>
      <c r="N8" s="176" t="s">
        <v>40</v>
      </c>
      <c r="O8" s="176" t="s">
        <v>40</v>
      </c>
      <c r="P8" s="176" t="s">
        <v>40</v>
      </c>
      <c r="Q8" s="176" t="s">
        <v>40</v>
      </c>
      <c r="R8" s="176" t="s">
        <v>40</v>
      </c>
      <c r="S8" s="176" t="s">
        <v>40</v>
      </c>
      <c r="T8" s="176" t="s">
        <v>40</v>
      </c>
      <c r="U8" s="176" t="s">
        <v>40</v>
      </c>
      <c r="V8" s="176" t="s">
        <v>40</v>
      </c>
    </row>
    <row r="9" spans="2:28" s="32" customFormat="1" ht="55.5" customHeight="1" x14ac:dyDescent="0.25">
      <c r="B9" s="175" t="s">
        <v>1</v>
      </c>
      <c r="D9" s="217" t="s">
        <v>54</v>
      </c>
      <c r="E9" s="33"/>
      <c r="F9" s="217" t="s">
        <v>55</v>
      </c>
      <c r="G9" s="33"/>
      <c r="H9" s="217" t="s">
        <v>56</v>
      </c>
      <c r="I9" s="33"/>
      <c r="J9" s="217" t="s">
        <v>34</v>
      </c>
      <c r="K9" s="33"/>
      <c r="L9" s="217" t="s">
        <v>57</v>
      </c>
      <c r="N9" s="217" t="s">
        <v>54</v>
      </c>
      <c r="O9" s="33"/>
      <c r="P9" s="217" t="s">
        <v>55</v>
      </c>
      <c r="Q9" s="33"/>
      <c r="R9" s="217" t="s">
        <v>56</v>
      </c>
      <c r="S9" s="33"/>
      <c r="T9" s="217" t="s">
        <v>34</v>
      </c>
      <c r="U9" s="33"/>
      <c r="V9" s="217" t="s">
        <v>57</v>
      </c>
    </row>
    <row r="10" spans="2:28" x14ac:dyDescent="0.55000000000000004">
      <c r="B10" s="4" t="s">
        <v>177</v>
      </c>
      <c r="D10" s="65">
        <v>0</v>
      </c>
      <c r="E10" s="109"/>
      <c r="F10" s="65">
        <v>-1187722947</v>
      </c>
      <c r="G10" s="109"/>
      <c r="H10" s="65">
        <v>676781258</v>
      </c>
      <c r="I10" s="109"/>
      <c r="J10" s="65">
        <v>-510941689</v>
      </c>
      <c r="K10" s="109"/>
      <c r="L10" s="122">
        <v>4.46</v>
      </c>
      <c r="M10" s="109"/>
      <c r="N10" s="65">
        <v>0</v>
      </c>
      <c r="O10" s="109"/>
      <c r="P10" s="65">
        <v>1463735240</v>
      </c>
      <c r="Q10" s="109"/>
      <c r="R10" s="65">
        <v>2273260119</v>
      </c>
      <c r="S10" s="109"/>
      <c r="T10" s="65">
        <v>3736995359</v>
      </c>
      <c r="U10" s="109"/>
      <c r="V10" s="160">
        <v>15.35</v>
      </c>
    </row>
    <row r="11" spans="2:28" x14ac:dyDescent="0.55000000000000004">
      <c r="B11" s="4" t="s">
        <v>78</v>
      </c>
      <c r="D11" s="65">
        <v>0</v>
      </c>
      <c r="E11" s="109"/>
      <c r="F11" s="65">
        <v>0</v>
      </c>
      <c r="G11" s="109"/>
      <c r="H11" s="65">
        <v>574852033</v>
      </c>
      <c r="I11" s="109"/>
      <c r="J11" s="65">
        <v>574852033</v>
      </c>
      <c r="K11" s="109"/>
      <c r="L11" s="122">
        <v>-5.01</v>
      </c>
      <c r="M11" s="109"/>
      <c r="N11" s="65">
        <v>0</v>
      </c>
      <c r="O11" s="109"/>
      <c r="P11" s="65">
        <v>0</v>
      </c>
      <c r="Q11" s="109"/>
      <c r="R11" s="65">
        <v>3266335239</v>
      </c>
      <c r="S11" s="109"/>
      <c r="T11" s="65">
        <v>3266335239</v>
      </c>
      <c r="U11" s="109"/>
      <c r="V11" s="161">
        <v>13.42</v>
      </c>
    </row>
    <row r="12" spans="2:28" x14ac:dyDescent="0.55000000000000004">
      <c r="B12" s="4" t="s">
        <v>179</v>
      </c>
      <c r="D12" s="65">
        <v>0</v>
      </c>
      <c r="E12" s="109"/>
      <c r="F12" s="65">
        <v>-646520677</v>
      </c>
      <c r="G12" s="109"/>
      <c r="H12" s="65">
        <v>545629760</v>
      </c>
      <c r="I12" s="109"/>
      <c r="J12" s="65">
        <v>-100890917</v>
      </c>
      <c r="K12" s="109"/>
      <c r="L12" s="122">
        <v>0.88</v>
      </c>
      <c r="M12" s="109"/>
      <c r="N12" s="65">
        <v>0</v>
      </c>
      <c r="O12" s="109"/>
      <c r="P12" s="65">
        <v>2442333638</v>
      </c>
      <c r="Q12" s="109"/>
      <c r="R12" s="65">
        <v>754867860</v>
      </c>
      <c r="S12" s="109"/>
      <c r="T12" s="65">
        <v>3197201498</v>
      </c>
      <c r="U12" s="109"/>
      <c r="V12" s="161">
        <v>13.13</v>
      </c>
    </row>
    <row r="13" spans="2:28" x14ac:dyDescent="0.55000000000000004">
      <c r="B13" s="4" t="s">
        <v>187</v>
      </c>
      <c r="D13" s="65">
        <v>0</v>
      </c>
      <c r="E13" s="109"/>
      <c r="F13" s="65">
        <v>0</v>
      </c>
      <c r="G13" s="109"/>
      <c r="H13" s="65">
        <v>0</v>
      </c>
      <c r="I13" s="109"/>
      <c r="J13" s="65">
        <v>0</v>
      </c>
      <c r="K13" s="109"/>
      <c r="L13" s="122">
        <v>0</v>
      </c>
      <c r="M13" s="109"/>
      <c r="N13" s="65">
        <v>0</v>
      </c>
      <c r="O13" s="109"/>
      <c r="P13" s="65">
        <v>0</v>
      </c>
      <c r="Q13" s="109"/>
      <c r="R13" s="65">
        <v>2977733688</v>
      </c>
      <c r="S13" s="109"/>
      <c r="T13" s="65">
        <v>2977733688</v>
      </c>
      <c r="U13" s="109"/>
      <c r="V13" s="161">
        <v>12.23</v>
      </c>
    </row>
    <row r="14" spans="2:28" x14ac:dyDescent="0.55000000000000004">
      <c r="B14" s="4" t="s">
        <v>184</v>
      </c>
      <c r="D14" s="65">
        <v>0</v>
      </c>
      <c r="E14" s="109"/>
      <c r="F14" s="65">
        <v>-1106377650</v>
      </c>
      <c r="G14" s="109"/>
      <c r="H14" s="65">
        <v>0</v>
      </c>
      <c r="I14" s="109"/>
      <c r="J14" s="65">
        <v>-1106377650</v>
      </c>
      <c r="K14" s="109"/>
      <c r="L14" s="122">
        <v>9.65</v>
      </c>
      <c r="M14" s="109"/>
      <c r="N14" s="65">
        <v>0</v>
      </c>
      <c r="O14" s="109"/>
      <c r="P14" s="65">
        <v>1715195920</v>
      </c>
      <c r="Q14" s="109"/>
      <c r="R14" s="65">
        <v>913610271</v>
      </c>
      <c r="S14" s="109"/>
      <c r="T14" s="65">
        <v>2628806191</v>
      </c>
      <c r="U14" s="109"/>
      <c r="V14" s="161">
        <v>10.8</v>
      </c>
    </row>
    <row r="15" spans="2:28" x14ac:dyDescent="0.55000000000000004">
      <c r="B15" s="4" t="s">
        <v>188</v>
      </c>
      <c r="D15" s="65">
        <v>0</v>
      </c>
      <c r="E15" s="109"/>
      <c r="F15" s="65">
        <v>0</v>
      </c>
      <c r="G15" s="109"/>
      <c r="H15" s="65">
        <v>2190930827</v>
      </c>
      <c r="I15" s="109"/>
      <c r="J15" s="65">
        <v>2190930827</v>
      </c>
      <c r="K15" s="109"/>
      <c r="L15" s="122">
        <v>-19.11</v>
      </c>
      <c r="M15" s="109"/>
      <c r="N15" s="65">
        <v>0</v>
      </c>
      <c r="O15" s="109"/>
      <c r="P15" s="65">
        <v>0</v>
      </c>
      <c r="Q15" s="109"/>
      <c r="R15" s="65">
        <v>2376108377</v>
      </c>
      <c r="S15" s="109"/>
      <c r="T15" s="65">
        <v>2376108377</v>
      </c>
      <c r="U15" s="109"/>
      <c r="V15" s="161">
        <v>9.76</v>
      </c>
    </row>
    <row r="16" spans="2:28" x14ac:dyDescent="0.55000000000000004">
      <c r="B16" s="4" t="s">
        <v>217</v>
      </c>
      <c r="D16" s="65">
        <v>0</v>
      </c>
      <c r="E16" s="109"/>
      <c r="F16" s="65">
        <v>497025000</v>
      </c>
      <c r="G16" s="109"/>
      <c r="H16" s="65">
        <v>0</v>
      </c>
      <c r="I16" s="109"/>
      <c r="J16" s="65">
        <v>497025000</v>
      </c>
      <c r="K16" s="109"/>
      <c r="L16" s="122">
        <v>-4.34</v>
      </c>
      <c r="M16" s="109"/>
      <c r="N16" s="65">
        <v>0</v>
      </c>
      <c r="O16" s="109"/>
      <c r="P16" s="65">
        <v>1735134194</v>
      </c>
      <c r="Q16" s="109"/>
      <c r="R16" s="65">
        <v>285036540</v>
      </c>
      <c r="S16" s="109"/>
      <c r="T16" s="65">
        <v>2020170734</v>
      </c>
      <c r="U16" s="109"/>
      <c r="V16" s="161">
        <v>8.3000000000000007</v>
      </c>
    </row>
    <row r="17" spans="2:22" x14ac:dyDescent="0.55000000000000004">
      <c r="B17" s="4" t="s">
        <v>198</v>
      </c>
      <c r="D17" s="65">
        <v>0</v>
      </c>
      <c r="E17" s="109"/>
      <c r="F17" s="65">
        <v>0</v>
      </c>
      <c r="G17" s="109"/>
      <c r="H17" s="65">
        <v>0</v>
      </c>
      <c r="I17" s="109"/>
      <c r="J17" s="65">
        <v>0</v>
      </c>
      <c r="K17" s="109"/>
      <c r="L17" s="122">
        <v>0</v>
      </c>
      <c r="M17" s="109"/>
      <c r="N17" s="65">
        <v>0</v>
      </c>
      <c r="O17" s="109"/>
      <c r="P17" s="65">
        <v>0</v>
      </c>
      <c r="Q17" s="109"/>
      <c r="R17" s="65">
        <v>2007269115</v>
      </c>
      <c r="S17" s="109"/>
      <c r="T17" s="65">
        <v>2007269115</v>
      </c>
      <c r="U17" s="109"/>
      <c r="V17" s="161">
        <v>8.25</v>
      </c>
    </row>
    <row r="18" spans="2:22" x14ac:dyDescent="0.55000000000000004">
      <c r="B18" s="4" t="s">
        <v>213</v>
      </c>
      <c r="D18" s="65">
        <v>0</v>
      </c>
      <c r="E18" s="109"/>
      <c r="F18" s="65">
        <v>-1203554744</v>
      </c>
      <c r="G18" s="109"/>
      <c r="H18" s="65">
        <v>307073491</v>
      </c>
      <c r="I18" s="109"/>
      <c r="J18" s="65">
        <v>-896481253</v>
      </c>
      <c r="K18" s="109"/>
      <c r="L18" s="122">
        <v>7.82</v>
      </c>
      <c r="M18" s="109"/>
      <c r="N18" s="65">
        <v>0</v>
      </c>
      <c r="O18" s="109"/>
      <c r="P18" s="65">
        <v>1182316620</v>
      </c>
      <c r="Q18" s="109"/>
      <c r="R18" s="65">
        <v>307073491</v>
      </c>
      <c r="S18" s="109"/>
      <c r="T18" s="65">
        <v>1489390111</v>
      </c>
      <c r="U18" s="109"/>
      <c r="V18" s="161">
        <v>6.12</v>
      </c>
    </row>
    <row r="19" spans="2:22" x14ac:dyDescent="0.55000000000000004">
      <c r="B19" s="4" t="s">
        <v>207</v>
      </c>
      <c r="D19" s="65">
        <v>0</v>
      </c>
      <c r="E19" s="109"/>
      <c r="F19" s="65">
        <v>0</v>
      </c>
      <c r="G19" s="109"/>
      <c r="H19" s="65">
        <v>0</v>
      </c>
      <c r="I19" s="109"/>
      <c r="J19" s="65">
        <v>0</v>
      </c>
      <c r="K19" s="109"/>
      <c r="L19" s="122">
        <v>0</v>
      </c>
      <c r="M19" s="109"/>
      <c r="N19" s="65">
        <v>0</v>
      </c>
      <c r="O19" s="109"/>
      <c r="P19" s="65">
        <v>0</v>
      </c>
      <c r="Q19" s="109"/>
      <c r="R19" s="65">
        <v>1484961620</v>
      </c>
      <c r="S19" s="109"/>
      <c r="T19" s="65">
        <v>1484961620</v>
      </c>
      <c r="U19" s="109"/>
      <c r="V19" s="161">
        <v>6.1</v>
      </c>
    </row>
    <row r="20" spans="2:22" x14ac:dyDescent="0.55000000000000004">
      <c r="B20" s="4" t="s">
        <v>199</v>
      </c>
      <c r="D20" s="65">
        <v>0</v>
      </c>
      <c r="E20" s="109"/>
      <c r="F20" s="65">
        <v>0</v>
      </c>
      <c r="G20" s="109"/>
      <c r="H20" s="65">
        <v>0</v>
      </c>
      <c r="I20" s="109"/>
      <c r="J20" s="65">
        <v>0</v>
      </c>
      <c r="K20" s="109"/>
      <c r="L20" s="122">
        <v>0</v>
      </c>
      <c r="M20" s="109"/>
      <c r="N20" s="65">
        <v>0</v>
      </c>
      <c r="O20" s="109"/>
      <c r="P20" s="65">
        <v>0</v>
      </c>
      <c r="Q20" s="109"/>
      <c r="R20" s="65">
        <v>1297311590</v>
      </c>
      <c r="S20" s="109"/>
      <c r="T20" s="65">
        <v>1297311590</v>
      </c>
      <c r="U20" s="109"/>
      <c r="V20" s="161">
        <v>5.33</v>
      </c>
    </row>
    <row r="21" spans="2:22" x14ac:dyDescent="0.55000000000000004">
      <c r="B21" s="4" t="s">
        <v>178</v>
      </c>
      <c r="D21" s="65">
        <v>0</v>
      </c>
      <c r="E21" s="109"/>
      <c r="F21" s="65">
        <v>0</v>
      </c>
      <c r="G21" s="109"/>
      <c r="H21" s="65">
        <v>0</v>
      </c>
      <c r="I21" s="109"/>
      <c r="J21" s="65">
        <v>0</v>
      </c>
      <c r="K21" s="109"/>
      <c r="L21" s="122">
        <v>0</v>
      </c>
      <c r="M21" s="109"/>
      <c r="N21" s="65">
        <v>0</v>
      </c>
      <c r="O21" s="109"/>
      <c r="P21" s="65">
        <v>0</v>
      </c>
      <c r="Q21" s="109"/>
      <c r="R21" s="65">
        <v>1239442423</v>
      </c>
      <c r="S21" s="109"/>
      <c r="T21" s="65">
        <v>1239442423</v>
      </c>
      <c r="U21" s="109"/>
      <c r="V21" s="161">
        <v>5.09</v>
      </c>
    </row>
    <row r="22" spans="2:22" x14ac:dyDescent="0.55000000000000004">
      <c r="B22" s="4" t="s">
        <v>192</v>
      </c>
      <c r="D22" s="65">
        <v>0</v>
      </c>
      <c r="E22" s="109"/>
      <c r="F22" s="65">
        <v>-155490557</v>
      </c>
      <c r="G22" s="109"/>
      <c r="H22" s="65">
        <v>60953802</v>
      </c>
      <c r="I22" s="109"/>
      <c r="J22" s="65">
        <v>-94536755</v>
      </c>
      <c r="K22" s="109"/>
      <c r="L22" s="122">
        <v>0.82</v>
      </c>
      <c r="M22" s="109"/>
      <c r="N22" s="65">
        <v>711327649</v>
      </c>
      <c r="O22" s="109"/>
      <c r="P22" s="65">
        <v>363949405</v>
      </c>
      <c r="Q22" s="109"/>
      <c r="R22" s="65">
        <v>60953802</v>
      </c>
      <c r="S22" s="109"/>
      <c r="T22" s="65">
        <v>1136230856</v>
      </c>
      <c r="U22" s="109"/>
      <c r="V22" s="161">
        <v>4.67</v>
      </c>
    </row>
    <row r="23" spans="2:22" x14ac:dyDescent="0.55000000000000004">
      <c r="B23" s="4" t="s">
        <v>218</v>
      </c>
      <c r="D23" s="65">
        <v>0</v>
      </c>
      <c r="E23" s="109"/>
      <c r="F23" s="65">
        <v>0</v>
      </c>
      <c r="G23" s="109"/>
      <c r="H23" s="65">
        <v>0</v>
      </c>
      <c r="I23" s="109"/>
      <c r="J23" s="65">
        <v>0</v>
      </c>
      <c r="K23" s="109"/>
      <c r="L23" s="122">
        <v>0</v>
      </c>
      <c r="M23" s="109"/>
      <c r="N23" s="65">
        <v>0</v>
      </c>
      <c r="O23" s="109"/>
      <c r="P23" s="65">
        <v>0</v>
      </c>
      <c r="Q23" s="109"/>
      <c r="R23" s="65">
        <v>797323409</v>
      </c>
      <c r="S23" s="109"/>
      <c r="T23" s="65">
        <v>797323409</v>
      </c>
      <c r="U23" s="109"/>
      <c r="V23" s="161">
        <v>3.28</v>
      </c>
    </row>
    <row r="24" spans="2:22" x14ac:dyDescent="0.55000000000000004">
      <c r="B24" s="4" t="s">
        <v>216</v>
      </c>
      <c r="D24" s="65">
        <v>0</v>
      </c>
      <c r="E24" s="109"/>
      <c r="F24" s="65">
        <v>0</v>
      </c>
      <c r="G24" s="109"/>
      <c r="H24" s="65">
        <v>0</v>
      </c>
      <c r="I24" s="109"/>
      <c r="J24" s="65">
        <v>0</v>
      </c>
      <c r="K24" s="109"/>
      <c r="L24" s="122">
        <v>0</v>
      </c>
      <c r="M24" s="109"/>
      <c r="N24" s="65">
        <v>0</v>
      </c>
      <c r="O24" s="109"/>
      <c r="P24" s="65">
        <v>0</v>
      </c>
      <c r="Q24" s="109"/>
      <c r="R24" s="65">
        <v>710538931</v>
      </c>
      <c r="S24" s="109"/>
      <c r="T24" s="65">
        <v>710538931</v>
      </c>
      <c r="U24" s="109"/>
      <c r="V24" s="161">
        <v>2.92</v>
      </c>
    </row>
    <row r="25" spans="2:22" x14ac:dyDescent="0.55000000000000004">
      <c r="B25" s="4" t="s">
        <v>224</v>
      </c>
      <c r="D25" s="65">
        <v>0</v>
      </c>
      <c r="E25" s="109"/>
      <c r="F25" s="65">
        <v>-712784028</v>
      </c>
      <c r="G25" s="109"/>
      <c r="H25" s="65">
        <v>249530799</v>
      </c>
      <c r="I25" s="109"/>
      <c r="J25" s="65">
        <v>-463253229</v>
      </c>
      <c r="K25" s="109"/>
      <c r="L25" s="122">
        <v>4.04</v>
      </c>
      <c r="M25" s="109"/>
      <c r="N25" s="65">
        <v>302167233</v>
      </c>
      <c r="O25" s="109"/>
      <c r="P25" s="65">
        <v>42790841</v>
      </c>
      <c r="Q25" s="109"/>
      <c r="R25" s="65">
        <v>297352440</v>
      </c>
      <c r="S25" s="109"/>
      <c r="T25" s="65">
        <v>642310514</v>
      </c>
      <c r="U25" s="109"/>
      <c r="V25" s="161">
        <v>2.64</v>
      </c>
    </row>
    <row r="26" spans="2:22" x14ac:dyDescent="0.55000000000000004">
      <c r="B26" s="4" t="s">
        <v>219</v>
      </c>
      <c r="D26" s="65">
        <v>0</v>
      </c>
      <c r="E26" s="109"/>
      <c r="F26" s="65">
        <v>0</v>
      </c>
      <c r="G26" s="109"/>
      <c r="H26" s="65">
        <v>0</v>
      </c>
      <c r="I26" s="109"/>
      <c r="J26" s="65">
        <v>0</v>
      </c>
      <c r="K26" s="109"/>
      <c r="L26" s="122">
        <v>0</v>
      </c>
      <c r="M26" s="109"/>
      <c r="N26" s="65">
        <v>0</v>
      </c>
      <c r="O26" s="109"/>
      <c r="P26" s="65">
        <v>0</v>
      </c>
      <c r="Q26" s="109"/>
      <c r="R26" s="65">
        <v>590541978</v>
      </c>
      <c r="S26" s="109"/>
      <c r="T26" s="65">
        <v>590541978</v>
      </c>
      <c r="U26" s="109"/>
      <c r="V26" s="161">
        <v>2.4300000000000002</v>
      </c>
    </row>
    <row r="27" spans="2:22" x14ac:dyDescent="0.55000000000000004">
      <c r="B27" s="4" t="s">
        <v>220</v>
      </c>
      <c r="D27" s="65">
        <v>0</v>
      </c>
      <c r="E27" s="109"/>
      <c r="F27" s="65">
        <v>-568748238</v>
      </c>
      <c r="G27" s="109"/>
      <c r="H27" s="65">
        <v>0</v>
      </c>
      <c r="I27" s="109"/>
      <c r="J27" s="65">
        <v>-568748238</v>
      </c>
      <c r="K27" s="109"/>
      <c r="L27" s="122">
        <v>4.96</v>
      </c>
      <c r="M27" s="109"/>
      <c r="N27" s="65">
        <v>0</v>
      </c>
      <c r="O27" s="109"/>
      <c r="P27" s="65">
        <v>-173125476</v>
      </c>
      <c r="Q27" s="109"/>
      <c r="R27" s="65">
        <v>687758958</v>
      </c>
      <c r="S27" s="109"/>
      <c r="T27" s="65">
        <v>514633482</v>
      </c>
      <c r="U27" s="109"/>
      <c r="V27" s="161">
        <v>2.11</v>
      </c>
    </row>
    <row r="28" spans="2:22" x14ac:dyDescent="0.55000000000000004">
      <c r="B28" s="4" t="s">
        <v>172</v>
      </c>
      <c r="D28" s="65">
        <v>0</v>
      </c>
      <c r="E28" s="109"/>
      <c r="F28" s="65">
        <v>0</v>
      </c>
      <c r="G28" s="109"/>
      <c r="H28" s="65">
        <v>0</v>
      </c>
      <c r="I28" s="109"/>
      <c r="J28" s="65">
        <v>0</v>
      </c>
      <c r="K28" s="109"/>
      <c r="L28" s="122">
        <v>0</v>
      </c>
      <c r="M28" s="109"/>
      <c r="N28" s="65">
        <v>0</v>
      </c>
      <c r="O28" s="109"/>
      <c r="P28" s="65">
        <v>0</v>
      </c>
      <c r="Q28" s="109"/>
      <c r="R28" s="65">
        <v>389916115</v>
      </c>
      <c r="S28" s="109"/>
      <c r="T28" s="65">
        <v>389916115</v>
      </c>
      <c r="U28" s="109"/>
      <c r="V28" s="161">
        <v>1.6</v>
      </c>
    </row>
    <row r="29" spans="2:22" x14ac:dyDescent="0.55000000000000004">
      <c r="B29" s="4" t="s">
        <v>186</v>
      </c>
      <c r="D29" s="65">
        <v>0</v>
      </c>
      <c r="E29" s="109"/>
      <c r="F29" s="65">
        <v>-720189225</v>
      </c>
      <c r="G29" s="109"/>
      <c r="H29" s="65">
        <v>0</v>
      </c>
      <c r="I29" s="109"/>
      <c r="J29" s="65">
        <v>-720189225</v>
      </c>
      <c r="K29" s="109"/>
      <c r="L29" s="122">
        <v>6.28</v>
      </c>
      <c r="M29" s="109"/>
      <c r="N29" s="65">
        <v>0</v>
      </c>
      <c r="O29" s="109"/>
      <c r="P29" s="65">
        <v>-244526629</v>
      </c>
      <c r="Q29" s="109"/>
      <c r="R29" s="65">
        <v>594270402</v>
      </c>
      <c r="S29" s="109"/>
      <c r="T29" s="65">
        <v>349743773</v>
      </c>
      <c r="U29" s="109"/>
      <c r="V29" s="161">
        <v>1.44</v>
      </c>
    </row>
    <row r="30" spans="2:22" x14ac:dyDescent="0.55000000000000004">
      <c r="B30" s="4" t="s">
        <v>197</v>
      </c>
      <c r="D30" s="65">
        <v>0</v>
      </c>
      <c r="E30" s="109"/>
      <c r="F30" s="65">
        <v>-941499586</v>
      </c>
      <c r="G30" s="109"/>
      <c r="H30" s="65">
        <v>69220716</v>
      </c>
      <c r="I30" s="109"/>
      <c r="J30" s="65">
        <v>-872278870</v>
      </c>
      <c r="K30" s="109"/>
      <c r="L30" s="122">
        <v>7.61</v>
      </c>
      <c r="M30" s="109"/>
      <c r="N30" s="65">
        <v>0</v>
      </c>
      <c r="O30" s="109"/>
      <c r="P30" s="65">
        <v>-98062603</v>
      </c>
      <c r="Q30" s="109"/>
      <c r="R30" s="65">
        <v>377013464</v>
      </c>
      <c r="S30" s="109"/>
      <c r="T30" s="65">
        <v>278950861</v>
      </c>
      <c r="U30" s="109"/>
      <c r="V30" s="161">
        <v>1.1499999999999999</v>
      </c>
    </row>
    <row r="31" spans="2:22" x14ac:dyDescent="0.55000000000000004">
      <c r="B31" s="4" t="s">
        <v>215</v>
      </c>
      <c r="D31" s="65">
        <v>0</v>
      </c>
      <c r="E31" s="109"/>
      <c r="F31" s="65">
        <v>0</v>
      </c>
      <c r="G31" s="109"/>
      <c r="H31" s="65">
        <v>207380544</v>
      </c>
      <c r="I31" s="109"/>
      <c r="J31" s="65">
        <v>207380544</v>
      </c>
      <c r="K31" s="109"/>
      <c r="L31" s="122">
        <v>-1.81</v>
      </c>
      <c r="M31" s="109"/>
      <c r="N31" s="65">
        <v>0</v>
      </c>
      <c r="O31" s="109"/>
      <c r="P31" s="65">
        <v>0</v>
      </c>
      <c r="Q31" s="109"/>
      <c r="R31" s="65">
        <v>278702126</v>
      </c>
      <c r="S31" s="109"/>
      <c r="T31" s="65">
        <v>278702126</v>
      </c>
      <c r="U31" s="109"/>
      <c r="V31" s="161">
        <v>1.1399999999999999</v>
      </c>
    </row>
    <row r="32" spans="2:22" x14ac:dyDescent="0.55000000000000004">
      <c r="B32" s="4" t="s">
        <v>170</v>
      </c>
      <c r="D32" s="65">
        <v>0</v>
      </c>
      <c r="E32" s="109"/>
      <c r="F32" s="65">
        <v>0</v>
      </c>
      <c r="G32" s="109"/>
      <c r="H32" s="65">
        <v>0</v>
      </c>
      <c r="I32" s="109"/>
      <c r="J32" s="65">
        <v>0</v>
      </c>
      <c r="K32" s="109"/>
      <c r="L32" s="122">
        <v>0</v>
      </c>
      <c r="M32" s="109"/>
      <c r="N32" s="65">
        <v>0</v>
      </c>
      <c r="O32" s="109"/>
      <c r="P32" s="65">
        <v>0</v>
      </c>
      <c r="Q32" s="109"/>
      <c r="R32" s="65">
        <v>252790542</v>
      </c>
      <c r="S32" s="109"/>
      <c r="T32" s="65">
        <v>252790542</v>
      </c>
      <c r="U32" s="109"/>
      <c r="V32" s="161">
        <v>1.04</v>
      </c>
    </row>
    <row r="33" spans="2:22" x14ac:dyDescent="0.55000000000000004">
      <c r="B33" s="4" t="s">
        <v>203</v>
      </c>
      <c r="D33" s="65">
        <v>0</v>
      </c>
      <c r="E33" s="109"/>
      <c r="F33" s="65">
        <v>0</v>
      </c>
      <c r="G33" s="109"/>
      <c r="H33" s="65">
        <v>0</v>
      </c>
      <c r="I33" s="109"/>
      <c r="J33" s="65">
        <v>0</v>
      </c>
      <c r="K33" s="109"/>
      <c r="L33" s="122">
        <v>0</v>
      </c>
      <c r="M33" s="109"/>
      <c r="N33" s="65">
        <v>0</v>
      </c>
      <c r="O33" s="109"/>
      <c r="P33" s="65">
        <v>0</v>
      </c>
      <c r="Q33" s="109"/>
      <c r="R33" s="65">
        <v>250101573</v>
      </c>
      <c r="S33" s="109"/>
      <c r="T33" s="65">
        <v>250101573</v>
      </c>
      <c r="U33" s="109"/>
      <c r="V33" s="161">
        <v>1.03</v>
      </c>
    </row>
    <row r="34" spans="2:22" x14ac:dyDescent="0.55000000000000004">
      <c r="B34" s="4" t="s">
        <v>195</v>
      </c>
      <c r="D34" s="65">
        <v>0</v>
      </c>
      <c r="E34" s="109"/>
      <c r="F34" s="65">
        <v>0</v>
      </c>
      <c r="G34" s="109"/>
      <c r="H34" s="65">
        <v>0</v>
      </c>
      <c r="I34" s="109"/>
      <c r="J34" s="65">
        <v>0</v>
      </c>
      <c r="K34" s="109"/>
      <c r="L34" s="122">
        <v>0</v>
      </c>
      <c r="M34" s="109"/>
      <c r="N34" s="65">
        <v>0</v>
      </c>
      <c r="O34" s="109"/>
      <c r="P34" s="65">
        <v>0</v>
      </c>
      <c r="Q34" s="109"/>
      <c r="R34" s="65">
        <v>209148432</v>
      </c>
      <c r="S34" s="109"/>
      <c r="T34" s="65">
        <v>209148432</v>
      </c>
      <c r="U34" s="109"/>
      <c r="V34" s="161">
        <v>0.86</v>
      </c>
    </row>
    <row r="35" spans="2:22" x14ac:dyDescent="0.55000000000000004">
      <c r="B35" s="4" t="s">
        <v>201</v>
      </c>
      <c r="D35" s="65">
        <v>0</v>
      </c>
      <c r="E35" s="109"/>
      <c r="F35" s="65">
        <v>0</v>
      </c>
      <c r="G35" s="109"/>
      <c r="H35" s="65">
        <v>0</v>
      </c>
      <c r="I35" s="109"/>
      <c r="J35" s="65">
        <v>0</v>
      </c>
      <c r="K35" s="109"/>
      <c r="L35" s="122">
        <v>0</v>
      </c>
      <c r="M35" s="109"/>
      <c r="N35" s="65">
        <v>0</v>
      </c>
      <c r="O35" s="109"/>
      <c r="P35" s="65">
        <v>0</v>
      </c>
      <c r="Q35" s="109"/>
      <c r="R35" s="65">
        <v>131303453</v>
      </c>
      <c r="S35" s="109"/>
      <c r="T35" s="65">
        <v>131303453</v>
      </c>
      <c r="U35" s="109"/>
      <c r="V35" s="161">
        <v>0.54</v>
      </c>
    </row>
    <row r="36" spans="2:22" x14ac:dyDescent="0.55000000000000004">
      <c r="B36" s="4" t="s">
        <v>171</v>
      </c>
      <c r="D36" s="65">
        <v>0</v>
      </c>
      <c r="E36" s="109"/>
      <c r="F36" s="65">
        <v>-1171984950</v>
      </c>
      <c r="G36" s="109"/>
      <c r="H36" s="65">
        <v>0</v>
      </c>
      <c r="I36" s="109"/>
      <c r="J36" s="65">
        <v>-1171984950</v>
      </c>
      <c r="K36" s="109"/>
      <c r="L36" s="122">
        <v>10.220000000000001</v>
      </c>
      <c r="M36" s="109"/>
      <c r="N36" s="65">
        <v>0</v>
      </c>
      <c r="O36" s="109"/>
      <c r="P36" s="65">
        <v>-67492502</v>
      </c>
      <c r="Q36" s="109"/>
      <c r="R36" s="65">
        <v>179837943</v>
      </c>
      <c r="S36" s="109"/>
      <c r="T36" s="65">
        <v>112345441</v>
      </c>
      <c r="U36" s="109"/>
      <c r="V36" s="161">
        <v>0.46</v>
      </c>
    </row>
    <row r="37" spans="2:22" x14ac:dyDescent="0.55000000000000004">
      <c r="B37" s="4" t="s">
        <v>204</v>
      </c>
      <c r="D37" s="65">
        <v>0</v>
      </c>
      <c r="E37" s="109"/>
      <c r="F37" s="65">
        <v>0</v>
      </c>
      <c r="G37" s="109"/>
      <c r="H37" s="65">
        <v>0</v>
      </c>
      <c r="I37" s="109"/>
      <c r="J37" s="65">
        <v>0</v>
      </c>
      <c r="K37" s="109"/>
      <c r="L37" s="122">
        <v>0</v>
      </c>
      <c r="M37" s="109"/>
      <c r="N37" s="65">
        <v>0</v>
      </c>
      <c r="O37" s="109"/>
      <c r="P37" s="65">
        <v>0</v>
      </c>
      <c r="Q37" s="109"/>
      <c r="R37" s="65">
        <v>104375265</v>
      </c>
      <c r="S37" s="109"/>
      <c r="T37" s="65">
        <v>104375265</v>
      </c>
      <c r="U37" s="109"/>
      <c r="V37" s="161">
        <v>0.43</v>
      </c>
    </row>
    <row r="38" spans="2:22" x14ac:dyDescent="0.55000000000000004">
      <c r="B38" s="4" t="s">
        <v>196</v>
      </c>
      <c r="D38" s="65">
        <v>0</v>
      </c>
      <c r="E38" s="109"/>
      <c r="F38" s="65">
        <v>0</v>
      </c>
      <c r="G38" s="109"/>
      <c r="H38" s="65">
        <v>0</v>
      </c>
      <c r="I38" s="109"/>
      <c r="J38" s="65">
        <v>0</v>
      </c>
      <c r="K38" s="109"/>
      <c r="L38" s="122">
        <v>0</v>
      </c>
      <c r="M38" s="109"/>
      <c r="N38" s="65">
        <v>0</v>
      </c>
      <c r="O38" s="109"/>
      <c r="P38" s="65">
        <v>0</v>
      </c>
      <c r="Q38" s="109"/>
      <c r="R38" s="65">
        <v>95110952</v>
      </c>
      <c r="S38" s="109"/>
      <c r="T38" s="65">
        <v>95110952</v>
      </c>
      <c r="U38" s="109"/>
      <c r="V38" s="161">
        <v>0.39</v>
      </c>
    </row>
    <row r="39" spans="2:22" x14ac:dyDescent="0.55000000000000004">
      <c r="B39" s="4" t="s">
        <v>183</v>
      </c>
      <c r="D39" s="65">
        <v>0</v>
      </c>
      <c r="E39" s="109"/>
      <c r="F39" s="65">
        <v>0</v>
      </c>
      <c r="G39" s="109"/>
      <c r="H39" s="65">
        <v>0</v>
      </c>
      <c r="I39" s="109"/>
      <c r="J39" s="65">
        <v>0</v>
      </c>
      <c r="K39" s="109"/>
      <c r="L39" s="122">
        <v>0</v>
      </c>
      <c r="M39" s="109"/>
      <c r="N39" s="65">
        <v>0</v>
      </c>
      <c r="O39" s="109"/>
      <c r="P39" s="65">
        <v>0</v>
      </c>
      <c r="Q39" s="109"/>
      <c r="R39" s="65">
        <v>53149338</v>
      </c>
      <c r="S39" s="109"/>
      <c r="T39" s="65">
        <v>53149338</v>
      </c>
      <c r="U39" s="109"/>
      <c r="V39" s="161">
        <v>0.22</v>
      </c>
    </row>
    <row r="40" spans="2:22" x14ac:dyDescent="0.55000000000000004">
      <c r="B40" s="4" t="s">
        <v>209</v>
      </c>
      <c r="D40" s="65">
        <v>0</v>
      </c>
      <c r="E40" s="109"/>
      <c r="F40" s="65">
        <v>0</v>
      </c>
      <c r="G40" s="109"/>
      <c r="H40" s="65">
        <v>0</v>
      </c>
      <c r="I40" s="109"/>
      <c r="J40" s="65">
        <v>0</v>
      </c>
      <c r="K40" s="109"/>
      <c r="L40" s="122">
        <v>0</v>
      </c>
      <c r="M40" s="109"/>
      <c r="N40" s="65">
        <v>0</v>
      </c>
      <c r="O40" s="109"/>
      <c r="P40" s="65">
        <v>0</v>
      </c>
      <c r="Q40" s="109"/>
      <c r="R40" s="65">
        <v>49612735</v>
      </c>
      <c r="S40" s="109"/>
      <c r="T40" s="65">
        <v>49612735</v>
      </c>
      <c r="U40" s="109"/>
      <c r="V40" s="161">
        <v>0.2</v>
      </c>
    </row>
    <row r="41" spans="2:22" x14ac:dyDescent="0.55000000000000004">
      <c r="B41" s="4" t="s">
        <v>222</v>
      </c>
      <c r="D41" s="65">
        <v>0</v>
      </c>
      <c r="E41" s="109"/>
      <c r="F41" s="65">
        <v>0</v>
      </c>
      <c r="G41" s="109"/>
      <c r="H41" s="65">
        <v>0</v>
      </c>
      <c r="I41" s="109"/>
      <c r="J41" s="65">
        <v>0</v>
      </c>
      <c r="K41" s="109"/>
      <c r="L41" s="122">
        <v>0</v>
      </c>
      <c r="M41" s="109"/>
      <c r="N41" s="65">
        <v>0</v>
      </c>
      <c r="O41" s="109"/>
      <c r="P41" s="65">
        <v>0</v>
      </c>
      <c r="Q41" s="109"/>
      <c r="R41" s="65">
        <v>39077677</v>
      </c>
      <c r="S41" s="109"/>
      <c r="T41" s="65">
        <v>39077677</v>
      </c>
      <c r="U41" s="109"/>
      <c r="V41" s="161">
        <v>0.16</v>
      </c>
    </row>
    <row r="42" spans="2:22" x14ac:dyDescent="0.55000000000000004">
      <c r="B42" s="4" t="s">
        <v>208</v>
      </c>
      <c r="D42" s="65">
        <v>0</v>
      </c>
      <c r="E42" s="109"/>
      <c r="F42" s="65">
        <v>0</v>
      </c>
      <c r="G42" s="109"/>
      <c r="H42" s="65">
        <v>0</v>
      </c>
      <c r="I42" s="109"/>
      <c r="J42" s="65">
        <v>0</v>
      </c>
      <c r="K42" s="109"/>
      <c r="L42" s="122">
        <v>0</v>
      </c>
      <c r="M42" s="109"/>
      <c r="N42" s="65">
        <v>0</v>
      </c>
      <c r="O42" s="109"/>
      <c r="P42" s="65">
        <v>0</v>
      </c>
      <c r="Q42" s="109"/>
      <c r="R42" s="65">
        <v>33797713</v>
      </c>
      <c r="S42" s="109"/>
      <c r="T42" s="65">
        <v>33797713</v>
      </c>
      <c r="U42" s="109"/>
      <c r="V42" s="161">
        <v>0.14000000000000001</v>
      </c>
    </row>
    <row r="43" spans="2:22" x14ac:dyDescent="0.55000000000000004">
      <c r="B43" s="4" t="s">
        <v>175</v>
      </c>
      <c r="D43" s="65">
        <v>0</v>
      </c>
      <c r="E43" s="109"/>
      <c r="F43" s="65">
        <v>0</v>
      </c>
      <c r="G43" s="109"/>
      <c r="H43" s="65">
        <v>0</v>
      </c>
      <c r="I43" s="109"/>
      <c r="J43" s="65">
        <v>0</v>
      </c>
      <c r="K43" s="109"/>
      <c r="L43" s="122">
        <v>0</v>
      </c>
      <c r="M43" s="109"/>
      <c r="N43" s="65">
        <v>0</v>
      </c>
      <c r="O43" s="109"/>
      <c r="P43" s="65">
        <v>0</v>
      </c>
      <c r="Q43" s="109"/>
      <c r="R43" s="65">
        <v>3161991</v>
      </c>
      <c r="S43" s="109"/>
      <c r="T43" s="65">
        <v>3161991</v>
      </c>
      <c r="U43" s="109"/>
      <c r="V43" s="161">
        <v>0.01</v>
      </c>
    </row>
    <row r="44" spans="2:22" x14ac:dyDescent="0.55000000000000004">
      <c r="B44" s="4" t="s">
        <v>176</v>
      </c>
      <c r="D44" s="65">
        <v>0</v>
      </c>
      <c r="E44" s="109"/>
      <c r="F44" s="65">
        <v>0</v>
      </c>
      <c r="G44" s="109"/>
      <c r="H44" s="65">
        <v>0</v>
      </c>
      <c r="I44" s="109"/>
      <c r="J44" s="65">
        <v>0</v>
      </c>
      <c r="K44" s="109"/>
      <c r="L44" s="122">
        <v>0</v>
      </c>
      <c r="M44" s="109"/>
      <c r="N44" s="65">
        <v>0</v>
      </c>
      <c r="O44" s="109"/>
      <c r="P44" s="65">
        <v>0</v>
      </c>
      <c r="Q44" s="109"/>
      <c r="R44" s="65">
        <v>-3956192</v>
      </c>
      <c r="S44" s="109"/>
      <c r="T44" s="65">
        <v>-3956192</v>
      </c>
      <c r="U44" s="109"/>
      <c r="V44" s="161">
        <v>-0.02</v>
      </c>
    </row>
    <row r="45" spans="2:22" x14ac:dyDescent="0.55000000000000004">
      <c r="B45" s="4" t="s">
        <v>200</v>
      </c>
      <c r="D45" s="65">
        <v>0</v>
      </c>
      <c r="E45" s="109"/>
      <c r="F45" s="65">
        <v>-322834152</v>
      </c>
      <c r="G45" s="109"/>
      <c r="H45" s="65">
        <v>16974019</v>
      </c>
      <c r="I45" s="109"/>
      <c r="J45" s="65">
        <v>-305860133</v>
      </c>
      <c r="K45" s="109"/>
      <c r="L45" s="122">
        <v>2.67</v>
      </c>
      <c r="M45" s="109"/>
      <c r="N45" s="65">
        <v>0</v>
      </c>
      <c r="O45" s="109"/>
      <c r="P45" s="65">
        <v>-62405003</v>
      </c>
      <c r="Q45" s="109"/>
      <c r="R45" s="65">
        <v>41910766</v>
      </c>
      <c r="S45" s="109"/>
      <c r="T45" s="65">
        <v>-20494237</v>
      </c>
      <c r="U45" s="109"/>
      <c r="V45" s="161">
        <v>-0.08</v>
      </c>
    </row>
    <row r="46" spans="2:22" x14ac:dyDescent="0.55000000000000004">
      <c r="B46" s="4" t="s">
        <v>173</v>
      </c>
      <c r="D46" s="65">
        <v>0</v>
      </c>
      <c r="E46" s="109"/>
      <c r="F46" s="65">
        <v>0</v>
      </c>
      <c r="G46" s="109"/>
      <c r="H46" s="65">
        <v>0</v>
      </c>
      <c r="I46" s="109"/>
      <c r="J46" s="65">
        <v>0</v>
      </c>
      <c r="K46" s="109"/>
      <c r="L46" s="122">
        <v>0</v>
      </c>
      <c r="M46" s="109"/>
      <c r="N46" s="65">
        <v>0</v>
      </c>
      <c r="O46" s="109"/>
      <c r="P46" s="65">
        <v>0</v>
      </c>
      <c r="Q46" s="109"/>
      <c r="R46" s="65">
        <v>-34904227</v>
      </c>
      <c r="S46" s="109"/>
      <c r="T46" s="65">
        <v>-34904227</v>
      </c>
      <c r="U46" s="109"/>
      <c r="V46" s="161">
        <v>-0.14000000000000001</v>
      </c>
    </row>
    <row r="47" spans="2:22" x14ac:dyDescent="0.55000000000000004">
      <c r="B47" s="4" t="s">
        <v>210</v>
      </c>
      <c r="D47" s="65">
        <v>0</v>
      </c>
      <c r="E47" s="109"/>
      <c r="F47" s="65">
        <v>0</v>
      </c>
      <c r="G47" s="109"/>
      <c r="H47" s="65">
        <v>0</v>
      </c>
      <c r="I47" s="109"/>
      <c r="J47" s="65">
        <v>0</v>
      </c>
      <c r="K47" s="109"/>
      <c r="L47" s="122">
        <v>0</v>
      </c>
      <c r="M47" s="109"/>
      <c r="N47" s="65">
        <v>0</v>
      </c>
      <c r="O47" s="109"/>
      <c r="P47" s="65">
        <v>0</v>
      </c>
      <c r="Q47" s="109"/>
      <c r="R47" s="65">
        <v>-267961218</v>
      </c>
      <c r="S47" s="109"/>
      <c r="T47" s="65">
        <v>-267961218</v>
      </c>
      <c r="U47" s="109"/>
      <c r="V47" s="161">
        <v>-1.1000000000000001</v>
      </c>
    </row>
    <row r="48" spans="2:22" x14ac:dyDescent="0.55000000000000004">
      <c r="B48" s="4" t="s">
        <v>211</v>
      </c>
      <c r="D48" s="65">
        <v>0</v>
      </c>
      <c r="E48" s="109"/>
      <c r="F48" s="65">
        <v>0</v>
      </c>
      <c r="G48" s="109"/>
      <c r="H48" s="65">
        <v>0</v>
      </c>
      <c r="I48" s="109"/>
      <c r="J48" s="65">
        <v>0</v>
      </c>
      <c r="K48" s="109"/>
      <c r="L48" s="122">
        <v>0</v>
      </c>
      <c r="M48" s="109"/>
      <c r="N48" s="65">
        <v>0</v>
      </c>
      <c r="O48" s="109"/>
      <c r="P48" s="65">
        <v>0</v>
      </c>
      <c r="Q48" s="109"/>
      <c r="R48" s="65">
        <v>-362828227</v>
      </c>
      <c r="S48" s="109"/>
      <c r="T48" s="65">
        <v>-362828227</v>
      </c>
      <c r="U48" s="109"/>
      <c r="V48" s="161">
        <v>-1.49</v>
      </c>
    </row>
    <row r="49" spans="2:22" x14ac:dyDescent="0.55000000000000004">
      <c r="B49" s="4" t="s">
        <v>223</v>
      </c>
      <c r="D49" s="65">
        <v>0</v>
      </c>
      <c r="E49" s="109"/>
      <c r="F49" s="65">
        <v>-148511070</v>
      </c>
      <c r="G49" s="109"/>
      <c r="H49" s="65">
        <v>0</v>
      </c>
      <c r="I49" s="109"/>
      <c r="J49" s="65">
        <v>-148511070</v>
      </c>
      <c r="K49" s="109"/>
      <c r="L49" s="122">
        <v>1.3</v>
      </c>
      <c r="M49" s="109"/>
      <c r="N49" s="65">
        <v>1224000000</v>
      </c>
      <c r="O49" s="109"/>
      <c r="P49" s="65">
        <v>-1775212497</v>
      </c>
      <c r="Q49" s="109"/>
      <c r="R49" s="65">
        <v>110284732</v>
      </c>
      <c r="S49" s="109"/>
      <c r="T49" s="65">
        <v>-440927765</v>
      </c>
      <c r="U49" s="109"/>
      <c r="V49" s="161">
        <v>-1.81</v>
      </c>
    </row>
    <row r="50" spans="2:22" x14ac:dyDescent="0.55000000000000004">
      <c r="B50" s="4" t="s">
        <v>169</v>
      </c>
      <c r="D50" s="65">
        <v>0</v>
      </c>
      <c r="E50" s="109"/>
      <c r="F50" s="65">
        <v>0</v>
      </c>
      <c r="G50" s="109"/>
      <c r="H50" s="65">
        <v>0</v>
      </c>
      <c r="I50" s="109"/>
      <c r="J50" s="65">
        <v>0</v>
      </c>
      <c r="K50" s="109"/>
      <c r="L50" s="122">
        <v>0</v>
      </c>
      <c r="M50" s="109"/>
      <c r="N50" s="65">
        <v>0</v>
      </c>
      <c r="O50" s="109"/>
      <c r="P50" s="65">
        <v>0</v>
      </c>
      <c r="Q50" s="109"/>
      <c r="R50" s="65">
        <v>-556155485</v>
      </c>
      <c r="S50" s="109"/>
      <c r="T50" s="65">
        <v>-556155485</v>
      </c>
      <c r="U50" s="109"/>
      <c r="V50" s="161">
        <v>-2.2799999999999998</v>
      </c>
    </row>
    <row r="51" spans="2:22" x14ac:dyDescent="0.55000000000000004">
      <c r="B51" s="4" t="s">
        <v>191</v>
      </c>
      <c r="D51" s="65">
        <v>0</v>
      </c>
      <c r="E51" s="109"/>
      <c r="F51" s="65">
        <v>-375909036</v>
      </c>
      <c r="G51" s="109"/>
      <c r="H51" s="65">
        <v>-210080619</v>
      </c>
      <c r="I51" s="109"/>
      <c r="J51" s="65">
        <v>-585989655</v>
      </c>
      <c r="K51" s="109"/>
      <c r="L51" s="122">
        <v>5.1100000000000003</v>
      </c>
      <c r="M51" s="109"/>
      <c r="N51" s="65">
        <v>0</v>
      </c>
      <c r="O51" s="109"/>
      <c r="P51" s="65">
        <v>-472515655</v>
      </c>
      <c r="Q51" s="109"/>
      <c r="R51" s="65">
        <v>-210080619</v>
      </c>
      <c r="S51" s="109"/>
      <c r="T51" s="65">
        <v>-682596274</v>
      </c>
      <c r="U51" s="109"/>
      <c r="V51" s="161">
        <v>-2.8</v>
      </c>
    </row>
    <row r="52" spans="2:22" x14ac:dyDescent="0.55000000000000004">
      <c r="B52" s="4" t="s">
        <v>233</v>
      </c>
      <c r="D52" s="65">
        <v>0</v>
      </c>
      <c r="E52" s="109"/>
      <c r="F52" s="65">
        <v>-687200462</v>
      </c>
      <c r="G52" s="109"/>
      <c r="H52" s="65">
        <v>0</v>
      </c>
      <c r="I52" s="109"/>
      <c r="J52" s="65">
        <v>-687200462</v>
      </c>
      <c r="K52" s="109"/>
      <c r="L52" s="122">
        <v>5.99</v>
      </c>
      <c r="M52" s="109"/>
      <c r="N52" s="65">
        <v>0</v>
      </c>
      <c r="O52" s="109"/>
      <c r="P52" s="65">
        <v>-687200462</v>
      </c>
      <c r="Q52" s="109"/>
      <c r="R52" s="65">
        <v>0</v>
      </c>
      <c r="S52" s="109"/>
      <c r="T52" s="65">
        <v>-687200462</v>
      </c>
      <c r="U52" s="109"/>
      <c r="V52" s="161">
        <v>-2.82</v>
      </c>
    </row>
    <row r="53" spans="2:22" x14ac:dyDescent="0.55000000000000004">
      <c r="B53" s="4" t="s">
        <v>180</v>
      </c>
      <c r="D53" s="65">
        <v>0</v>
      </c>
      <c r="E53" s="109"/>
      <c r="F53" s="65">
        <v>-143143200</v>
      </c>
      <c r="G53" s="109"/>
      <c r="H53" s="65">
        <v>0</v>
      </c>
      <c r="I53" s="109"/>
      <c r="J53" s="65">
        <v>-143143200</v>
      </c>
      <c r="K53" s="109"/>
      <c r="L53" s="122">
        <v>1.25</v>
      </c>
      <c r="M53" s="109"/>
      <c r="N53" s="65">
        <v>0</v>
      </c>
      <c r="O53" s="109"/>
      <c r="P53" s="65">
        <v>-683959056</v>
      </c>
      <c r="Q53" s="109"/>
      <c r="R53" s="65">
        <v>-14165538</v>
      </c>
      <c r="S53" s="109"/>
      <c r="T53" s="65">
        <v>-698124594</v>
      </c>
      <c r="U53" s="109"/>
      <c r="V53" s="161">
        <v>-2.87</v>
      </c>
    </row>
    <row r="54" spans="2:22" x14ac:dyDescent="0.55000000000000004">
      <c r="B54" s="4" t="s">
        <v>194</v>
      </c>
      <c r="D54" s="65">
        <v>0</v>
      </c>
      <c r="E54" s="109"/>
      <c r="F54" s="65">
        <v>0</v>
      </c>
      <c r="G54" s="109"/>
      <c r="H54" s="65">
        <v>-824295314</v>
      </c>
      <c r="I54" s="109"/>
      <c r="J54" s="65">
        <v>-824295314</v>
      </c>
      <c r="K54" s="109"/>
      <c r="L54" s="122">
        <v>7.19</v>
      </c>
      <c r="M54" s="109"/>
      <c r="N54" s="65">
        <v>0</v>
      </c>
      <c r="O54" s="109"/>
      <c r="P54" s="65">
        <v>0</v>
      </c>
      <c r="Q54" s="109"/>
      <c r="R54" s="65">
        <v>-793664290</v>
      </c>
      <c r="S54" s="109"/>
      <c r="T54" s="65">
        <v>-793664290</v>
      </c>
      <c r="U54" s="109"/>
      <c r="V54" s="161">
        <v>-3.26</v>
      </c>
    </row>
    <row r="55" spans="2:22" x14ac:dyDescent="0.55000000000000004">
      <c r="B55" s="4" t="s">
        <v>229</v>
      </c>
      <c r="D55" s="65">
        <v>0</v>
      </c>
      <c r="E55" s="109"/>
      <c r="F55" s="65">
        <v>-384639623</v>
      </c>
      <c r="G55" s="109"/>
      <c r="H55" s="65">
        <v>0</v>
      </c>
      <c r="I55" s="109"/>
      <c r="J55" s="65">
        <v>-384639623</v>
      </c>
      <c r="K55" s="109"/>
      <c r="L55" s="122">
        <v>3.36</v>
      </c>
      <c r="M55" s="109"/>
      <c r="N55" s="65">
        <v>0</v>
      </c>
      <c r="O55" s="109"/>
      <c r="P55" s="65">
        <v>-805435187</v>
      </c>
      <c r="Q55" s="109"/>
      <c r="R55" s="65">
        <v>0</v>
      </c>
      <c r="S55" s="109"/>
      <c r="T55" s="65">
        <v>-805435187</v>
      </c>
      <c r="U55" s="109"/>
      <c r="V55" s="161">
        <v>-3.31</v>
      </c>
    </row>
    <row r="56" spans="2:22" x14ac:dyDescent="0.55000000000000004">
      <c r="B56" s="4" t="s">
        <v>221</v>
      </c>
      <c r="D56" s="65">
        <v>0</v>
      </c>
      <c r="E56" s="109"/>
      <c r="F56" s="65">
        <v>-858859200</v>
      </c>
      <c r="G56" s="109"/>
      <c r="H56" s="65">
        <v>0</v>
      </c>
      <c r="I56" s="109"/>
      <c r="J56" s="65">
        <v>-858859200</v>
      </c>
      <c r="K56" s="109"/>
      <c r="L56" s="122">
        <v>7.49</v>
      </c>
      <c r="M56" s="109"/>
      <c r="N56" s="65">
        <v>650113000</v>
      </c>
      <c r="O56" s="109"/>
      <c r="P56" s="65">
        <v>-1444730840</v>
      </c>
      <c r="Q56" s="109"/>
      <c r="R56" s="65">
        <v>-40430300</v>
      </c>
      <c r="S56" s="109"/>
      <c r="T56" s="65">
        <v>-835048140</v>
      </c>
      <c r="U56" s="109"/>
      <c r="V56" s="161">
        <v>-3.43</v>
      </c>
    </row>
    <row r="57" spans="2:22" x14ac:dyDescent="0.55000000000000004">
      <c r="B57" s="4" t="s">
        <v>202</v>
      </c>
      <c r="D57" s="65">
        <v>0</v>
      </c>
      <c r="E57" s="109"/>
      <c r="F57" s="65">
        <v>-979967566</v>
      </c>
      <c r="G57" s="109"/>
      <c r="H57" s="65">
        <v>0</v>
      </c>
      <c r="I57" s="109"/>
      <c r="J57" s="65">
        <v>-979967566</v>
      </c>
      <c r="K57" s="109"/>
      <c r="L57" s="172">
        <v>8.5500000000000007</v>
      </c>
      <c r="M57" s="109"/>
      <c r="N57" s="65">
        <v>0</v>
      </c>
      <c r="O57" s="109"/>
      <c r="P57" s="65">
        <v>-1028029757</v>
      </c>
      <c r="Q57" s="109"/>
      <c r="R57" s="65">
        <v>0</v>
      </c>
      <c r="S57" s="109"/>
      <c r="T57" s="65">
        <v>-1028029757</v>
      </c>
      <c r="U57" s="109"/>
      <c r="V57" s="161">
        <v>-4.22</v>
      </c>
    </row>
    <row r="58" spans="2:22" x14ac:dyDescent="0.55000000000000004">
      <c r="B58" s="4" t="s">
        <v>190</v>
      </c>
      <c r="D58" s="65">
        <v>0</v>
      </c>
      <c r="E58" s="109"/>
      <c r="F58" s="65">
        <v>0</v>
      </c>
      <c r="G58" s="109"/>
      <c r="H58" s="65">
        <v>-1755640721</v>
      </c>
      <c r="I58" s="109"/>
      <c r="J58" s="65">
        <v>-1755640721</v>
      </c>
      <c r="K58" s="109"/>
      <c r="L58" s="122">
        <v>15.31</v>
      </c>
      <c r="M58" s="109"/>
      <c r="N58" s="65">
        <v>728000000</v>
      </c>
      <c r="O58" s="109"/>
      <c r="P58" s="65">
        <v>0</v>
      </c>
      <c r="Q58" s="109"/>
      <c r="R58" s="65">
        <v>-1911137493</v>
      </c>
      <c r="S58" s="109"/>
      <c r="T58" s="65">
        <v>-1183137493</v>
      </c>
      <c r="U58" s="109"/>
      <c r="V58" s="161">
        <v>-4.8600000000000003</v>
      </c>
    </row>
    <row r="59" spans="2:22" x14ac:dyDescent="0.55000000000000004">
      <c r="B59" s="4" t="s">
        <v>174</v>
      </c>
      <c r="D59" s="65">
        <v>0</v>
      </c>
      <c r="E59" s="109"/>
      <c r="F59" s="65">
        <v>-301082515</v>
      </c>
      <c r="G59" s="109"/>
      <c r="H59" s="65">
        <v>0</v>
      </c>
      <c r="I59" s="109"/>
      <c r="J59" s="65">
        <v>-301082515</v>
      </c>
      <c r="K59" s="109"/>
      <c r="L59" s="122">
        <v>2.63</v>
      </c>
      <c r="M59" s="109"/>
      <c r="N59" s="65">
        <v>0</v>
      </c>
      <c r="O59" s="109"/>
      <c r="P59" s="65">
        <v>-1278201868</v>
      </c>
      <c r="Q59" s="109"/>
      <c r="R59" s="65">
        <v>0</v>
      </c>
      <c r="S59" s="109"/>
      <c r="T59" s="65">
        <v>-1278201868</v>
      </c>
      <c r="U59" s="109"/>
      <c r="V59" s="161">
        <v>-5.25</v>
      </c>
    </row>
    <row r="60" spans="2:22" x14ac:dyDescent="0.55000000000000004">
      <c r="B60" s="4" t="s">
        <v>189</v>
      </c>
      <c r="D60" s="65">
        <v>0</v>
      </c>
      <c r="E60" s="109"/>
      <c r="F60" s="65">
        <v>-1049773856</v>
      </c>
      <c r="G60" s="109"/>
      <c r="H60" s="65">
        <v>0</v>
      </c>
      <c r="I60" s="109"/>
      <c r="J60" s="65">
        <v>-1049773856</v>
      </c>
      <c r="K60" s="109"/>
      <c r="L60" s="122">
        <v>9.16</v>
      </c>
      <c r="M60" s="109"/>
      <c r="N60" s="65">
        <v>0</v>
      </c>
      <c r="O60" s="109"/>
      <c r="P60" s="65">
        <v>-1441102303</v>
      </c>
      <c r="Q60" s="109"/>
      <c r="R60" s="65">
        <v>-3926</v>
      </c>
      <c r="S60" s="109"/>
      <c r="T60" s="65">
        <v>-1441106229</v>
      </c>
      <c r="U60" s="109"/>
      <c r="V60" s="161">
        <v>-5.92</v>
      </c>
    </row>
    <row r="61" spans="2:22" x14ac:dyDescent="0.55000000000000004">
      <c r="B61" s="4" t="s">
        <v>214</v>
      </c>
      <c r="D61" s="65">
        <v>0</v>
      </c>
      <c r="E61" s="109"/>
      <c r="F61" s="65">
        <v>-415512900</v>
      </c>
      <c r="G61" s="109"/>
      <c r="H61" s="65">
        <v>0</v>
      </c>
      <c r="I61" s="109"/>
      <c r="J61" s="65">
        <v>-415512900</v>
      </c>
      <c r="K61" s="109"/>
      <c r="L61" s="122">
        <v>3.62</v>
      </c>
      <c r="M61" s="109"/>
      <c r="N61" s="65">
        <v>0</v>
      </c>
      <c r="O61" s="109"/>
      <c r="P61" s="65">
        <v>-1595330774</v>
      </c>
      <c r="Q61" s="109"/>
      <c r="R61" s="65">
        <v>27618900</v>
      </c>
      <c r="S61" s="109"/>
      <c r="T61" s="65">
        <v>-1567711874</v>
      </c>
      <c r="U61" s="109"/>
      <c r="V61" s="161">
        <v>-6.44</v>
      </c>
    </row>
    <row r="62" spans="2:22" ht="42.75" thickBot="1" x14ac:dyDescent="0.6">
      <c r="B62" s="35" t="s">
        <v>65</v>
      </c>
      <c r="D62" s="69">
        <f>SUM(D10:D61)</f>
        <v>0</v>
      </c>
      <c r="E62" s="6"/>
      <c r="F62" s="69">
        <f>SUM(F10:F61)</f>
        <v>-13585281182</v>
      </c>
      <c r="G62" s="6"/>
      <c r="H62" s="69">
        <f>SUM(H10:H61)</f>
        <v>2109310595</v>
      </c>
      <c r="I62" s="6"/>
      <c r="J62" s="69">
        <f>SUM(J10:J61)</f>
        <v>-11475970587</v>
      </c>
      <c r="K62" s="6"/>
      <c r="L62" s="121">
        <f>SUM(L10:L61)</f>
        <v>100.10000000000001</v>
      </c>
      <c r="M62" s="6"/>
      <c r="N62" s="69">
        <f>SUM(N10:N61)</f>
        <v>3615607882</v>
      </c>
      <c r="O62" s="6"/>
      <c r="P62" s="69"/>
      <c r="Q62" s="6"/>
      <c r="R62" s="69">
        <f>SUM(R10:R61)</f>
        <v>21353376455</v>
      </c>
      <c r="S62" s="6"/>
      <c r="T62" s="69">
        <f>SUM(T10:T61)</f>
        <v>22057109583</v>
      </c>
      <c r="U62" s="6"/>
      <c r="V62" s="159">
        <f>SUM(V10:V61)</f>
        <v>90.639999999999915</v>
      </c>
    </row>
    <row r="63" spans="2:22" ht="21.75" thickTop="1" x14ac:dyDescent="0.55000000000000004"/>
    <row r="64" spans="2:22" ht="30" x14ac:dyDescent="0.75">
      <c r="L64" s="46">
        <v>11</v>
      </c>
      <c r="T64" s="150"/>
    </row>
    <row r="65" spans="20:20" x14ac:dyDescent="0.55000000000000004">
      <c r="T65" s="21"/>
    </row>
  </sheetData>
  <sortState xmlns:xlrd2="http://schemas.microsoft.com/office/spreadsheetml/2017/richdata2" ref="B10:V61">
    <sortCondition descending="1" ref="T10:T6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4" t="s">
        <v>167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4"/>
      <c r="R2" s="14"/>
      <c r="S2" s="14"/>
      <c r="T2" s="14"/>
      <c r="U2" s="14"/>
    </row>
    <row r="3" spans="2:28" ht="30" x14ac:dyDescent="0.6">
      <c r="B3" s="174" t="s">
        <v>37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4"/>
      <c r="R3" s="14"/>
    </row>
    <row r="4" spans="2:28" ht="30" x14ac:dyDescent="0.6">
      <c r="B4" s="174" t="s">
        <v>231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5" t="s">
        <v>41</v>
      </c>
      <c r="D7" s="176" t="s">
        <v>39</v>
      </c>
      <c r="E7" s="176" t="s">
        <v>39</v>
      </c>
      <c r="F7" s="176" t="s">
        <v>39</v>
      </c>
      <c r="G7" s="176" t="s">
        <v>39</v>
      </c>
      <c r="H7" s="176" t="s">
        <v>39</v>
      </c>
      <c r="I7" s="176" t="s">
        <v>39</v>
      </c>
      <c r="J7" s="176" t="s">
        <v>39</v>
      </c>
      <c r="L7" s="176" t="s">
        <v>40</v>
      </c>
      <c r="M7" s="176" t="s">
        <v>40</v>
      </c>
      <c r="N7" s="176" t="s">
        <v>40</v>
      </c>
      <c r="O7" s="176" t="s">
        <v>40</v>
      </c>
      <c r="P7" s="176" t="s">
        <v>40</v>
      </c>
      <c r="Q7" s="176" t="s">
        <v>40</v>
      </c>
      <c r="R7" s="176" t="s">
        <v>40</v>
      </c>
    </row>
    <row r="8" spans="2:28" s="37" customFormat="1" ht="48" customHeight="1" x14ac:dyDescent="0.75">
      <c r="B8" s="175" t="s">
        <v>41</v>
      </c>
      <c r="D8" s="218" t="s">
        <v>58</v>
      </c>
      <c r="E8" s="38"/>
      <c r="F8" s="218" t="s">
        <v>55</v>
      </c>
      <c r="G8" s="38"/>
      <c r="H8" s="218" t="s">
        <v>56</v>
      </c>
      <c r="I8" s="38"/>
      <c r="J8" s="218" t="s">
        <v>59</v>
      </c>
      <c r="L8" s="218" t="s">
        <v>58</v>
      </c>
      <c r="M8" s="38"/>
      <c r="N8" s="218" t="s">
        <v>55</v>
      </c>
      <c r="O8" s="38"/>
      <c r="P8" s="218" t="s">
        <v>56</v>
      </c>
      <c r="Q8" s="38"/>
      <c r="R8" s="218" t="s">
        <v>59</v>
      </c>
    </row>
    <row r="9" spans="2:28" ht="21.75" x14ac:dyDescent="0.6">
      <c r="B9" s="4"/>
      <c r="C9" s="4"/>
      <c r="D9" s="68"/>
      <c r="E9" s="6"/>
      <c r="F9" s="68"/>
      <c r="G9" s="6"/>
      <c r="H9" s="68"/>
      <c r="I9" s="6"/>
      <c r="J9" s="68"/>
      <c r="K9" s="6"/>
      <c r="L9" s="68"/>
      <c r="M9" s="6"/>
      <c r="N9" s="68"/>
      <c r="O9" s="6"/>
      <c r="P9" s="68"/>
      <c r="Q9" s="4"/>
      <c r="R9" s="68"/>
    </row>
    <row r="10" spans="2:28" ht="24.75" thickBot="1" x14ac:dyDescent="0.65">
      <c r="B10" s="18" t="s">
        <v>65</v>
      </c>
      <c r="D10" s="70">
        <v>0</v>
      </c>
      <c r="E10" s="70" t="e">
        <f>SUM(#REF!)</f>
        <v>#REF!</v>
      </c>
      <c r="F10" s="70">
        <v>0</v>
      </c>
      <c r="G10" s="70" t="e">
        <f>SUM(#REF!)</f>
        <v>#REF!</v>
      </c>
      <c r="H10" s="70">
        <v>0</v>
      </c>
      <c r="I10" s="70" t="e">
        <f>SUM(#REF!)</f>
        <v>#REF!</v>
      </c>
      <c r="J10" s="70">
        <f>SUM(J9:J9)</f>
        <v>0</v>
      </c>
      <c r="K10" s="70" t="e">
        <f>SUM(#REF!)</f>
        <v>#REF!</v>
      </c>
      <c r="L10" s="70">
        <v>0</v>
      </c>
      <c r="M10" s="70" t="e">
        <f>SUM(#REF!)</f>
        <v>#REF!</v>
      </c>
      <c r="N10" s="70">
        <v>0</v>
      </c>
      <c r="O10" s="70" t="e">
        <f>SUM(#REF!)</f>
        <v>#REF!</v>
      </c>
      <c r="P10" s="70">
        <v>0</v>
      </c>
      <c r="Q10" s="70" t="e">
        <f>SUM(#REF!)</f>
        <v>#REF!</v>
      </c>
      <c r="R10" s="70">
        <v>0</v>
      </c>
    </row>
    <row r="11" spans="2:28" ht="21.75" thickTop="1" x14ac:dyDescent="0.6">
      <c r="L11"/>
    </row>
    <row r="12" spans="2:28" ht="30" x14ac:dyDescent="0.75">
      <c r="J12" s="41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H15" sqref="H15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4" t="s">
        <v>167</v>
      </c>
      <c r="C2" s="174"/>
      <c r="D2" s="174"/>
      <c r="E2" s="174"/>
      <c r="F2" s="174"/>
      <c r="G2" s="174"/>
      <c r="H2" s="174"/>
      <c r="I2" s="174"/>
      <c r="J2" s="174"/>
    </row>
    <row r="3" spans="2:26" ht="31.5" customHeight="1" x14ac:dyDescent="0.55000000000000004">
      <c r="B3" s="174" t="s">
        <v>37</v>
      </c>
      <c r="C3" s="174"/>
      <c r="D3" s="174"/>
      <c r="E3" s="174"/>
      <c r="F3" s="174"/>
      <c r="G3" s="174"/>
      <c r="H3" s="174"/>
      <c r="I3" s="174"/>
      <c r="J3" s="174"/>
    </row>
    <row r="4" spans="2:26" ht="31.5" customHeight="1" x14ac:dyDescent="0.55000000000000004">
      <c r="B4" s="174" t="s">
        <v>231</v>
      </c>
      <c r="C4" s="174"/>
      <c r="D4" s="174"/>
      <c r="E4" s="174"/>
      <c r="F4" s="174"/>
      <c r="G4" s="174"/>
      <c r="H4" s="174"/>
      <c r="I4" s="174"/>
      <c r="J4" s="174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8" t="s">
        <v>60</v>
      </c>
      <c r="C8" s="178" t="s">
        <v>60</v>
      </c>
      <c r="D8" s="178" t="s">
        <v>39</v>
      </c>
      <c r="E8" s="178" t="s">
        <v>39</v>
      </c>
      <c r="F8" s="178" t="s">
        <v>39</v>
      </c>
      <c r="H8" s="178" t="s">
        <v>40</v>
      </c>
      <c r="I8" s="178" t="s">
        <v>40</v>
      </c>
      <c r="J8" s="178" t="s">
        <v>40</v>
      </c>
    </row>
    <row r="9" spans="2:26" s="29" customFormat="1" ht="50.25" customHeight="1" x14ac:dyDescent="0.6">
      <c r="B9" s="220" t="s">
        <v>61</v>
      </c>
      <c r="D9" s="220" t="s">
        <v>62</v>
      </c>
      <c r="F9" s="220" t="s">
        <v>63</v>
      </c>
      <c r="H9" s="220" t="s">
        <v>62</v>
      </c>
      <c r="J9" s="220" t="s">
        <v>63</v>
      </c>
    </row>
    <row r="10" spans="2:26" s="4" customFormat="1" ht="22.5" customHeight="1" x14ac:dyDescent="0.55000000000000004">
      <c r="B10" s="34" t="s">
        <v>239</v>
      </c>
      <c r="D10" s="67">
        <v>1124880</v>
      </c>
      <c r="E10" s="6"/>
      <c r="F10" s="10"/>
      <c r="G10" s="6"/>
      <c r="H10" s="67">
        <v>2473767</v>
      </c>
      <c r="I10" s="6"/>
      <c r="J10" s="90"/>
    </row>
    <row r="11" spans="2:26" s="4" customFormat="1" ht="22.5" customHeight="1" x14ac:dyDescent="0.55000000000000004">
      <c r="B11" s="4" t="s">
        <v>242</v>
      </c>
      <c r="D11" s="68">
        <v>419222</v>
      </c>
      <c r="E11" s="6"/>
      <c r="F11" s="6"/>
      <c r="G11" s="6"/>
      <c r="H11" s="68">
        <v>419222</v>
      </c>
      <c r="I11" s="6"/>
      <c r="J11" s="31"/>
    </row>
    <row r="12" spans="2:26" s="4" customFormat="1" ht="22.5" customHeight="1" x14ac:dyDescent="0.55000000000000004">
      <c r="B12" s="4" t="s">
        <v>241</v>
      </c>
      <c r="D12" s="68">
        <v>3174</v>
      </c>
      <c r="E12" s="6"/>
      <c r="F12" s="6"/>
      <c r="G12" s="6"/>
      <c r="H12" s="68">
        <v>9382</v>
      </c>
      <c r="I12" s="6"/>
      <c r="J12" s="31"/>
    </row>
    <row r="13" spans="2:26" s="4" customFormat="1" ht="21.75" customHeight="1" x14ac:dyDescent="0.55000000000000004">
      <c r="B13" s="4" t="s">
        <v>240</v>
      </c>
      <c r="D13" s="68">
        <v>1232</v>
      </c>
      <c r="E13" s="6"/>
      <c r="F13" s="6"/>
      <c r="G13" s="6"/>
      <c r="H13" s="68">
        <v>3640</v>
      </c>
      <c r="I13" s="6"/>
      <c r="J13" s="31"/>
    </row>
    <row r="14" spans="2:26" ht="21.75" customHeight="1" thickBot="1" x14ac:dyDescent="0.6">
      <c r="B14" s="219" t="s">
        <v>65</v>
      </c>
      <c r="C14" s="219"/>
      <c r="D14" s="70">
        <f>SUM(D10:D13)</f>
        <v>1548508</v>
      </c>
      <c r="E14" s="71"/>
      <c r="F14" s="72"/>
      <c r="G14" s="71"/>
      <c r="H14" s="70">
        <f>SUM(H10:H13)</f>
        <v>2906011</v>
      </c>
      <c r="I14" s="71"/>
      <c r="J14" s="92"/>
    </row>
    <row r="15" spans="2:26" ht="21.75" customHeight="1" thickTop="1" x14ac:dyDescent="0.55000000000000004">
      <c r="D15" s="2" t="s">
        <v>146</v>
      </c>
      <c r="J15" s="89"/>
    </row>
    <row r="16" spans="2:26" ht="30" x14ac:dyDescent="0.75">
      <c r="D16" s="44">
        <v>13</v>
      </c>
    </row>
    <row r="17" spans="10:10" ht="21.75" customHeight="1" x14ac:dyDescent="0.55000000000000004">
      <c r="J17" s="89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7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4" t="s">
        <v>167</v>
      </c>
      <c r="C2" s="174"/>
      <c r="D2" s="174"/>
      <c r="E2" s="174"/>
      <c r="F2" s="174"/>
    </row>
    <row r="3" spans="2:16" ht="30" x14ac:dyDescent="0.55000000000000004">
      <c r="B3" s="174" t="s">
        <v>37</v>
      </c>
      <c r="C3" s="174"/>
      <c r="D3" s="174"/>
      <c r="E3" s="174"/>
      <c r="F3" s="174"/>
    </row>
    <row r="4" spans="2:16" ht="30" x14ac:dyDescent="0.55000000000000004">
      <c r="B4" s="174" t="s">
        <v>231</v>
      </c>
      <c r="C4" s="174"/>
      <c r="D4" s="174"/>
      <c r="E4" s="174"/>
      <c r="F4" s="174"/>
    </row>
    <row r="5" spans="2:16" ht="125.25" customHeight="1" x14ac:dyDescent="0.55000000000000004"/>
    <row r="6" spans="2:16" s="18" customFormat="1" ht="24" x14ac:dyDescent="0.6">
      <c r="B6" s="49" t="s">
        <v>185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2" t="s">
        <v>64</v>
      </c>
      <c r="D8" s="174" t="s">
        <v>39</v>
      </c>
      <c r="F8" s="174" t="s">
        <v>232</v>
      </c>
    </row>
    <row r="9" spans="2:16" ht="30" x14ac:dyDescent="0.55000000000000004">
      <c r="B9" s="221" t="s">
        <v>64</v>
      </c>
      <c r="D9" s="222" t="s">
        <v>34</v>
      </c>
      <c r="F9" s="222" t="s">
        <v>34</v>
      </c>
    </row>
    <row r="10" spans="2:16" x14ac:dyDescent="0.55000000000000004">
      <c r="B10" s="2" t="s">
        <v>64</v>
      </c>
      <c r="D10" s="73">
        <v>52331965</v>
      </c>
      <c r="E10" s="71"/>
      <c r="F10" s="73">
        <v>114270743</v>
      </c>
    </row>
    <row r="11" spans="2:16" x14ac:dyDescent="0.55000000000000004">
      <c r="B11" s="2" t="s">
        <v>79</v>
      </c>
      <c r="D11" s="73">
        <v>3541648</v>
      </c>
      <c r="E11" s="71"/>
      <c r="F11" s="73">
        <v>21252714</v>
      </c>
    </row>
    <row r="12" spans="2:16" x14ac:dyDescent="0.55000000000000004">
      <c r="B12" s="2" t="s">
        <v>149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55873613</v>
      </c>
      <c r="E13" s="71"/>
      <c r="F13" s="70">
        <f>SUM(F10:F12)</f>
        <v>135523457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3">
        <v>14</v>
      </c>
      <c r="B17" s="213"/>
      <c r="C17" s="213"/>
      <c r="D17" s="213"/>
      <c r="E17" s="213"/>
      <c r="F17" s="213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5" t="s">
        <v>167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24" x14ac:dyDescent="0.25">
      <c r="A5" s="215" t="s">
        <v>156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1" ht="21" x14ac:dyDescent="0.25">
      <c r="A6" s="116"/>
      <c r="B6" s="116"/>
      <c r="C6" s="116"/>
      <c r="D6" s="116"/>
      <c r="E6" s="116"/>
      <c r="F6" s="116"/>
      <c r="G6" s="116"/>
      <c r="H6" s="116"/>
      <c r="I6" s="118" t="s">
        <v>39</v>
      </c>
      <c r="J6" s="116"/>
      <c r="K6" s="118" t="s">
        <v>101</v>
      </c>
    </row>
    <row r="7" spans="1:11" ht="114" customHeight="1" x14ac:dyDescent="0.25">
      <c r="A7" s="118" t="s">
        <v>127</v>
      </c>
      <c r="B7" s="116"/>
      <c r="C7" s="126" t="s">
        <v>128</v>
      </c>
      <c r="D7" s="116"/>
      <c r="E7" s="126" t="s">
        <v>129</v>
      </c>
      <c r="F7" s="116"/>
      <c r="G7" s="126" t="s">
        <v>130</v>
      </c>
      <c r="H7" s="116"/>
      <c r="I7" s="125" t="s">
        <v>131</v>
      </c>
      <c r="J7" s="116"/>
      <c r="K7" s="125" t="s">
        <v>131</v>
      </c>
    </row>
    <row r="8" spans="1:1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</row>
    <row r="9" spans="1:1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2" ht="30" x14ac:dyDescent="0.75">
      <c r="A17" s="213">
        <v>15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2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2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2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2"/>
  <sheetViews>
    <sheetView rightToLeft="1" view="pageBreakPreview" topLeftCell="A4" zoomScale="85" zoomScaleNormal="110" zoomScaleSheetLayoutView="85" workbookViewId="0">
      <selection activeCell="F20" sqref="F2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4" t="s">
        <v>167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30" x14ac:dyDescent="0.55000000000000004">
      <c r="B3" s="174" t="s">
        <v>37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30" x14ac:dyDescent="0.55000000000000004">
      <c r="B4" s="174" t="s">
        <v>231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ht="67.5" customHeight="1" x14ac:dyDescent="0.55000000000000004"/>
    <row r="6" spans="2:28" ht="30" x14ac:dyDescent="0.55000000000000004">
      <c r="B6" s="199" t="s">
        <v>157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3" t="s">
        <v>1</v>
      </c>
      <c r="D7" s="220" t="s">
        <v>45</v>
      </c>
      <c r="E7" s="220" t="s">
        <v>45</v>
      </c>
      <c r="F7" s="220" t="s">
        <v>45</v>
      </c>
      <c r="G7" s="220" t="s">
        <v>45</v>
      </c>
      <c r="H7" s="220" t="s">
        <v>45</v>
      </c>
      <c r="J7" s="220" t="s">
        <v>39</v>
      </c>
      <c r="K7" s="220" t="s">
        <v>39</v>
      </c>
      <c r="L7" s="220" t="s">
        <v>39</v>
      </c>
      <c r="M7" s="220" t="s">
        <v>39</v>
      </c>
      <c r="N7" s="220" t="s">
        <v>39</v>
      </c>
      <c r="P7" s="220" t="s">
        <v>40</v>
      </c>
      <c r="Q7" s="220" t="s">
        <v>40</v>
      </c>
      <c r="R7" s="220" t="s">
        <v>40</v>
      </c>
      <c r="S7" s="220" t="s">
        <v>40</v>
      </c>
      <c r="T7" s="220" t="s">
        <v>40</v>
      </c>
    </row>
    <row r="8" spans="2:28" s="29" customFormat="1" ht="63.75" customHeight="1" x14ac:dyDescent="0.6">
      <c r="B8" s="223" t="s">
        <v>1</v>
      </c>
      <c r="D8" s="115" t="s">
        <v>126</v>
      </c>
      <c r="E8" s="47"/>
      <c r="F8" s="224" t="s">
        <v>46</v>
      </c>
      <c r="G8" s="47"/>
      <c r="H8" s="224" t="s">
        <v>47</v>
      </c>
      <c r="J8" s="224" t="s">
        <v>48</v>
      </c>
      <c r="K8" s="47"/>
      <c r="L8" s="224" t="s">
        <v>43</v>
      </c>
      <c r="M8" s="47"/>
      <c r="N8" s="224" t="s">
        <v>49</v>
      </c>
      <c r="P8" s="224" t="s">
        <v>48</v>
      </c>
      <c r="Q8" s="47"/>
      <c r="R8" s="224" t="s">
        <v>43</v>
      </c>
      <c r="S8" s="47"/>
      <c r="T8" s="224" t="s">
        <v>49</v>
      </c>
    </row>
    <row r="9" spans="2:28" s="29" customFormat="1" ht="24" x14ac:dyDescent="0.6">
      <c r="B9" s="93" t="s">
        <v>223</v>
      </c>
      <c r="D9" s="77" t="s">
        <v>230</v>
      </c>
      <c r="F9" s="68">
        <v>60000</v>
      </c>
      <c r="H9" s="68">
        <v>20400</v>
      </c>
      <c r="J9" s="77">
        <v>0</v>
      </c>
      <c r="L9" s="77">
        <v>0</v>
      </c>
      <c r="N9" s="77">
        <v>0</v>
      </c>
      <c r="P9" s="68">
        <v>1224000000</v>
      </c>
      <c r="R9" s="77">
        <v>0</v>
      </c>
      <c r="T9" s="68">
        <v>1224000000</v>
      </c>
    </row>
    <row r="10" spans="2:28" s="29" customFormat="1" ht="24" x14ac:dyDescent="0.6">
      <c r="B10" s="93" t="s">
        <v>190</v>
      </c>
      <c r="D10" s="77" t="s">
        <v>212</v>
      </c>
      <c r="F10" s="68">
        <v>1300000</v>
      </c>
      <c r="H10" s="68">
        <v>560</v>
      </c>
      <c r="J10" s="77">
        <v>0</v>
      </c>
      <c r="L10" s="77">
        <v>0</v>
      </c>
      <c r="N10" s="77">
        <v>0</v>
      </c>
      <c r="P10" s="68">
        <v>728000000</v>
      </c>
      <c r="R10" s="77">
        <v>0</v>
      </c>
      <c r="T10" s="68">
        <v>728000000</v>
      </c>
    </row>
    <row r="11" spans="2:28" s="29" customFormat="1" ht="24" x14ac:dyDescent="0.6">
      <c r="B11" s="93" t="s">
        <v>192</v>
      </c>
      <c r="D11" s="77" t="s">
        <v>212</v>
      </c>
      <c r="F11" s="68">
        <v>4000000</v>
      </c>
      <c r="H11" s="68">
        <v>200</v>
      </c>
      <c r="J11" s="77">
        <v>0</v>
      </c>
      <c r="L11" s="77">
        <v>0</v>
      </c>
      <c r="N11" s="77">
        <v>0</v>
      </c>
      <c r="P11" s="68">
        <v>800000000</v>
      </c>
      <c r="R11" s="77">
        <v>88672351</v>
      </c>
      <c r="T11" s="68">
        <v>711327649</v>
      </c>
    </row>
    <row r="12" spans="2:28" s="29" customFormat="1" ht="24" x14ac:dyDescent="0.6">
      <c r="B12" s="93" t="s">
        <v>221</v>
      </c>
      <c r="D12" s="77" t="s">
        <v>225</v>
      </c>
      <c r="F12" s="68">
        <v>63500</v>
      </c>
      <c r="H12" s="68">
        <v>10238</v>
      </c>
      <c r="J12" s="77">
        <v>0</v>
      </c>
      <c r="L12" s="77">
        <v>0</v>
      </c>
      <c r="N12" s="77">
        <v>0</v>
      </c>
      <c r="P12" s="68">
        <v>650113000</v>
      </c>
      <c r="R12" s="77">
        <v>0</v>
      </c>
      <c r="T12" s="68">
        <v>650113000</v>
      </c>
    </row>
    <row r="13" spans="2:28" s="29" customFormat="1" ht="24" x14ac:dyDescent="0.6">
      <c r="B13" s="93" t="s">
        <v>224</v>
      </c>
      <c r="D13" s="77" t="s">
        <v>226</v>
      </c>
      <c r="F13" s="68">
        <v>847517</v>
      </c>
      <c r="H13" s="68">
        <v>400</v>
      </c>
      <c r="J13" s="77">
        <v>0</v>
      </c>
      <c r="L13" s="77">
        <v>0</v>
      </c>
      <c r="N13" s="77">
        <v>0</v>
      </c>
      <c r="P13" s="68">
        <v>339006800</v>
      </c>
      <c r="R13" s="77">
        <v>36839567</v>
      </c>
      <c r="T13" s="68">
        <v>302167233</v>
      </c>
    </row>
    <row r="14" spans="2:28" s="29" customFormat="1" ht="24" x14ac:dyDescent="0.6">
      <c r="B14" s="93"/>
      <c r="D14" s="77"/>
      <c r="F14" s="68"/>
      <c r="H14" s="68"/>
      <c r="J14" s="77"/>
      <c r="L14" s="77"/>
      <c r="N14" s="77"/>
      <c r="P14" s="68"/>
      <c r="R14" s="77"/>
      <c r="T14" s="68"/>
    </row>
    <row r="15" spans="2:28" ht="21.75" thickBot="1" x14ac:dyDescent="0.6">
      <c r="B15" s="72" t="s">
        <v>65</v>
      </c>
      <c r="C15" s="97"/>
      <c r="D15" s="97"/>
      <c r="E15" s="97"/>
      <c r="F15" s="70"/>
      <c r="G15" s="72"/>
      <c r="H15" s="70"/>
      <c r="I15" s="71"/>
      <c r="J15" s="70">
        <f>SUM(J9:J14)</f>
        <v>0</v>
      </c>
      <c r="K15" s="70"/>
      <c r="L15" s="70">
        <f t="shared" ref="L15:P15" si="0">SUM(L9:L14)</f>
        <v>0</v>
      </c>
      <c r="M15" s="70"/>
      <c r="N15" s="70">
        <f t="shared" si="0"/>
        <v>0</v>
      </c>
      <c r="O15" s="70"/>
      <c r="P15" s="70">
        <f t="shared" si="0"/>
        <v>3741119800</v>
      </c>
      <c r="Q15" s="70"/>
      <c r="R15" s="70">
        <f>SUM(R9:R14)</f>
        <v>125511918</v>
      </c>
      <c r="S15" s="70"/>
      <c r="T15" s="70">
        <f>SUM(T9:T14)</f>
        <v>3615607882</v>
      </c>
    </row>
    <row r="16" spans="2:28" ht="21.75" thickTop="1" x14ac:dyDescent="0.55000000000000004">
      <c r="L16"/>
    </row>
    <row r="17" spans="10:12" ht="30" x14ac:dyDescent="0.75">
      <c r="J17" s="45">
        <v>16</v>
      </c>
      <c r="L17"/>
    </row>
    <row r="18" spans="10:12" x14ac:dyDescent="0.55000000000000004">
      <c r="L18"/>
    </row>
    <row r="19" spans="10:12" x14ac:dyDescent="0.55000000000000004">
      <c r="L19"/>
    </row>
    <row r="20" spans="10:12" x14ac:dyDescent="0.55000000000000004">
      <c r="L20"/>
    </row>
    <row r="21" spans="10:12" x14ac:dyDescent="0.55000000000000004">
      <c r="L21"/>
    </row>
    <row r="22" spans="10:12" x14ac:dyDescent="0.55000000000000004">
      <c r="L22"/>
    </row>
    <row r="23" spans="10:12" x14ac:dyDescent="0.55000000000000004">
      <c r="L23"/>
    </row>
    <row r="24" spans="10:12" x14ac:dyDescent="0.55000000000000004">
      <c r="L24"/>
    </row>
    <row r="25" spans="10:12" x14ac:dyDescent="0.55000000000000004">
      <c r="L25"/>
    </row>
    <row r="26" spans="10:12" x14ac:dyDescent="0.55000000000000004">
      <c r="L26"/>
    </row>
    <row r="27" spans="10:12" x14ac:dyDescent="0.55000000000000004">
      <c r="L27"/>
    </row>
    <row r="28" spans="10:12" x14ac:dyDescent="0.55000000000000004">
      <c r="L28"/>
    </row>
    <row r="29" spans="10:12" x14ac:dyDescent="0.55000000000000004">
      <c r="L29"/>
    </row>
    <row r="30" spans="10:12" x14ac:dyDescent="0.55000000000000004">
      <c r="L30"/>
    </row>
    <row r="31" spans="10:12" x14ac:dyDescent="0.55000000000000004">
      <c r="L31"/>
    </row>
    <row r="32" spans="10:12" x14ac:dyDescent="0.55000000000000004">
      <c r="L32" s="87"/>
    </row>
  </sheetData>
  <sortState xmlns:xlrd2="http://schemas.microsoft.com/office/spreadsheetml/2017/richdata2" ref="B9:T13">
    <sortCondition descending="1" ref="T9:T13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1:20" ht="24" x14ac:dyDescent="0.25">
      <c r="A5" s="215" t="s">
        <v>158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</row>
    <row r="6" spans="1:20" ht="21" x14ac:dyDescent="0.25">
      <c r="A6" s="193" t="s">
        <v>132</v>
      </c>
      <c r="B6" s="116"/>
      <c r="C6" s="116"/>
      <c r="D6" s="116"/>
      <c r="E6" s="116"/>
      <c r="F6" s="116"/>
      <c r="G6" s="116"/>
      <c r="H6" s="116"/>
      <c r="I6" s="116"/>
      <c r="J6" s="193" t="s">
        <v>39</v>
      </c>
      <c r="K6" s="193"/>
      <c r="L6" s="193"/>
      <c r="M6" s="193"/>
      <c r="N6" s="193"/>
      <c r="O6" s="116"/>
      <c r="P6" s="193" t="s">
        <v>101</v>
      </c>
      <c r="Q6" s="193"/>
      <c r="R6" s="193"/>
      <c r="S6" s="193"/>
      <c r="T6" s="193"/>
    </row>
    <row r="7" spans="1:20" ht="63" x14ac:dyDescent="0.25">
      <c r="A7" s="193"/>
      <c r="B7" s="116"/>
      <c r="C7" s="126" t="s">
        <v>133</v>
      </c>
      <c r="D7" s="116"/>
      <c r="E7" s="226" t="s">
        <v>70</v>
      </c>
      <c r="F7" s="226"/>
      <c r="G7" s="116"/>
      <c r="H7" s="126" t="s">
        <v>134</v>
      </c>
      <c r="I7" s="116"/>
      <c r="J7" s="125" t="s">
        <v>42</v>
      </c>
      <c r="K7" s="117"/>
      <c r="L7" s="125" t="s">
        <v>43</v>
      </c>
      <c r="M7" s="117"/>
      <c r="N7" s="125" t="s">
        <v>44</v>
      </c>
      <c r="O7" s="116"/>
      <c r="P7" s="125" t="s">
        <v>42</v>
      </c>
      <c r="Q7" s="117"/>
      <c r="R7" s="125" t="s">
        <v>43</v>
      </c>
      <c r="S7" s="117"/>
      <c r="T7" s="125" t="s">
        <v>44</v>
      </c>
    </row>
    <row r="8" spans="1:20" ht="18.75" x14ac:dyDescent="0.25">
      <c r="A8" s="136"/>
      <c r="B8" s="116"/>
      <c r="C8" s="117"/>
      <c r="D8" s="116"/>
      <c r="E8" s="136"/>
      <c r="F8" s="117"/>
      <c r="G8" s="116"/>
      <c r="H8" s="138"/>
      <c r="I8" s="116"/>
      <c r="J8" s="137"/>
      <c r="K8" s="116"/>
      <c r="L8" s="137"/>
      <c r="M8" s="116"/>
      <c r="N8" s="137"/>
      <c r="O8" s="116"/>
      <c r="P8" s="137"/>
      <c r="Q8" s="116"/>
      <c r="R8" s="137"/>
      <c r="S8" s="116"/>
      <c r="T8" s="137"/>
    </row>
    <row r="9" spans="1:20" ht="21.75" thickBot="1" x14ac:dyDescent="0.3">
      <c r="A9" s="124" t="s">
        <v>59</v>
      </c>
      <c r="B9" s="116"/>
      <c r="C9" s="123"/>
      <c r="D9" s="116"/>
      <c r="E9" s="225"/>
      <c r="F9" s="225"/>
      <c r="G9" s="116"/>
      <c r="H9" s="123"/>
      <c r="I9" s="116"/>
      <c r="J9" s="123"/>
      <c r="K9" s="116"/>
      <c r="L9" s="123"/>
      <c r="M9" s="116"/>
      <c r="N9" s="123"/>
      <c r="O9" s="116"/>
      <c r="P9" s="123"/>
      <c r="Q9" s="116"/>
      <c r="R9" s="123"/>
      <c r="S9" s="116"/>
      <c r="T9" s="123"/>
    </row>
    <row r="10" spans="1:20" ht="15.75" thickTop="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spans="1:20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20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</row>
    <row r="15" spans="1:20" ht="30" x14ac:dyDescent="0.75">
      <c r="A15" s="213">
        <v>17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</row>
    <row r="16" spans="1:20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20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L15" sqref="L15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1" t="s">
        <v>167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22" ht="27" customHeight="1" x14ac:dyDescent="0.25">
      <c r="B3" s="231" t="s">
        <v>37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22" ht="27" customHeight="1" x14ac:dyDescent="0.25">
      <c r="B4" s="231" t="s">
        <v>231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30" t="s">
        <v>159</v>
      </c>
      <c r="C6" s="230"/>
      <c r="D6" s="230"/>
      <c r="E6" s="230"/>
      <c r="F6" s="230"/>
      <c r="G6" s="230"/>
      <c r="H6" s="230"/>
      <c r="I6" s="230"/>
      <c r="J6" s="230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9" t="s">
        <v>38</v>
      </c>
      <c r="C8" s="229" t="s">
        <v>38</v>
      </c>
      <c r="D8" s="229" t="s">
        <v>39</v>
      </c>
      <c r="E8" s="229" t="s">
        <v>39</v>
      </c>
      <c r="F8" s="229" t="s">
        <v>39</v>
      </c>
      <c r="G8" s="229" t="s">
        <v>39</v>
      </c>
      <c r="H8" s="229" t="s">
        <v>39</v>
      </c>
      <c r="I8" s="82"/>
      <c r="J8" s="229" t="s">
        <v>40</v>
      </c>
      <c r="K8" s="229" t="s">
        <v>40</v>
      </c>
      <c r="L8" s="229" t="s">
        <v>40</v>
      </c>
      <c r="M8" s="229" t="s">
        <v>40</v>
      </c>
      <c r="N8" s="229" t="s">
        <v>40</v>
      </c>
    </row>
    <row r="9" spans="2:22" s="26" customFormat="1" ht="58.5" customHeight="1" x14ac:dyDescent="0.25">
      <c r="B9" s="228" t="s">
        <v>41</v>
      </c>
      <c r="C9" s="83"/>
      <c r="D9" s="228" t="s">
        <v>42</v>
      </c>
      <c r="E9" s="83"/>
      <c r="F9" s="228" t="s">
        <v>43</v>
      </c>
      <c r="G9" s="83"/>
      <c r="H9" s="228" t="s">
        <v>44</v>
      </c>
      <c r="I9" s="82"/>
      <c r="J9" s="228" t="s">
        <v>42</v>
      </c>
      <c r="K9" s="83"/>
      <c r="L9" s="228" t="s">
        <v>43</v>
      </c>
      <c r="M9" s="83"/>
      <c r="N9" s="228" t="s">
        <v>44</v>
      </c>
    </row>
    <row r="10" spans="2:22" s="25" customFormat="1" ht="23.25" customHeight="1" x14ac:dyDescent="0.25">
      <c r="B10" s="82" t="s">
        <v>243</v>
      </c>
      <c r="C10" s="82"/>
      <c r="D10" s="68">
        <v>1124880</v>
      </c>
      <c r="E10" s="173"/>
      <c r="F10" s="68">
        <v>0</v>
      </c>
      <c r="G10" s="173"/>
      <c r="H10" s="68">
        <v>1124880</v>
      </c>
      <c r="I10" s="173"/>
      <c r="J10" s="68">
        <v>2473767</v>
      </c>
      <c r="K10" s="173"/>
      <c r="L10" s="68">
        <v>0</v>
      </c>
      <c r="M10" s="173"/>
      <c r="N10" s="68">
        <v>2473767</v>
      </c>
    </row>
    <row r="11" spans="2:22" s="25" customFormat="1" ht="23.25" customHeight="1" x14ac:dyDescent="0.25">
      <c r="B11" s="82" t="s">
        <v>242</v>
      </c>
      <c r="C11" s="82"/>
      <c r="D11" s="127">
        <v>419222</v>
      </c>
      <c r="E11" s="173"/>
      <c r="F11" s="127">
        <v>0</v>
      </c>
      <c r="G11" s="173"/>
      <c r="H11" s="127">
        <v>419222</v>
      </c>
      <c r="I11" s="173"/>
      <c r="J11" s="127">
        <v>419222</v>
      </c>
      <c r="K11" s="173"/>
      <c r="L11" s="127">
        <v>0</v>
      </c>
      <c r="M11" s="173"/>
      <c r="N11" s="127">
        <v>419222</v>
      </c>
    </row>
    <row r="12" spans="2:22" s="25" customFormat="1" ht="23.25" customHeight="1" x14ac:dyDescent="0.25">
      <c r="B12" s="82" t="s">
        <v>241</v>
      </c>
      <c r="C12" s="82"/>
      <c r="D12" s="68">
        <v>3174</v>
      </c>
      <c r="E12" s="173"/>
      <c r="F12" s="68">
        <v>0</v>
      </c>
      <c r="G12" s="173"/>
      <c r="H12" s="68">
        <v>3174</v>
      </c>
      <c r="I12" s="173"/>
      <c r="J12" s="68">
        <v>9382</v>
      </c>
      <c r="K12" s="173"/>
      <c r="L12" s="68">
        <v>0</v>
      </c>
      <c r="M12" s="173"/>
      <c r="N12" s="68">
        <v>9382</v>
      </c>
    </row>
    <row r="13" spans="2:22" s="25" customFormat="1" ht="23.25" customHeight="1" x14ac:dyDescent="0.25">
      <c r="B13" s="82" t="s">
        <v>234</v>
      </c>
      <c r="C13" s="82"/>
      <c r="D13" s="68">
        <v>1232</v>
      </c>
      <c r="E13" s="173"/>
      <c r="F13" s="68">
        <v>0</v>
      </c>
      <c r="G13" s="173"/>
      <c r="H13" s="68">
        <v>1232</v>
      </c>
      <c r="I13" s="173"/>
      <c r="J13" s="68">
        <v>3640</v>
      </c>
      <c r="K13" s="173"/>
      <c r="L13" s="68">
        <v>0</v>
      </c>
      <c r="M13" s="173"/>
      <c r="N13" s="68">
        <v>3640</v>
      </c>
    </row>
    <row r="14" spans="2:22" s="25" customFormat="1" ht="21.75" customHeight="1" thickBot="1" x14ac:dyDescent="0.3">
      <c r="B14" s="227" t="s">
        <v>65</v>
      </c>
      <c r="C14" s="227"/>
      <c r="D14" s="84">
        <f>SUM(D10:D13)</f>
        <v>1548508</v>
      </c>
      <c r="E14" s="84"/>
      <c r="F14" s="84">
        <f>SUM(F10:F13)</f>
        <v>0</v>
      </c>
      <c r="G14" s="84"/>
      <c r="H14" s="84">
        <f>SUM(H10:H13)</f>
        <v>1548508</v>
      </c>
      <c r="I14" s="84"/>
      <c r="J14" s="84">
        <f>SUM(J10:J13)</f>
        <v>2906011</v>
      </c>
      <c r="K14" s="84"/>
      <c r="L14" s="84">
        <f>SUM(L10:L13)</f>
        <v>0</v>
      </c>
      <c r="M14" s="84"/>
      <c r="N14" s="84">
        <f>SUM(N10:N13)</f>
        <v>2906011</v>
      </c>
    </row>
    <row r="15" spans="2:22" ht="21.75" customHeight="1" thickTop="1" x14ac:dyDescent="0.25"/>
    <row r="16" spans="2:22" ht="21.75" customHeight="1" x14ac:dyDescent="0.25">
      <c r="F16" s="88"/>
    </row>
    <row r="17" spans="4:4" ht="21.75" customHeight="1" x14ac:dyDescent="0.25">
      <c r="D17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7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4" t="s">
        <v>167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3:17" ht="30" x14ac:dyDescent="0.55000000000000004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3:17" ht="30" x14ac:dyDescent="0.55000000000000004">
      <c r="C4" s="174" t="s">
        <v>231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5" t="s">
        <v>71</v>
      </c>
      <c r="D9" s="176" t="s">
        <v>228</v>
      </c>
      <c r="E9" s="176" t="s">
        <v>2</v>
      </c>
      <c r="F9" s="176" t="s">
        <v>2</v>
      </c>
      <c r="G9" s="176" t="s">
        <v>2</v>
      </c>
      <c r="I9" s="176" t="s">
        <v>3</v>
      </c>
      <c r="J9" s="176" t="s">
        <v>3</v>
      </c>
      <c r="K9" s="176" t="s">
        <v>3</v>
      </c>
      <c r="M9" s="176" t="s">
        <v>232</v>
      </c>
      <c r="N9" s="176" t="s">
        <v>4</v>
      </c>
      <c r="O9" s="176" t="s">
        <v>4</v>
      </c>
      <c r="P9" s="176" t="s">
        <v>4</v>
      </c>
      <c r="Q9" s="176" t="s">
        <v>4</v>
      </c>
    </row>
    <row r="10" spans="3:17" s="6" customFormat="1" ht="44.25" customHeight="1" x14ac:dyDescent="0.25">
      <c r="C10" s="175"/>
      <c r="D10" s="10"/>
      <c r="E10" s="177" t="s">
        <v>6</v>
      </c>
      <c r="F10" s="10"/>
      <c r="G10" s="177" t="s">
        <v>7</v>
      </c>
      <c r="I10" s="177" t="s">
        <v>72</v>
      </c>
      <c r="J10" s="10"/>
      <c r="K10" s="177" t="s">
        <v>73</v>
      </c>
      <c r="L10" s="31">
        <v>0</v>
      </c>
      <c r="M10" s="177" t="s">
        <v>6</v>
      </c>
      <c r="N10" s="10"/>
      <c r="O10" s="177" t="s">
        <v>7</v>
      </c>
      <c r="Q10" s="179" t="s">
        <v>11</v>
      </c>
    </row>
    <row r="11" spans="3:17" s="6" customFormat="1" ht="39.75" customHeight="1" x14ac:dyDescent="0.25">
      <c r="C11" s="175"/>
      <c r="D11" s="9"/>
      <c r="E11" s="178" t="s">
        <v>6</v>
      </c>
      <c r="F11" s="9"/>
      <c r="G11" s="178" t="s">
        <v>7</v>
      </c>
      <c r="I11" s="178"/>
      <c r="J11" s="9"/>
      <c r="K11" s="178"/>
      <c r="L11" s="31">
        <v>0</v>
      </c>
      <c r="M11" s="178" t="s">
        <v>6</v>
      </c>
      <c r="N11" s="9"/>
      <c r="O11" s="178" t="s">
        <v>7</v>
      </c>
      <c r="Q11" s="180" t="s">
        <v>11</v>
      </c>
    </row>
    <row r="12" spans="3:17" x14ac:dyDescent="0.55000000000000004">
      <c r="C12" s="30" t="s">
        <v>67</v>
      </c>
      <c r="E12" s="99">
        <f>سهام!G39</f>
        <v>224242813797</v>
      </c>
      <c r="F12" s="20"/>
      <c r="G12" s="99">
        <f>سهام!I39</f>
        <v>225733434182.50592</v>
      </c>
      <c r="H12" s="20"/>
      <c r="I12" s="99">
        <f>سهام!M39</f>
        <v>23155492032</v>
      </c>
      <c r="J12" s="20"/>
      <c r="K12" s="99">
        <f>سهام!Q39</f>
        <v>49482085802</v>
      </c>
      <c r="L12" s="51">
        <v>0</v>
      </c>
      <c r="M12" s="99">
        <f>سهام!W39</f>
        <v>199693783929</v>
      </c>
      <c r="N12" s="20"/>
      <c r="O12" s="99">
        <f>سهام!Y39</f>
        <v>187828882770.47989</v>
      </c>
      <c r="P12" s="20"/>
      <c r="Q12" s="51">
        <f>O12/O17</f>
        <v>0.98823815101262635</v>
      </c>
    </row>
    <row r="13" spans="3:17" x14ac:dyDescent="0.55000000000000004">
      <c r="C13" s="2" t="s">
        <v>76</v>
      </c>
      <c r="E13" s="99">
        <f>سپرده!D14</f>
        <v>491984430</v>
      </c>
      <c r="F13" s="20"/>
      <c r="G13" s="99">
        <f>سپرده!D14</f>
        <v>491984430</v>
      </c>
      <c r="H13" s="20"/>
      <c r="I13" s="99">
        <f>سپرده!F14</f>
        <v>32492974544</v>
      </c>
      <c r="J13" s="20"/>
      <c r="K13" s="99">
        <f>سپرده!H14</f>
        <v>30749451536</v>
      </c>
      <c r="L13" s="51">
        <v>0.3836</v>
      </c>
      <c r="M13" s="99">
        <f>سپرده!J14</f>
        <v>2235508670</v>
      </c>
      <c r="N13" s="20"/>
      <c r="O13" s="99">
        <f>سپرده!J14</f>
        <v>2235508670</v>
      </c>
      <c r="P13" s="20"/>
      <c r="Q13" s="51">
        <f>O13/$O$17</f>
        <v>1.1761848987373664E-2</v>
      </c>
    </row>
    <row r="14" spans="3:17" x14ac:dyDescent="0.55000000000000004">
      <c r="C14" s="2" t="s">
        <v>147</v>
      </c>
      <c r="E14" s="99">
        <f>'واحدهای صندوق'!E10</f>
        <v>0</v>
      </c>
      <c r="F14" s="20"/>
      <c r="G14" s="99">
        <f>'واحدهای صندوق'!G10</f>
        <v>0</v>
      </c>
      <c r="H14" s="20"/>
      <c r="I14" s="99">
        <f>'واحدهای صندوق'!K10</f>
        <v>0</v>
      </c>
      <c r="J14" s="20"/>
      <c r="K14" s="99">
        <f>'واحدهای صندوق'!O10</f>
        <v>0</v>
      </c>
      <c r="L14" s="51"/>
      <c r="M14" s="99">
        <f>'واحدهای صندوق'!U10</f>
        <v>0</v>
      </c>
      <c r="N14" s="20"/>
      <c r="O14" s="99">
        <f>'واحدهای صندوق'!W10</f>
        <v>0</v>
      </c>
      <c r="P14" s="20"/>
      <c r="Q14" s="98">
        <f>O14/O17</f>
        <v>0</v>
      </c>
    </row>
    <row r="15" spans="3:17" x14ac:dyDescent="0.55000000000000004">
      <c r="C15" s="2" t="s">
        <v>68</v>
      </c>
      <c r="E15" s="99">
        <f>'اوراق مشارکت'!R14</f>
        <v>0</v>
      </c>
      <c r="F15" s="20"/>
      <c r="G15" s="99">
        <f>'اوراق مشارکت'!T14</f>
        <v>0</v>
      </c>
      <c r="H15" s="20"/>
      <c r="I15" s="99">
        <f>'اوراق مشارکت'!X14</f>
        <v>0</v>
      </c>
      <c r="J15" s="20"/>
      <c r="K15" s="99">
        <f>'اوراق مشارکت'!AB14</f>
        <v>0</v>
      </c>
      <c r="L15" s="51">
        <v>0</v>
      </c>
      <c r="M15" s="99">
        <f>'اوراق مشارکت'!AH14</f>
        <v>0</v>
      </c>
      <c r="N15" s="20"/>
      <c r="O15" s="99">
        <f>'اوراق مشارکت'!AJ14</f>
        <v>0</v>
      </c>
      <c r="P15" s="20"/>
      <c r="Q15" s="105">
        <f>O15/$O$17</f>
        <v>0</v>
      </c>
    </row>
    <row r="16" spans="3:17" x14ac:dyDescent="0.55000000000000004">
      <c r="E16" s="3"/>
      <c r="G16" s="3"/>
      <c r="I16" s="3"/>
      <c r="K16" s="3"/>
      <c r="L16" s="89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224734798227</v>
      </c>
      <c r="F17" s="73">
        <f>SUM(F12:F14)</f>
        <v>0</v>
      </c>
      <c r="G17" s="70">
        <f>SUM(G12:G16)</f>
        <v>226225418612.50592</v>
      </c>
      <c r="H17" s="73">
        <f>SUM(H12:H14)</f>
        <v>0</v>
      </c>
      <c r="I17" s="70">
        <f>SUM(I12:I16)</f>
        <v>55648466576</v>
      </c>
      <c r="J17" s="73">
        <f>SUM(J12:J14)</f>
        <v>0</v>
      </c>
      <c r="K17" s="70">
        <f>SUM(K12:K16)</f>
        <v>80231537338</v>
      </c>
      <c r="L17" s="73">
        <v>0</v>
      </c>
      <c r="M17" s="70">
        <f>SUM(M12:M16)</f>
        <v>201929292599</v>
      </c>
      <c r="N17" s="73">
        <f>SUM(N12:N14)</f>
        <v>0</v>
      </c>
      <c r="O17" s="70">
        <f>SUM(O12:O16)</f>
        <v>190064391440.47989</v>
      </c>
      <c r="P17" s="73">
        <f>SUM(P12:P14)</f>
        <v>0</v>
      </c>
      <c r="Q17" s="101">
        <v>1</v>
      </c>
    </row>
    <row r="18" spans="3:17" ht="21.75" thickTop="1" x14ac:dyDescent="0.55000000000000004">
      <c r="L18" s="89">
        <v>0.2044</v>
      </c>
      <c r="Q18" s="8"/>
    </row>
    <row r="19" spans="3:17" x14ac:dyDescent="0.55000000000000004">
      <c r="L19" s="89">
        <v>0.11650000000000001</v>
      </c>
    </row>
    <row r="20" spans="3:17" x14ac:dyDescent="0.55000000000000004">
      <c r="L20" s="89">
        <v>0</v>
      </c>
    </row>
    <row r="21" spans="3:17" ht="30" x14ac:dyDescent="0.75">
      <c r="I21" s="41">
        <v>1</v>
      </c>
      <c r="L21" s="89">
        <v>6.3700000000000007E-2</v>
      </c>
    </row>
    <row r="22" spans="3:17" x14ac:dyDescent="0.55000000000000004">
      <c r="L22" s="89">
        <v>0</v>
      </c>
    </row>
    <row r="23" spans="3:17" x14ac:dyDescent="0.55000000000000004">
      <c r="L23" s="89">
        <v>0.13189999999999999</v>
      </c>
    </row>
    <row r="24" spans="3:17" x14ac:dyDescent="0.55000000000000004">
      <c r="L24" s="89">
        <v>3.9899999999999998E-2</v>
      </c>
    </row>
    <row r="25" spans="3:17" x14ac:dyDescent="0.55000000000000004">
      <c r="L25" s="89">
        <v>0.18509999999999999</v>
      </c>
    </row>
    <row r="26" spans="3:17" x14ac:dyDescent="0.55000000000000004">
      <c r="L26" s="89">
        <v>1.89E-2</v>
      </c>
    </row>
    <row r="27" spans="3:17" x14ac:dyDescent="0.55000000000000004">
      <c r="L27" s="89">
        <v>5.16E-2</v>
      </c>
    </row>
    <row r="28" spans="3:17" x14ac:dyDescent="0.55000000000000004">
      <c r="L28" s="89">
        <v>3.6200000000000003E-2</v>
      </c>
    </row>
    <row r="29" spans="3:17" x14ac:dyDescent="0.55000000000000004">
      <c r="L29" s="89">
        <v>0</v>
      </c>
    </row>
    <row r="30" spans="3:17" x14ac:dyDescent="0.55000000000000004">
      <c r="L30" s="89">
        <v>1.8200000000000001E-2</v>
      </c>
    </row>
    <row r="31" spans="3:17" x14ac:dyDescent="0.55000000000000004">
      <c r="L31" s="89">
        <v>3.3000000000000002E-2</v>
      </c>
    </row>
    <row r="32" spans="3:17" x14ac:dyDescent="0.55000000000000004">
      <c r="L32" s="89">
        <v>5.7999999999999996E-3</v>
      </c>
    </row>
    <row r="33" spans="12:12" x14ac:dyDescent="0.55000000000000004">
      <c r="L33" s="89">
        <v>2.0000000000000001E-4</v>
      </c>
    </row>
    <row r="34" spans="12:12" x14ac:dyDescent="0.55000000000000004">
      <c r="L34" s="89">
        <v>0</v>
      </c>
    </row>
    <row r="35" spans="12:12" x14ac:dyDescent="0.55000000000000004">
      <c r="L35" s="89">
        <v>0</v>
      </c>
    </row>
    <row r="36" spans="12:12" x14ac:dyDescent="0.55000000000000004">
      <c r="L36" s="89">
        <v>0</v>
      </c>
    </row>
    <row r="37" spans="12:12" x14ac:dyDescent="0.55000000000000004">
      <c r="L37" s="89">
        <v>1E-4</v>
      </c>
    </row>
    <row r="38" spans="12:12" x14ac:dyDescent="0.55000000000000004">
      <c r="L38" s="89">
        <v>-9.1000000000000004E-3</v>
      </c>
    </row>
    <row r="39" spans="12:12" x14ac:dyDescent="0.55000000000000004">
      <c r="L39" s="89">
        <v>0</v>
      </c>
    </row>
    <row r="40" spans="12:12" x14ac:dyDescent="0.55000000000000004">
      <c r="L40" s="89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48"/>
  <sheetViews>
    <sheetView rightToLeft="1" view="pageBreakPreview" topLeftCell="A17" zoomScaleNormal="55" zoomScaleSheetLayoutView="100" workbookViewId="0">
      <selection activeCell="Q35" sqref="Q35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231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5" t="s">
        <v>1</v>
      </c>
      <c r="D8" s="176" t="s">
        <v>39</v>
      </c>
      <c r="E8" s="176" t="s">
        <v>39</v>
      </c>
      <c r="F8" s="176" t="s">
        <v>39</v>
      </c>
      <c r="G8" s="176" t="s">
        <v>39</v>
      </c>
      <c r="H8" s="176" t="s">
        <v>39</v>
      </c>
      <c r="I8" s="176" t="s">
        <v>39</v>
      </c>
      <c r="J8" s="176" t="s">
        <v>39</v>
      </c>
      <c r="L8" s="176" t="s">
        <v>40</v>
      </c>
      <c r="M8" s="176" t="s">
        <v>40</v>
      </c>
      <c r="N8" s="176" t="s">
        <v>40</v>
      </c>
      <c r="O8" s="176" t="s">
        <v>40</v>
      </c>
      <c r="P8" s="176" t="s">
        <v>40</v>
      </c>
      <c r="Q8" s="176" t="s">
        <v>40</v>
      </c>
      <c r="R8" s="176" t="s">
        <v>40</v>
      </c>
    </row>
    <row r="9" spans="2:28" ht="69" customHeight="1" x14ac:dyDescent="0.65">
      <c r="B9" s="175" t="s">
        <v>1</v>
      </c>
      <c r="D9" s="232" t="s">
        <v>5</v>
      </c>
      <c r="E9" s="39"/>
      <c r="F9" s="232" t="s">
        <v>135</v>
      </c>
      <c r="G9" s="39"/>
      <c r="H9" s="232" t="s">
        <v>51</v>
      </c>
      <c r="I9" s="39"/>
      <c r="J9" s="232" t="s">
        <v>52</v>
      </c>
      <c r="K9" s="28"/>
      <c r="L9" s="232" t="s">
        <v>5</v>
      </c>
      <c r="M9" s="39"/>
      <c r="N9" s="232" t="s">
        <v>135</v>
      </c>
      <c r="O9" s="39"/>
      <c r="P9" s="232" t="s">
        <v>51</v>
      </c>
      <c r="Q9" s="39"/>
      <c r="R9" s="217" t="s">
        <v>145</v>
      </c>
    </row>
    <row r="10" spans="2:28" ht="21.75" customHeight="1" x14ac:dyDescent="0.55000000000000004">
      <c r="B10" s="22" t="s">
        <v>179</v>
      </c>
      <c r="D10" s="68">
        <v>2500000</v>
      </c>
      <c r="E10" s="6"/>
      <c r="F10" s="68">
        <v>7679036250</v>
      </c>
      <c r="G10" s="6"/>
      <c r="H10" s="68">
        <v>8325556927</v>
      </c>
      <c r="I10" s="6"/>
      <c r="J10" s="68">
        <v>-646520677</v>
      </c>
      <c r="K10" s="6"/>
      <c r="L10" s="68">
        <v>2500000</v>
      </c>
      <c r="M10" s="6"/>
      <c r="N10" s="68">
        <v>7679036250</v>
      </c>
      <c r="O10" s="6"/>
      <c r="P10" s="68">
        <v>5236702612</v>
      </c>
      <c r="Q10" s="6"/>
      <c r="R10" s="68">
        <v>2442333638</v>
      </c>
    </row>
    <row r="11" spans="2:28" ht="21.75" customHeight="1" x14ac:dyDescent="0.55000000000000004">
      <c r="B11" s="22" t="s">
        <v>217</v>
      </c>
      <c r="D11" s="68">
        <v>500000</v>
      </c>
      <c r="E11" s="6"/>
      <c r="F11" s="68">
        <v>7698917250</v>
      </c>
      <c r="G11" s="6"/>
      <c r="H11" s="68">
        <v>7201892250</v>
      </c>
      <c r="I11" s="6"/>
      <c r="J11" s="68">
        <v>497025000</v>
      </c>
      <c r="K11" s="6"/>
      <c r="L11" s="68">
        <v>500000</v>
      </c>
      <c r="M11" s="6"/>
      <c r="N11" s="68">
        <v>7698917250</v>
      </c>
      <c r="O11" s="6"/>
      <c r="P11" s="68">
        <v>5963783056</v>
      </c>
      <c r="Q11" s="6"/>
      <c r="R11" s="68">
        <v>1735134194</v>
      </c>
    </row>
    <row r="12" spans="2:28" ht="21.75" customHeight="1" x14ac:dyDescent="0.55000000000000004">
      <c r="B12" s="22" t="s">
        <v>184</v>
      </c>
      <c r="D12" s="68">
        <v>700000</v>
      </c>
      <c r="E12" s="6"/>
      <c r="F12" s="68">
        <v>10521025200</v>
      </c>
      <c r="G12" s="6"/>
      <c r="H12" s="68">
        <v>11627402850</v>
      </c>
      <c r="I12" s="6"/>
      <c r="J12" s="68">
        <v>-1106377650</v>
      </c>
      <c r="K12" s="6"/>
      <c r="L12" s="68">
        <v>700000</v>
      </c>
      <c r="M12" s="6"/>
      <c r="N12" s="68">
        <v>10521025200</v>
      </c>
      <c r="O12" s="6"/>
      <c r="P12" s="68">
        <v>8805829280</v>
      </c>
      <c r="Q12" s="6"/>
      <c r="R12" s="68">
        <v>1715195920</v>
      </c>
    </row>
    <row r="13" spans="2:28" ht="21.75" customHeight="1" x14ac:dyDescent="0.55000000000000004">
      <c r="B13" s="22" t="s">
        <v>177</v>
      </c>
      <c r="D13" s="68">
        <v>1500000</v>
      </c>
      <c r="E13" s="6"/>
      <c r="F13" s="68">
        <v>5994121500</v>
      </c>
      <c r="G13" s="6"/>
      <c r="H13" s="68">
        <v>7181844447</v>
      </c>
      <c r="I13" s="6"/>
      <c r="J13" s="68">
        <v>-1187722947</v>
      </c>
      <c r="K13" s="6"/>
      <c r="L13" s="68">
        <v>1500000</v>
      </c>
      <c r="M13" s="6"/>
      <c r="N13" s="68">
        <v>5994121500</v>
      </c>
      <c r="O13" s="6"/>
      <c r="P13" s="68">
        <v>4530386260</v>
      </c>
      <c r="Q13" s="6"/>
      <c r="R13" s="68">
        <v>1463735240</v>
      </c>
    </row>
    <row r="14" spans="2:28" ht="21.75" customHeight="1" x14ac:dyDescent="0.55000000000000004">
      <c r="B14" s="22" t="s">
        <v>213</v>
      </c>
      <c r="D14" s="68">
        <v>3426866</v>
      </c>
      <c r="E14" s="6"/>
      <c r="F14" s="68">
        <v>7974560660</v>
      </c>
      <c r="G14" s="6"/>
      <c r="H14" s="68">
        <v>9178115405</v>
      </c>
      <c r="I14" s="6"/>
      <c r="J14" s="68">
        <v>-1203554744</v>
      </c>
      <c r="K14" s="6"/>
      <c r="L14" s="68">
        <v>3426866</v>
      </c>
      <c r="M14" s="6"/>
      <c r="N14" s="68">
        <v>7974560660</v>
      </c>
      <c r="O14" s="6"/>
      <c r="P14" s="68">
        <v>6792244040</v>
      </c>
      <c r="Q14" s="6"/>
      <c r="R14" s="68">
        <v>1182316620</v>
      </c>
    </row>
    <row r="15" spans="2:28" ht="21.75" customHeight="1" x14ac:dyDescent="0.55000000000000004">
      <c r="B15" s="22" t="s">
        <v>192</v>
      </c>
      <c r="D15" s="68">
        <v>4400000</v>
      </c>
      <c r="E15" s="6"/>
      <c r="F15" s="68">
        <v>7404877260</v>
      </c>
      <c r="G15" s="6"/>
      <c r="H15" s="68">
        <v>7560367817</v>
      </c>
      <c r="I15" s="6"/>
      <c r="J15" s="68">
        <v>-155490557</v>
      </c>
      <c r="K15" s="6"/>
      <c r="L15" s="68">
        <v>4400000</v>
      </c>
      <c r="M15" s="6"/>
      <c r="N15" s="68">
        <v>7404877260</v>
      </c>
      <c r="O15" s="6"/>
      <c r="P15" s="68">
        <v>7040927855</v>
      </c>
      <c r="Q15" s="6"/>
      <c r="R15" s="68">
        <v>363949405</v>
      </c>
    </row>
    <row r="16" spans="2:28" ht="21.75" customHeight="1" x14ac:dyDescent="0.55000000000000004">
      <c r="B16" s="22" t="s">
        <v>224</v>
      </c>
      <c r="D16" s="68">
        <v>1900000</v>
      </c>
      <c r="E16" s="6"/>
      <c r="F16" s="68">
        <v>9707892300</v>
      </c>
      <c r="G16" s="6"/>
      <c r="H16" s="68">
        <v>10420676328</v>
      </c>
      <c r="I16" s="6"/>
      <c r="J16" s="68">
        <v>-712784028</v>
      </c>
      <c r="K16" s="6"/>
      <c r="L16" s="68">
        <v>1900000</v>
      </c>
      <c r="M16" s="6"/>
      <c r="N16" s="68">
        <v>9707892300</v>
      </c>
      <c r="O16" s="6"/>
      <c r="P16" s="68">
        <v>9665101459</v>
      </c>
      <c r="Q16" s="6"/>
      <c r="R16" s="68">
        <v>42790841</v>
      </c>
    </row>
    <row r="17" spans="2:51" ht="21.75" customHeight="1" x14ac:dyDescent="0.55000000000000004">
      <c r="B17" s="22" t="s">
        <v>200</v>
      </c>
      <c r="D17" s="68">
        <v>4003000</v>
      </c>
      <c r="E17" s="6"/>
      <c r="F17" s="68">
        <v>9438620059</v>
      </c>
      <c r="G17" s="6"/>
      <c r="H17" s="68">
        <v>9761454212</v>
      </c>
      <c r="I17" s="6"/>
      <c r="J17" s="68">
        <v>-322834152</v>
      </c>
      <c r="K17" s="6"/>
      <c r="L17" s="68">
        <v>4003000</v>
      </c>
      <c r="M17" s="6"/>
      <c r="N17" s="68">
        <v>9438620059</v>
      </c>
      <c r="O17" s="6"/>
      <c r="P17" s="68">
        <v>9501025063</v>
      </c>
      <c r="Q17" s="6"/>
      <c r="R17" s="68">
        <v>-62405003</v>
      </c>
    </row>
    <row r="18" spans="2:51" ht="21.75" customHeight="1" x14ac:dyDescent="0.55000000000000004">
      <c r="B18" s="22" t="s">
        <v>171</v>
      </c>
      <c r="D18" s="68">
        <v>4500000</v>
      </c>
      <c r="E18" s="6"/>
      <c r="F18" s="68">
        <v>11160696375</v>
      </c>
      <c r="G18" s="6"/>
      <c r="H18" s="68">
        <v>12332681325</v>
      </c>
      <c r="I18" s="6"/>
      <c r="J18" s="68">
        <v>-1171984950</v>
      </c>
      <c r="K18" s="6"/>
      <c r="L18" s="68">
        <v>4500000</v>
      </c>
      <c r="M18" s="6"/>
      <c r="N18" s="68">
        <v>11160696375</v>
      </c>
      <c r="O18" s="6"/>
      <c r="P18" s="68">
        <v>11228188877</v>
      </c>
      <c r="Q18" s="6"/>
      <c r="R18" s="68">
        <v>-67492502</v>
      </c>
    </row>
    <row r="19" spans="2:51" ht="21.75" customHeight="1" x14ac:dyDescent="0.55000000000000004">
      <c r="B19" s="22" t="s">
        <v>197</v>
      </c>
      <c r="D19" s="68">
        <v>1000000</v>
      </c>
      <c r="E19" s="6"/>
      <c r="F19" s="68">
        <v>9890797500</v>
      </c>
      <c r="G19" s="6"/>
      <c r="H19" s="68">
        <v>10832297086</v>
      </c>
      <c r="I19" s="6"/>
      <c r="J19" s="68">
        <v>-941499586</v>
      </c>
      <c r="K19" s="6"/>
      <c r="L19" s="68">
        <v>1000000</v>
      </c>
      <c r="M19" s="6"/>
      <c r="N19" s="68">
        <v>9890797500</v>
      </c>
      <c r="O19" s="6"/>
      <c r="P19" s="68">
        <v>9988860103</v>
      </c>
      <c r="Q19" s="6"/>
      <c r="R19" s="68">
        <v>-98062603</v>
      </c>
    </row>
    <row r="20" spans="2:51" ht="21.75" customHeight="1" x14ac:dyDescent="0.55000000000000004">
      <c r="B20" s="22" t="s">
        <v>220</v>
      </c>
      <c r="D20" s="68">
        <v>2177800</v>
      </c>
      <c r="E20" s="6"/>
      <c r="F20" s="68">
        <v>5563644171</v>
      </c>
      <c r="G20" s="6"/>
      <c r="H20" s="68">
        <v>6132392410</v>
      </c>
      <c r="I20" s="6"/>
      <c r="J20" s="68">
        <v>-568748238</v>
      </c>
      <c r="K20" s="6"/>
      <c r="L20" s="68">
        <v>2177800</v>
      </c>
      <c r="M20" s="6"/>
      <c r="N20" s="68">
        <v>5563644171</v>
      </c>
      <c r="O20" s="6"/>
      <c r="P20" s="68">
        <v>5736769648</v>
      </c>
      <c r="Q20" s="6"/>
      <c r="R20" s="68">
        <v>-173125476</v>
      </c>
    </row>
    <row r="21" spans="2:51" ht="21.75" customHeight="1" x14ac:dyDescent="0.55000000000000004">
      <c r="B21" s="22" t="s">
        <v>186</v>
      </c>
      <c r="D21" s="68">
        <v>350000</v>
      </c>
      <c r="E21" s="6"/>
      <c r="F21" s="68">
        <v>8144748675</v>
      </c>
      <c r="G21" s="6"/>
      <c r="H21" s="68">
        <v>8864937900</v>
      </c>
      <c r="I21" s="6"/>
      <c r="J21" s="68">
        <v>-720189225</v>
      </c>
      <c r="K21" s="6"/>
      <c r="L21" s="68">
        <v>350000</v>
      </c>
      <c r="M21" s="6"/>
      <c r="N21" s="68">
        <v>8144748675</v>
      </c>
      <c r="O21" s="6"/>
      <c r="P21" s="68">
        <v>8389275304</v>
      </c>
      <c r="Q21" s="6"/>
      <c r="R21" s="68">
        <v>-244526629</v>
      </c>
    </row>
    <row r="22" spans="2:51" ht="21.75" customHeight="1" x14ac:dyDescent="0.55000000000000004">
      <c r="B22" s="22" t="s">
        <v>191</v>
      </c>
      <c r="D22" s="68">
        <v>5270000</v>
      </c>
      <c r="E22" s="6"/>
      <c r="F22" s="68">
        <v>6705463680</v>
      </c>
      <c r="G22" s="6"/>
      <c r="H22" s="68">
        <v>7081372716</v>
      </c>
      <c r="I22" s="6"/>
      <c r="J22" s="68">
        <v>-375909036</v>
      </c>
      <c r="K22" s="6"/>
      <c r="L22" s="68">
        <v>5270000</v>
      </c>
      <c r="M22" s="6"/>
      <c r="N22" s="68">
        <v>6705463680</v>
      </c>
      <c r="O22" s="6"/>
      <c r="P22" s="68">
        <v>7177979335</v>
      </c>
      <c r="Q22" s="6"/>
      <c r="R22" s="68">
        <v>-472515655</v>
      </c>
    </row>
    <row r="23" spans="2:51" ht="21.75" customHeight="1" x14ac:dyDescent="0.55000000000000004">
      <c r="B23" s="22" t="s">
        <v>180</v>
      </c>
      <c r="D23" s="68">
        <v>1800000</v>
      </c>
      <c r="E23" s="6"/>
      <c r="F23" s="68">
        <v>6620373000</v>
      </c>
      <c r="G23" s="6"/>
      <c r="H23" s="68">
        <v>6763516200</v>
      </c>
      <c r="I23" s="6"/>
      <c r="J23" s="68">
        <v>-143143200</v>
      </c>
      <c r="K23" s="6"/>
      <c r="L23" s="68">
        <v>1800000</v>
      </c>
      <c r="M23" s="6"/>
      <c r="N23" s="68">
        <v>6620373000</v>
      </c>
      <c r="O23" s="6"/>
      <c r="P23" s="68">
        <v>7304332056</v>
      </c>
      <c r="Q23" s="6"/>
      <c r="R23" s="68">
        <v>-683959056</v>
      </c>
    </row>
    <row r="24" spans="2:51" ht="21.75" customHeight="1" x14ac:dyDescent="0.55000000000000004">
      <c r="B24" s="22" t="s">
        <v>233</v>
      </c>
      <c r="D24" s="68">
        <v>3500000</v>
      </c>
      <c r="E24" s="6"/>
      <c r="F24" s="68">
        <v>8196936300</v>
      </c>
      <c r="G24" s="6"/>
      <c r="H24" s="68">
        <v>8884136762</v>
      </c>
      <c r="I24" s="6"/>
      <c r="J24" s="68">
        <v>-687200462</v>
      </c>
      <c r="K24" s="6"/>
      <c r="L24" s="68">
        <v>3500000</v>
      </c>
      <c r="M24" s="6"/>
      <c r="N24" s="68">
        <v>8196936300</v>
      </c>
      <c r="O24" s="6"/>
      <c r="P24" s="68">
        <v>8884136762</v>
      </c>
      <c r="Q24" s="6"/>
      <c r="R24" s="68">
        <v>-687200462</v>
      </c>
    </row>
    <row r="25" spans="2:51" ht="21.75" customHeight="1" x14ac:dyDescent="0.55000000000000004">
      <c r="B25" s="22" t="s">
        <v>229</v>
      </c>
      <c r="D25" s="68">
        <v>3600000</v>
      </c>
      <c r="E25" s="6"/>
      <c r="F25" s="68">
        <v>6140843280</v>
      </c>
      <c r="G25" s="6"/>
      <c r="H25" s="68">
        <v>6525482903</v>
      </c>
      <c r="I25" s="6"/>
      <c r="J25" s="68">
        <v>-384639623</v>
      </c>
      <c r="K25" s="6"/>
      <c r="L25" s="68">
        <v>3600000</v>
      </c>
      <c r="M25" s="6"/>
      <c r="N25" s="68">
        <v>6140843280</v>
      </c>
      <c r="O25" s="6"/>
      <c r="P25" s="68">
        <v>6946278467</v>
      </c>
      <c r="Q25" s="6"/>
      <c r="R25" s="68">
        <v>-805435187</v>
      </c>
    </row>
    <row r="26" spans="2:51" ht="21.75" customHeight="1" x14ac:dyDescent="0.55000000000000004">
      <c r="B26" s="22" t="s">
        <v>202</v>
      </c>
      <c r="D26" s="68">
        <v>5633333</v>
      </c>
      <c r="E26" s="6"/>
      <c r="F26" s="68">
        <v>12358790973</v>
      </c>
      <c r="G26" s="6"/>
      <c r="H26" s="68">
        <v>13338758540</v>
      </c>
      <c r="I26" s="6"/>
      <c r="J26" s="68">
        <v>-979967566</v>
      </c>
      <c r="K26" s="6"/>
      <c r="L26" s="68">
        <v>5633333</v>
      </c>
      <c r="M26" s="6"/>
      <c r="N26" s="68">
        <v>12358790973</v>
      </c>
      <c r="O26" s="6"/>
      <c r="P26" s="68">
        <v>13386820731</v>
      </c>
      <c r="Q26" s="6"/>
      <c r="R26" s="68">
        <v>-1028029757</v>
      </c>
    </row>
    <row r="27" spans="2:51" ht="21.75" customHeight="1" x14ac:dyDescent="0.55000000000000004">
      <c r="B27" s="22" t="s">
        <v>174</v>
      </c>
      <c r="D27" s="68">
        <v>1442308</v>
      </c>
      <c r="E27" s="6"/>
      <c r="F27" s="68">
        <v>9462593364</v>
      </c>
      <c r="G27" s="6"/>
      <c r="H27" s="68">
        <v>9763675880</v>
      </c>
      <c r="I27" s="6"/>
      <c r="J27" s="68">
        <v>-301082515</v>
      </c>
      <c r="K27" s="6"/>
      <c r="L27" s="68">
        <v>1442308</v>
      </c>
      <c r="M27" s="6"/>
      <c r="N27" s="68">
        <v>9462593364</v>
      </c>
      <c r="O27" s="6"/>
      <c r="P27" s="68">
        <v>10740795233</v>
      </c>
      <c r="Q27" s="6"/>
      <c r="R27" s="68">
        <v>-1278201868</v>
      </c>
    </row>
    <row r="28" spans="2:51" ht="21.75" customHeight="1" x14ac:dyDescent="0.55000000000000004">
      <c r="B28" s="22" t="s">
        <v>189</v>
      </c>
      <c r="D28" s="68">
        <v>3200000</v>
      </c>
      <c r="E28" s="6"/>
      <c r="F28" s="68">
        <v>11133360000</v>
      </c>
      <c r="G28" s="6"/>
      <c r="H28" s="68">
        <v>12183133856</v>
      </c>
      <c r="I28" s="6"/>
      <c r="J28" s="68">
        <v>-1049773856</v>
      </c>
      <c r="K28" s="6"/>
      <c r="L28" s="68">
        <v>3200000</v>
      </c>
      <c r="M28" s="6"/>
      <c r="N28" s="68">
        <v>11133360000</v>
      </c>
      <c r="O28" s="6"/>
      <c r="P28" s="68">
        <v>12574462303</v>
      </c>
      <c r="Q28" s="6"/>
      <c r="R28" s="68">
        <v>-1441102303</v>
      </c>
    </row>
    <row r="29" spans="2:51" ht="21.75" customHeight="1" x14ac:dyDescent="0.55000000000000004">
      <c r="B29" s="22" t="s">
        <v>221</v>
      </c>
      <c r="D29" s="68">
        <v>80000</v>
      </c>
      <c r="E29" s="6"/>
      <c r="F29" s="68">
        <v>6695920800</v>
      </c>
      <c r="G29" s="6"/>
      <c r="H29" s="68">
        <v>7554780000</v>
      </c>
      <c r="I29" s="6"/>
      <c r="J29" s="68">
        <v>-858859200</v>
      </c>
      <c r="K29" s="6"/>
      <c r="L29" s="68">
        <v>80000</v>
      </c>
      <c r="M29" s="6"/>
      <c r="N29" s="68">
        <v>6695920800</v>
      </c>
      <c r="O29" s="6"/>
      <c r="P29" s="68">
        <v>8140651640</v>
      </c>
      <c r="Q29" s="6"/>
      <c r="R29" s="68">
        <v>-1444730840</v>
      </c>
    </row>
    <row r="30" spans="2:51" ht="21.75" customHeight="1" x14ac:dyDescent="0.55000000000000004">
      <c r="B30" s="22" t="s">
        <v>214</v>
      </c>
      <c r="D30" s="68">
        <v>2200000</v>
      </c>
      <c r="E30" s="6"/>
      <c r="F30" s="68">
        <v>10825204500</v>
      </c>
      <c r="G30" s="6"/>
      <c r="H30" s="68">
        <v>11240717400</v>
      </c>
      <c r="I30" s="6"/>
      <c r="J30" s="68">
        <v>-415512900</v>
      </c>
      <c r="K30" s="6"/>
      <c r="L30" s="68">
        <v>2200000</v>
      </c>
      <c r="M30" s="6"/>
      <c r="N30" s="68">
        <v>10825204500</v>
      </c>
      <c r="O30" s="6"/>
      <c r="P30" s="68">
        <v>12420535274</v>
      </c>
      <c r="Q30" s="6"/>
      <c r="R30" s="68">
        <v>-1595330774</v>
      </c>
    </row>
    <row r="31" spans="2:51" ht="21.75" customHeight="1" x14ac:dyDescent="0.55000000000000004">
      <c r="B31" s="22" t="s">
        <v>223</v>
      </c>
      <c r="D31" s="68">
        <v>60000</v>
      </c>
      <c r="E31" s="6"/>
      <c r="F31" s="68">
        <v>8510459670</v>
      </c>
      <c r="G31" s="6"/>
      <c r="H31" s="68">
        <v>8658970740</v>
      </c>
      <c r="I31" s="6"/>
      <c r="J31" s="68">
        <v>-148511070</v>
      </c>
      <c r="K31" s="6"/>
      <c r="L31" s="68">
        <v>60000</v>
      </c>
      <c r="M31" s="6"/>
      <c r="N31" s="68">
        <v>8510459670</v>
      </c>
      <c r="O31" s="6"/>
      <c r="P31" s="68">
        <v>10285672167</v>
      </c>
      <c r="Q31" s="6"/>
      <c r="R31" s="68">
        <v>-1775212497</v>
      </c>
    </row>
    <row r="32" spans="2:51" ht="21.75" customHeight="1" x14ac:dyDescent="0.55000000000000004">
      <c r="D32" s="68"/>
      <c r="E32" s="6"/>
      <c r="F32" s="68"/>
      <c r="G32" s="6"/>
      <c r="H32" s="68"/>
      <c r="I32" s="6"/>
      <c r="J32" s="68"/>
      <c r="K32" s="6"/>
      <c r="L32" s="68"/>
      <c r="M32" s="6"/>
      <c r="N32" s="68"/>
      <c r="O32" s="6"/>
      <c r="P32" s="68"/>
      <c r="Q32" s="6"/>
      <c r="R32" s="68"/>
      <c r="AI32" s="22"/>
      <c r="AK32" s="68"/>
      <c r="AL32" s="6"/>
      <c r="AM32" s="68"/>
      <c r="AN32" s="6"/>
      <c r="AO32" s="68"/>
      <c r="AP32" s="6"/>
      <c r="AQ32" s="68"/>
      <c r="AR32" s="6"/>
      <c r="AS32" s="68"/>
      <c r="AT32" s="6"/>
      <c r="AU32" s="68"/>
      <c r="AV32" s="6"/>
      <c r="AW32" s="68"/>
      <c r="AX32" s="6"/>
      <c r="AY32" s="68"/>
    </row>
    <row r="33" spans="2:52" ht="21.75" thickBot="1" x14ac:dyDescent="0.6">
      <c r="B33" s="36" t="s">
        <v>65</v>
      </c>
      <c r="D33" s="69">
        <f>SUM(D10:D32)</f>
        <v>53743307</v>
      </c>
      <c r="E33" s="6"/>
      <c r="F33" s="69">
        <f>SUM(F10:F32)</f>
        <v>187828882767</v>
      </c>
      <c r="G33" s="6"/>
      <c r="H33" s="69">
        <f>SUM(H10:H32)</f>
        <v>201414163954</v>
      </c>
      <c r="I33" s="6"/>
      <c r="J33" s="69">
        <f>SUM(J10:J32)</f>
        <v>-13585281182</v>
      </c>
      <c r="K33" s="6"/>
      <c r="L33" s="69">
        <f>SUM(L10:L32)</f>
        <v>53743307</v>
      </c>
      <c r="M33" s="6"/>
      <c r="N33" s="69">
        <f>SUM(N10:N32)</f>
        <v>187828882767</v>
      </c>
      <c r="O33" s="6"/>
      <c r="P33" s="69">
        <f>SUM(P10:P32)</f>
        <v>190740757525</v>
      </c>
      <c r="Q33" s="6"/>
      <c r="R33" s="69">
        <f>SUM(R10:R32)</f>
        <v>-2911874754</v>
      </c>
      <c r="AI33" s="22"/>
      <c r="AK33" s="68"/>
      <c r="AL33" s="6"/>
      <c r="AM33" s="68"/>
      <c r="AN33" s="6"/>
      <c r="AO33" s="68"/>
      <c r="AP33" s="6"/>
      <c r="AQ33" s="68"/>
      <c r="AR33" s="6"/>
      <c r="AS33" s="68"/>
      <c r="AT33" s="6"/>
      <c r="AU33" s="68"/>
      <c r="AV33" s="6"/>
      <c r="AW33" s="68"/>
      <c r="AX33" s="6"/>
      <c r="AY33" s="68"/>
    </row>
    <row r="34" spans="2:52" ht="21.75" thickTop="1" x14ac:dyDescent="0.55000000000000004">
      <c r="AI34" s="22"/>
      <c r="AK34" s="68"/>
      <c r="AL34" s="6"/>
      <c r="AM34" s="68"/>
      <c r="AN34" s="6"/>
      <c r="AO34" s="68"/>
      <c r="AP34" s="6"/>
      <c r="AQ34" s="68"/>
      <c r="AR34" s="6"/>
      <c r="AS34" s="68"/>
      <c r="AT34" s="6"/>
      <c r="AU34" s="68"/>
      <c r="AV34" s="6"/>
      <c r="AW34" s="68"/>
      <c r="AX34" s="6"/>
      <c r="AY34" s="68"/>
    </row>
    <row r="35" spans="2:52" ht="30" x14ac:dyDescent="0.75">
      <c r="J35" s="46">
        <v>19</v>
      </c>
      <c r="L35" s="21"/>
      <c r="AI35" s="22"/>
      <c r="AK35" s="68"/>
      <c r="AL35" s="6"/>
      <c r="AM35" s="68"/>
      <c r="AN35" s="6"/>
      <c r="AO35" s="68"/>
      <c r="AP35" s="6"/>
      <c r="AQ35" s="68"/>
      <c r="AR35" s="6"/>
      <c r="AS35" s="68"/>
      <c r="AT35" s="6"/>
      <c r="AU35" s="68"/>
      <c r="AV35" s="6"/>
      <c r="AW35" s="68"/>
      <c r="AX35" s="6"/>
      <c r="AY35" s="68"/>
    </row>
    <row r="36" spans="2:52" x14ac:dyDescent="0.55000000000000004">
      <c r="AI36" s="22"/>
      <c r="AK36" s="68"/>
      <c r="AL36" s="6"/>
      <c r="AM36" s="68"/>
      <c r="AN36" s="6"/>
      <c r="AO36" s="68"/>
      <c r="AP36" s="6"/>
      <c r="AQ36" s="68"/>
      <c r="AR36" s="6"/>
      <c r="AS36" s="68"/>
      <c r="AT36" s="6"/>
      <c r="AU36" s="68"/>
      <c r="AV36" s="6"/>
      <c r="AW36" s="68"/>
      <c r="AX36" s="6"/>
      <c r="AY36" s="68"/>
    </row>
    <row r="37" spans="2:52" x14ac:dyDescent="0.55000000000000004">
      <c r="AI37" s="22"/>
      <c r="AK37" s="68"/>
      <c r="AL37" s="6"/>
      <c r="AM37" s="68"/>
      <c r="AN37" s="6"/>
      <c r="AO37" s="68"/>
      <c r="AP37" s="6"/>
      <c r="AQ37" s="68"/>
      <c r="AR37" s="6"/>
      <c r="AS37" s="68"/>
      <c r="AT37" s="6"/>
      <c r="AU37" s="68"/>
      <c r="AV37" s="6"/>
      <c r="AW37" s="68"/>
      <c r="AX37" s="6"/>
      <c r="AY37" s="68"/>
    </row>
    <row r="38" spans="2:52" x14ac:dyDescent="0.55000000000000004">
      <c r="AJ38" s="22"/>
      <c r="AL38" s="68"/>
      <c r="AM38" s="6"/>
      <c r="AN38" s="68"/>
      <c r="AO38" s="6"/>
      <c r="AP38" s="68"/>
      <c r="AQ38" s="6"/>
      <c r="AR38" s="68"/>
      <c r="AS38" s="6"/>
      <c r="AT38" s="68"/>
      <c r="AU38" s="6"/>
      <c r="AV38" s="68"/>
      <c r="AW38" s="6"/>
      <c r="AX38" s="68"/>
      <c r="AY38" s="6"/>
      <c r="AZ38" s="68"/>
    </row>
    <row r="39" spans="2:52" x14ac:dyDescent="0.55000000000000004">
      <c r="AJ39" s="22"/>
      <c r="AL39" s="68"/>
      <c r="AM39" s="6"/>
      <c r="AN39" s="68"/>
      <c r="AO39" s="6"/>
      <c r="AP39" s="68"/>
      <c r="AQ39" s="6"/>
      <c r="AR39" s="68"/>
      <c r="AS39" s="6"/>
      <c r="AT39" s="68"/>
      <c r="AU39" s="6"/>
      <c r="AV39" s="68"/>
      <c r="AW39" s="6"/>
      <c r="AX39" s="68"/>
      <c r="AY39" s="6"/>
      <c r="AZ39" s="68"/>
    </row>
    <row r="40" spans="2:52" x14ac:dyDescent="0.55000000000000004">
      <c r="AJ40" s="22"/>
      <c r="AL40" s="68"/>
      <c r="AM40" s="6"/>
      <c r="AN40" s="68"/>
      <c r="AO40" s="6"/>
      <c r="AP40" s="68"/>
      <c r="AQ40" s="6"/>
      <c r="AR40" s="68"/>
      <c r="AS40" s="6"/>
      <c r="AT40" s="68"/>
      <c r="AU40" s="6"/>
      <c r="AV40" s="68"/>
      <c r="AW40" s="6"/>
      <c r="AX40" s="68"/>
      <c r="AY40" s="6"/>
      <c r="AZ40" s="68"/>
    </row>
    <row r="41" spans="2:52" x14ac:dyDescent="0.55000000000000004">
      <c r="AJ41" s="22"/>
      <c r="AL41" s="68"/>
      <c r="AM41" s="6"/>
      <c r="AN41" s="68"/>
      <c r="AO41" s="6"/>
      <c r="AP41" s="68"/>
      <c r="AQ41" s="6"/>
      <c r="AR41" s="68"/>
      <c r="AS41" s="6"/>
      <c r="AT41" s="68"/>
      <c r="AU41" s="6"/>
      <c r="AV41" s="68"/>
      <c r="AW41" s="6"/>
      <c r="AX41" s="68"/>
      <c r="AY41" s="6"/>
      <c r="AZ41" s="68"/>
    </row>
    <row r="42" spans="2:52" x14ac:dyDescent="0.55000000000000004">
      <c r="AJ42" s="22"/>
      <c r="AL42" s="68"/>
      <c r="AM42" s="6"/>
      <c r="AN42" s="68"/>
      <c r="AO42" s="6"/>
      <c r="AP42" s="68"/>
      <c r="AQ42" s="6"/>
      <c r="AR42" s="68"/>
      <c r="AS42" s="6"/>
      <c r="AT42" s="68"/>
      <c r="AU42" s="6"/>
      <c r="AV42" s="68"/>
      <c r="AW42" s="6"/>
      <c r="AX42" s="68"/>
      <c r="AY42" s="6"/>
      <c r="AZ42" s="68"/>
    </row>
    <row r="43" spans="2:52" x14ac:dyDescent="0.55000000000000004">
      <c r="AJ43" s="22"/>
      <c r="AL43" s="68"/>
      <c r="AM43" s="6"/>
      <c r="AN43" s="68"/>
      <c r="AO43" s="6"/>
      <c r="AP43" s="68"/>
      <c r="AQ43" s="6"/>
      <c r="AR43" s="68"/>
      <c r="AS43" s="6"/>
      <c r="AT43" s="68"/>
      <c r="AU43" s="6"/>
      <c r="AV43" s="68"/>
      <c r="AW43" s="6"/>
      <c r="AX43" s="68"/>
      <c r="AY43" s="6"/>
      <c r="AZ43" s="68"/>
    </row>
    <row r="44" spans="2:52" x14ac:dyDescent="0.55000000000000004">
      <c r="AJ44" s="22"/>
      <c r="AL44" s="68"/>
      <c r="AM44" s="6"/>
      <c r="AN44" s="68"/>
      <c r="AO44" s="6"/>
      <c r="AP44" s="68"/>
      <c r="AQ44" s="6"/>
      <c r="AR44" s="68"/>
      <c r="AS44" s="6"/>
      <c r="AT44" s="68"/>
      <c r="AU44" s="6"/>
      <c r="AV44" s="68"/>
      <c r="AW44" s="6"/>
      <c r="AX44" s="68"/>
      <c r="AY44" s="6"/>
      <c r="AZ44" s="68"/>
    </row>
    <row r="45" spans="2:52" x14ac:dyDescent="0.55000000000000004">
      <c r="AJ45" s="22"/>
      <c r="AL45" s="68"/>
      <c r="AM45" s="6"/>
      <c r="AN45" s="68"/>
      <c r="AO45" s="6"/>
      <c r="AP45" s="68"/>
      <c r="AQ45" s="6"/>
      <c r="AR45" s="68"/>
      <c r="AS45" s="6"/>
      <c r="AT45" s="68"/>
      <c r="AU45" s="6"/>
      <c r="AV45" s="68"/>
      <c r="AW45" s="6"/>
      <c r="AX45" s="68"/>
      <c r="AY45" s="6"/>
      <c r="AZ45" s="68"/>
    </row>
    <row r="46" spans="2:52" x14ac:dyDescent="0.55000000000000004">
      <c r="AJ46" s="22"/>
      <c r="AL46" s="68"/>
      <c r="AM46" s="6"/>
      <c r="AN46" s="68"/>
      <c r="AO46" s="6"/>
      <c r="AP46" s="68"/>
      <c r="AQ46" s="6"/>
      <c r="AR46" s="68"/>
      <c r="AS46" s="6"/>
      <c r="AT46" s="68"/>
      <c r="AU46" s="6"/>
      <c r="AV46" s="68"/>
      <c r="AW46" s="6"/>
      <c r="AX46" s="68"/>
      <c r="AY46" s="6"/>
      <c r="AZ46" s="68"/>
    </row>
    <row r="47" spans="2:52" x14ac:dyDescent="0.55000000000000004">
      <c r="AJ47" s="22"/>
      <c r="AL47" s="68"/>
      <c r="AM47" s="6"/>
      <c r="AN47" s="68"/>
      <c r="AO47" s="6"/>
      <c r="AP47" s="68"/>
      <c r="AQ47" s="6"/>
      <c r="AR47" s="68"/>
      <c r="AS47" s="6"/>
      <c r="AT47" s="68"/>
      <c r="AU47" s="6"/>
      <c r="AV47" s="68"/>
      <c r="AW47" s="6"/>
      <c r="AX47" s="68"/>
      <c r="AY47" s="6"/>
      <c r="AZ47" s="68"/>
    </row>
    <row r="48" spans="2:52" x14ac:dyDescent="0.55000000000000004">
      <c r="AJ48" s="22"/>
      <c r="AL48" s="68"/>
      <c r="AM48" s="6"/>
      <c r="AN48" s="68"/>
      <c r="AO48" s="6"/>
      <c r="AP48" s="68"/>
      <c r="AQ48" s="6"/>
      <c r="AR48" s="68"/>
      <c r="AS48" s="6"/>
      <c r="AT48" s="68"/>
      <c r="AU48" s="6"/>
      <c r="AV48" s="68"/>
      <c r="AW48" s="6"/>
      <c r="AX48" s="68"/>
      <c r="AY48" s="6"/>
      <c r="AZ48" s="68"/>
    </row>
  </sheetData>
  <sortState xmlns:xlrd2="http://schemas.microsoft.com/office/spreadsheetml/2017/richdata2" ref="B10:S31">
    <sortCondition descending="1" ref="R10:R3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65"/>
  <sheetViews>
    <sheetView rightToLeft="1" view="pageBreakPreview" topLeftCell="A43" zoomScale="70" zoomScaleNormal="85" zoomScaleSheetLayoutView="70" workbookViewId="0">
      <selection activeCell="P64" sqref="P64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4" t="s">
        <v>168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2:28" ht="30" x14ac:dyDescent="0.55000000000000004">
      <c r="B3" s="174" t="s">
        <v>37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2:28" ht="30" x14ac:dyDescent="0.55000000000000004">
      <c r="B4" s="174" t="s">
        <v>231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3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3" t="s">
        <v>1</v>
      </c>
      <c r="D9" s="111" t="s">
        <v>5</v>
      </c>
      <c r="E9" s="34"/>
      <c r="F9" s="111" t="s">
        <v>50</v>
      </c>
      <c r="G9" s="34"/>
      <c r="H9" s="111" t="s">
        <v>51</v>
      </c>
      <c r="I9" s="34"/>
      <c r="J9" s="111" t="s">
        <v>53</v>
      </c>
      <c r="L9" s="111" t="s">
        <v>5</v>
      </c>
      <c r="M9" s="34"/>
      <c r="N9" s="111" t="s">
        <v>50</v>
      </c>
      <c r="O9" s="34"/>
      <c r="P9" s="111" t="s">
        <v>51</v>
      </c>
      <c r="Q9" s="34"/>
      <c r="R9" s="111" t="s">
        <v>53</v>
      </c>
    </row>
    <row r="10" spans="2:28" ht="25.5" customHeight="1" x14ac:dyDescent="0.55000000000000004">
      <c r="B10" s="30" t="s">
        <v>78</v>
      </c>
      <c r="D10" s="110">
        <v>2200000</v>
      </c>
      <c r="E10" s="71"/>
      <c r="F10" s="110">
        <v>5754953107</v>
      </c>
      <c r="G10" s="71"/>
      <c r="H10" s="110">
        <v>5180101074</v>
      </c>
      <c r="I10" s="71"/>
      <c r="J10" s="110">
        <v>574852033</v>
      </c>
      <c r="K10" s="71"/>
      <c r="L10" s="110">
        <v>9639437</v>
      </c>
      <c r="M10" s="71"/>
      <c r="N10" s="110">
        <v>24862339878</v>
      </c>
      <c r="O10" s="71"/>
      <c r="P10" s="110">
        <v>21596004639</v>
      </c>
      <c r="Q10" s="71"/>
      <c r="R10" s="110">
        <v>3266335239</v>
      </c>
      <c r="V10" s="89">
        <v>6.5500000000000003E-2</v>
      </c>
    </row>
    <row r="11" spans="2:28" ht="25.5" customHeight="1" x14ac:dyDescent="0.55000000000000004">
      <c r="B11" s="2" t="s">
        <v>187</v>
      </c>
      <c r="D11" s="73">
        <v>0</v>
      </c>
      <c r="E11" s="71"/>
      <c r="F11" s="73">
        <v>0</v>
      </c>
      <c r="G11" s="71"/>
      <c r="H11" s="73">
        <v>0</v>
      </c>
      <c r="I11" s="71"/>
      <c r="J11" s="73">
        <v>0</v>
      </c>
      <c r="K11" s="71"/>
      <c r="L11" s="73">
        <v>2360091</v>
      </c>
      <c r="M11" s="71"/>
      <c r="N11" s="73">
        <v>12063979367</v>
      </c>
      <c r="O11" s="71"/>
      <c r="P11" s="73">
        <v>9086245679</v>
      </c>
      <c r="Q11" s="71"/>
      <c r="R11" s="73">
        <v>2977733688</v>
      </c>
      <c r="V11" s="89"/>
    </row>
    <row r="12" spans="2:28" ht="25.5" customHeight="1" x14ac:dyDescent="0.55000000000000004">
      <c r="B12" s="2" t="s">
        <v>188</v>
      </c>
      <c r="D12" s="73">
        <v>4200000</v>
      </c>
      <c r="E12" s="71"/>
      <c r="F12" s="73">
        <v>8545649126</v>
      </c>
      <c r="G12" s="71"/>
      <c r="H12" s="73">
        <v>6354718299</v>
      </c>
      <c r="I12" s="71"/>
      <c r="J12" s="73">
        <v>2190930827</v>
      </c>
      <c r="K12" s="71"/>
      <c r="L12" s="73">
        <v>4750000</v>
      </c>
      <c r="M12" s="71"/>
      <c r="N12" s="73">
        <v>9554311673</v>
      </c>
      <c r="O12" s="71"/>
      <c r="P12" s="73">
        <v>7178203296</v>
      </c>
      <c r="Q12" s="71"/>
      <c r="R12" s="73">
        <v>2376108377</v>
      </c>
      <c r="V12" s="89"/>
    </row>
    <row r="13" spans="2:28" ht="25.5" customHeight="1" x14ac:dyDescent="0.55000000000000004">
      <c r="B13" s="2" t="s">
        <v>177</v>
      </c>
      <c r="D13" s="73">
        <v>500000</v>
      </c>
      <c r="E13" s="71"/>
      <c r="F13" s="73">
        <v>2186910011</v>
      </c>
      <c r="G13" s="71"/>
      <c r="H13" s="73">
        <v>1510128753</v>
      </c>
      <c r="I13" s="71"/>
      <c r="J13" s="73">
        <v>676781258</v>
      </c>
      <c r="K13" s="71"/>
      <c r="L13" s="73">
        <v>1800000</v>
      </c>
      <c r="M13" s="71"/>
      <c r="N13" s="73">
        <v>7146821907</v>
      </c>
      <c r="O13" s="71"/>
      <c r="P13" s="73">
        <v>4873561788</v>
      </c>
      <c r="Q13" s="71"/>
      <c r="R13" s="73">
        <v>2273260119</v>
      </c>
      <c r="V13" s="89"/>
    </row>
    <row r="14" spans="2:28" ht="25.5" customHeight="1" x14ac:dyDescent="0.55000000000000004">
      <c r="B14" s="2" t="s">
        <v>198</v>
      </c>
      <c r="D14" s="73">
        <v>0</v>
      </c>
      <c r="E14" s="71"/>
      <c r="F14" s="73">
        <v>0</v>
      </c>
      <c r="G14" s="71"/>
      <c r="H14" s="73">
        <v>0</v>
      </c>
      <c r="I14" s="71"/>
      <c r="J14" s="73">
        <v>0</v>
      </c>
      <c r="K14" s="71"/>
      <c r="L14" s="73">
        <v>3020202</v>
      </c>
      <c r="M14" s="71"/>
      <c r="N14" s="73">
        <v>11593395246</v>
      </c>
      <c r="O14" s="71"/>
      <c r="P14" s="73">
        <v>9586126131</v>
      </c>
      <c r="Q14" s="71"/>
      <c r="R14" s="73">
        <v>2007269115</v>
      </c>
      <c r="V14" s="89"/>
    </row>
    <row r="15" spans="2:28" ht="25.5" customHeight="1" x14ac:dyDescent="0.55000000000000004">
      <c r="B15" s="2" t="s">
        <v>207</v>
      </c>
      <c r="D15" s="73">
        <v>0</v>
      </c>
      <c r="E15" s="71"/>
      <c r="F15" s="73">
        <v>0</v>
      </c>
      <c r="G15" s="71"/>
      <c r="H15" s="73">
        <v>0</v>
      </c>
      <c r="I15" s="71"/>
      <c r="J15" s="73">
        <v>0</v>
      </c>
      <c r="K15" s="71"/>
      <c r="L15" s="73">
        <v>1750000</v>
      </c>
      <c r="M15" s="71"/>
      <c r="N15" s="73">
        <v>6180108282</v>
      </c>
      <c r="O15" s="71"/>
      <c r="P15" s="73">
        <v>4695146662</v>
      </c>
      <c r="Q15" s="71"/>
      <c r="R15" s="73">
        <v>1484961620</v>
      </c>
      <c r="V15" s="89"/>
    </row>
    <row r="16" spans="2:28" ht="25.5" customHeight="1" x14ac:dyDescent="0.55000000000000004">
      <c r="B16" s="2" t="s">
        <v>199</v>
      </c>
      <c r="D16" s="73">
        <v>0</v>
      </c>
      <c r="E16" s="71"/>
      <c r="F16" s="73">
        <v>0</v>
      </c>
      <c r="G16" s="71"/>
      <c r="H16" s="73">
        <v>0</v>
      </c>
      <c r="I16" s="71"/>
      <c r="J16" s="73">
        <v>0</v>
      </c>
      <c r="K16" s="71"/>
      <c r="L16" s="73">
        <v>800000</v>
      </c>
      <c r="M16" s="71"/>
      <c r="N16" s="73">
        <v>11977384790</v>
      </c>
      <c r="O16" s="71"/>
      <c r="P16" s="73">
        <v>10680073200</v>
      </c>
      <c r="Q16" s="71"/>
      <c r="R16" s="73">
        <v>1297311590</v>
      </c>
      <c r="V16" s="89"/>
    </row>
    <row r="17" spans="2:22" ht="25.5" customHeight="1" x14ac:dyDescent="0.55000000000000004">
      <c r="B17" s="2" t="s">
        <v>178</v>
      </c>
      <c r="D17" s="73">
        <v>0</v>
      </c>
      <c r="E17" s="71"/>
      <c r="F17" s="73">
        <v>0</v>
      </c>
      <c r="G17" s="71"/>
      <c r="H17" s="73">
        <v>0</v>
      </c>
      <c r="I17" s="71"/>
      <c r="J17" s="73">
        <v>0</v>
      </c>
      <c r="K17" s="71"/>
      <c r="L17" s="73">
        <v>1800000</v>
      </c>
      <c r="M17" s="71"/>
      <c r="N17" s="73">
        <v>4685036919</v>
      </c>
      <c r="O17" s="71"/>
      <c r="P17" s="73">
        <v>3445594496</v>
      </c>
      <c r="Q17" s="71"/>
      <c r="R17" s="73">
        <v>1239442423</v>
      </c>
      <c r="V17" s="89"/>
    </row>
    <row r="18" spans="2:22" ht="25.5" customHeight="1" x14ac:dyDescent="0.55000000000000004">
      <c r="B18" s="2" t="s">
        <v>184</v>
      </c>
      <c r="D18" s="73">
        <v>0</v>
      </c>
      <c r="E18" s="71"/>
      <c r="F18" s="73">
        <v>0</v>
      </c>
      <c r="G18" s="71"/>
      <c r="H18" s="73">
        <v>0</v>
      </c>
      <c r="I18" s="71"/>
      <c r="J18" s="73">
        <v>0</v>
      </c>
      <c r="K18" s="71"/>
      <c r="L18" s="73">
        <v>421041</v>
      </c>
      <c r="M18" s="71"/>
      <c r="N18" s="73">
        <v>5931493555</v>
      </c>
      <c r="O18" s="71"/>
      <c r="P18" s="73">
        <v>5017883284</v>
      </c>
      <c r="Q18" s="71"/>
      <c r="R18" s="73">
        <v>913610271</v>
      </c>
      <c r="V18" s="89"/>
    </row>
    <row r="19" spans="2:22" ht="25.5" customHeight="1" x14ac:dyDescent="0.55000000000000004">
      <c r="B19" s="2" t="s">
        <v>218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165000</v>
      </c>
      <c r="M19" s="71"/>
      <c r="N19" s="73">
        <v>7653191006</v>
      </c>
      <c r="O19" s="71"/>
      <c r="P19" s="73">
        <v>6855867597</v>
      </c>
      <c r="Q19" s="71"/>
      <c r="R19" s="73">
        <v>797323409</v>
      </c>
      <c r="V19" s="89"/>
    </row>
    <row r="20" spans="2:22" ht="25.5" customHeight="1" x14ac:dyDescent="0.55000000000000004">
      <c r="B20" s="2" t="s">
        <v>179</v>
      </c>
      <c r="D20" s="73">
        <v>500000</v>
      </c>
      <c r="E20" s="71"/>
      <c r="F20" s="73">
        <v>1592970283</v>
      </c>
      <c r="G20" s="71"/>
      <c r="H20" s="73">
        <v>1047340523</v>
      </c>
      <c r="I20" s="71"/>
      <c r="J20" s="73">
        <v>545629760</v>
      </c>
      <c r="K20" s="71"/>
      <c r="L20" s="73">
        <v>1000000</v>
      </c>
      <c r="M20" s="71"/>
      <c r="N20" s="73">
        <v>2849548904</v>
      </c>
      <c r="O20" s="71"/>
      <c r="P20" s="73">
        <v>2094681044</v>
      </c>
      <c r="Q20" s="71"/>
      <c r="R20" s="73">
        <v>754867860</v>
      </c>
      <c r="V20" s="89"/>
    </row>
    <row r="21" spans="2:22" ht="25.5" customHeight="1" x14ac:dyDescent="0.55000000000000004">
      <c r="B21" s="2" t="s">
        <v>205</v>
      </c>
      <c r="D21" s="73">
        <v>0</v>
      </c>
      <c r="E21" s="71"/>
      <c r="F21" s="73">
        <v>0</v>
      </c>
      <c r="G21" s="71"/>
      <c r="H21" s="73">
        <v>0</v>
      </c>
      <c r="I21" s="71"/>
      <c r="J21" s="73">
        <v>0</v>
      </c>
      <c r="K21" s="71"/>
      <c r="L21" s="73">
        <v>39000</v>
      </c>
      <c r="M21" s="71"/>
      <c r="N21" s="73">
        <v>10842003375</v>
      </c>
      <c r="O21" s="71"/>
      <c r="P21" s="73">
        <v>10111987738</v>
      </c>
      <c r="Q21" s="71"/>
      <c r="R21" s="73">
        <v>730015637</v>
      </c>
      <c r="V21" s="89"/>
    </row>
    <row r="22" spans="2:22" ht="25.5" customHeight="1" x14ac:dyDescent="0.55000000000000004">
      <c r="B22" s="2" t="s">
        <v>216</v>
      </c>
      <c r="D22" s="73">
        <v>0</v>
      </c>
      <c r="E22" s="71"/>
      <c r="F22" s="73">
        <v>0</v>
      </c>
      <c r="G22" s="71"/>
      <c r="H22" s="73">
        <v>0</v>
      </c>
      <c r="I22" s="71"/>
      <c r="J22" s="73">
        <v>0</v>
      </c>
      <c r="K22" s="71"/>
      <c r="L22" s="73">
        <v>3300000</v>
      </c>
      <c r="M22" s="71"/>
      <c r="N22" s="73">
        <v>7552897075</v>
      </c>
      <c r="O22" s="71"/>
      <c r="P22" s="73">
        <v>6842358144</v>
      </c>
      <c r="Q22" s="71"/>
      <c r="R22" s="73">
        <v>710538931</v>
      </c>
      <c r="V22" s="89"/>
    </row>
    <row r="23" spans="2:22" ht="25.5" customHeight="1" x14ac:dyDescent="0.55000000000000004">
      <c r="B23" s="2" t="s">
        <v>220</v>
      </c>
      <c r="D23" s="73">
        <v>0</v>
      </c>
      <c r="E23" s="71"/>
      <c r="F23" s="73">
        <v>0</v>
      </c>
      <c r="G23" s="71"/>
      <c r="H23" s="73">
        <v>0</v>
      </c>
      <c r="I23" s="71"/>
      <c r="J23" s="73">
        <v>0</v>
      </c>
      <c r="K23" s="71"/>
      <c r="L23" s="73">
        <v>1622200</v>
      </c>
      <c r="M23" s="71"/>
      <c r="N23" s="73">
        <v>4884164136</v>
      </c>
      <c r="O23" s="71"/>
      <c r="P23" s="73">
        <v>4196405178</v>
      </c>
      <c r="Q23" s="71"/>
      <c r="R23" s="73">
        <v>687758958</v>
      </c>
      <c r="V23" s="89"/>
    </row>
    <row r="24" spans="2:22" ht="25.5" customHeight="1" x14ac:dyDescent="0.55000000000000004">
      <c r="B24" s="2" t="s">
        <v>186</v>
      </c>
      <c r="D24" s="73">
        <v>0</v>
      </c>
      <c r="E24" s="71"/>
      <c r="F24" s="73">
        <v>0</v>
      </c>
      <c r="G24" s="71"/>
      <c r="H24" s="73">
        <v>0</v>
      </c>
      <c r="I24" s="71"/>
      <c r="J24" s="73">
        <v>0</v>
      </c>
      <c r="K24" s="71"/>
      <c r="L24" s="73">
        <v>204000</v>
      </c>
      <c r="M24" s="71"/>
      <c r="N24" s="73">
        <v>5377114685</v>
      </c>
      <c r="O24" s="71"/>
      <c r="P24" s="73">
        <v>4782844283</v>
      </c>
      <c r="Q24" s="71"/>
      <c r="R24" s="73">
        <v>594270402</v>
      </c>
      <c r="V24" s="89"/>
    </row>
    <row r="25" spans="2:22" ht="25.5" customHeight="1" x14ac:dyDescent="0.55000000000000004">
      <c r="B25" s="2" t="s">
        <v>219</v>
      </c>
      <c r="D25" s="73">
        <v>0</v>
      </c>
      <c r="E25" s="71"/>
      <c r="F25" s="73">
        <v>0</v>
      </c>
      <c r="G25" s="71"/>
      <c r="H25" s="73">
        <v>0</v>
      </c>
      <c r="I25" s="71"/>
      <c r="J25" s="73">
        <v>0</v>
      </c>
      <c r="K25" s="71"/>
      <c r="L25" s="73">
        <v>1029574</v>
      </c>
      <c r="M25" s="71"/>
      <c r="N25" s="73">
        <v>5067408930</v>
      </c>
      <c r="O25" s="71"/>
      <c r="P25" s="73">
        <v>4476866952</v>
      </c>
      <c r="Q25" s="71"/>
      <c r="R25" s="73">
        <v>590541978</v>
      </c>
      <c r="V25" s="89"/>
    </row>
    <row r="26" spans="2:22" ht="25.5" customHeight="1" x14ac:dyDescent="0.55000000000000004">
      <c r="B26" s="2" t="s">
        <v>172</v>
      </c>
      <c r="D26" s="73">
        <v>0</v>
      </c>
      <c r="E26" s="71"/>
      <c r="F26" s="73">
        <v>0</v>
      </c>
      <c r="G26" s="71"/>
      <c r="H26" s="73">
        <v>0</v>
      </c>
      <c r="I26" s="71"/>
      <c r="J26" s="73">
        <v>0</v>
      </c>
      <c r="K26" s="71"/>
      <c r="L26" s="73">
        <v>100000</v>
      </c>
      <c r="M26" s="71"/>
      <c r="N26" s="73">
        <v>3899906665</v>
      </c>
      <c r="O26" s="71"/>
      <c r="P26" s="73">
        <v>3509990550</v>
      </c>
      <c r="Q26" s="71"/>
      <c r="R26" s="73">
        <v>389916115</v>
      </c>
      <c r="V26" s="89"/>
    </row>
    <row r="27" spans="2:22" ht="25.5" customHeight="1" x14ac:dyDescent="0.55000000000000004">
      <c r="B27" s="2" t="s">
        <v>197</v>
      </c>
      <c r="D27" s="73">
        <v>100000</v>
      </c>
      <c r="E27" s="71"/>
      <c r="F27" s="73">
        <v>1068106730</v>
      </c>
      <c r="G27" s="71"/>
      <c r="H27" s="73">
        <v>998886014</v>
      </c>
      <c r="I27" s="71"/>
      <c r="J27" s="73">
        <v>69220716</v>
      </c>
      <c r="K27" s="71"/>
      <c r="L27" s="73">
        <v>400000</v>
      </c>
      <c r="M27" s="71"/>
      <c r="N27" s="73">
        <v>4225706603</v>
      </c>
      <c r="O27" s="71"/>
      <c r="P27" s="73">
        <v>3848693139</v>
      </c>
      <c r="Q27" s="71"/>
      <c r="R27" s="73">
        <v>377013464</v>
      </c>
      <c r="V27" s="89"/>
    </row>
    <row r="28" spans="2:22" ht="25.5" customHeight="1" x14ac:dyDescent="0.55000000000000004">
      <c r="B28" s="2" t="s">
        <v>213</v>
      </c>
      <c r="D28" s="73">
        <v>500000</v>
      </c>
      <c r="E28" s="71"/>
      <c r="F28" s="73">
        <v>1257190059</v>
      </c>
      <c r="G28" s="71"/>
      <c r="H28" s="73">
        <v>950116568</v>
      </c>
      <c r="I28" s="71"/>
      <c r="J28" s="73">
        <v>307073491</v>
      </c>
      <c r="K28" s="71"/>
      <c r="L28" s="73">
        <v>500000</v>
      </c>
      <c r="M28" s="71"/>
      <c r="N28" s="73">
        <v>1257190059</v>
      </c>
      <c r="O28" s="71"/>
      <c r="P28" s="73">
        <v>950116568</v>
      </c>
      <c r="Q28" s="71"/>
      <c r="R28" s="73">
        <v>307073491</v>
      </c>
      <c r="V28" s="89"/>
    </row>
    <row r="29" spans="2:22" ht="25.5" customHeight="1" x14ac:dyDescent="0.55000000000000004">
      <c r="B29" s="2" t="s">
        <v>224</v>
      </c>
      <c r="D29" s="73">
        <v>500000</v>
      </c>
      <c r="E29" s="71"/>
      <c r="F29" s="73">
        <v>2744572082</v>
      </c>
      <c r="G29" s="71"/>
      <c r="H29" s="73">
        <v>2495041283</v>
      </c>
      <c r="I29" s="71"/>
      <c r="J29" s="73">
        <v>249530799</v>
      </c>
      <c r="K29" s="71"/>
      <c r="L29" s="73">
        <v>547517</v>
      </c>
      <c r="M29" s="71"/>
      <c r="N29" s="73">
        <v>2998692477</v>
      </c>
      <c r="O29" s="71"/>
      <c r="P29" s="73">
        <v>2701340037</v>
      </c>
      <c r="Q29" s="71"/>
      <c r="R29" s="73">
        <v>297352440</v>
      </c>
      <c r="V29" s="89"/>
    </row>
    <row r="30" spans="2:22" ht="25.5" customHeight="1" x14ac:dyDescent="0.55000000000000004">
      <c r="B30" s="2" t="s">
        <v>217</v>
      </c>
      <c r="D30" s="73">
        <v>0</v>
      </c>
      <c r="E30" s="71"/>
      <c r="F30" s="73">
        <v>0</v>
      </c>
      <c r="G30" s="71"/>
      <c r="H30" s="73">
        <v>0</v>
      </c>
      <c r="I30" s="71"/>
      <c r="J30" s="73">
        <v>0</v>
      </c>
      <c r="K30" s="71"/>
      <c r="L30" s="73">
        <v>385023</v>
      </c>
      <c r="M30" s="71"/>
      <c r="N30" s="73">
        <v>4877423828</v>
      </c>
      <c r="O30" s="71"/>
      <c r="P30" s="73">
        <v>4592387288</v>
      </c>
      <c r="Q30" s="71"/>
      <c r="R30" s="73">
        <v>285036540</v>
      </c>
      <c r="V30" s="89"/>
    </row>
    <row r="31" spans="2:22" ht="25.5" customHeight="1" x14ac:dyDescent="0.55000000000000004">
      <c r="B31" s="2" t="s">
        <v>215</v>
      </c>
      <c r="D31" s="73">
        <v>3700000</v>
      </c>
      <c r="E31" s="71"/>
      <c r="F31" s="73">
        <v>6725132009</v>
      </c>
      <c r="G31" s="71"/>
      <c r="H31" s="73">
        <v>6517751465</v>
      </c>
      <c r="I31" s="71"/>
      <c r="J31" s="73">
        <v>207380544</v>
      </c>
      <c r="K31" s="71"/>
      <c r="L31" s="73">
        <v>4377333</v>
      </c>
      <c r="M31" s="71"/>
      <c r="N31" s="73">
        <v>7974649626</v>
      </c>
      <c r="O31" s="71"/>
      <c r="P31" s="73">
        <v>7695947500</v>
      </c>
      <c r="Q31" s="71"/>
      <c r="R31" s="73">
        <v>278702126</v>
      </c>
      <c r="V31" s="89"/>
    </row>
    <row r="32" spans="2:22" ht="25.5" customHeight="1" x14ac:dyDescent="0.55000000000000004">
      <c r="B32" s="2" t="s">
        <v>170</v>
      </c>
      <c r="D32" s="73">
        <v>0</v>
      </c>
      <c r="E32" s="71"/>
      <c r="F32" s="73">
        <v>0</v>
      </c>
      <c r="G32" s="71"/>
      <c r="H32" s="73">
        <v>0</v>
      </c>
      <c r="I32" s="71"/>
      <c r="J32" s="73">
        <v>0</v>
      </c>
      <c r="K32" s="71"/>
      <c r="L32" s="73">
        <v>21217523</v>
      </c>
      <c r="M32" s="71"/>
      <c r="N32" s="73">
        <v>12093760393</v>
      </c>
      <c r="O32" s="71"/>
      <c r="P32" s="73">
        <v>11840969851</v>
      </c>
      <c r="Q32" s="71"/>
      <c r="R32" s="73">
        <v>252790542</v>
      </c>
      <c r="V32" s="89"/>
    </row>
    <row r="33" spans="2:22" ht="25.5" customHeight="1" x14ac:dyDescent="0.55000000000000004">
      <c r="B33" s="2" t="s">
        <v>203</v>
      </c>
      <c r="D33" s="73">
        <v>0</v>
      </c>
      <c r="E33" s="71"/>
      <c r="F33" s="73">
        <v>0</v>
      </c>
      <c r="G33" s="71"/>
      <c r="H33" s="73">
        <v>0</v>
      </c>
      <c r="I33" s="71"/>
      <c r="J33" s="73">
        <v>0</v>
      </c>
      <c r="K33" s="71"/>
      <c r="L33" s="73">
        <v>322250</v>
      </c>
      <c r="M33" s="71"/>
      <c r="N33" s="73">
        <v>9027215155</v>
      </c>
      <c r="O33" s="71"/>
      <c r="P33" s="73">
        <v>8777113582</v>
      </c>
      <c r="Q33" s="71"/>
      <c r="R33" s="73">
        <v>250101573</v>
      </c>
      <c r="V33" s="89"/>
    </row>
    <row r="34" spans="2:22" ht="25.5" customHeight="1" x14ac:dyDescent="0.55000000000000004">
      <c r="B34" s="2" t="s">
        <v>195</v>
      </c>
      <c r="D34" s="73">
        <v>0</v>
      </c>
      <c r="E34" s="71"/>
      <c r="F34" s="73">
        <v>0</v>
      </c>
      <c r="G34" s="71"/>
      <c r="H34" s="73">
        <v>0</v>
      </c>
      <c r="I34" s="71"/>
      <c r="J34" s="73">
        <v>0</v>
      </c>
      <c r="K34" s="71"/>
      <c r="L34" s="73">
        <v>22000000</v>
      </c>
      <c r="M34" s="71"/>
      <c r="N34" s="73">
        <v>9897159732</v>
      </c>
      <c r="O34" s="71"/>
      <c r="P34" s="73">
        <v>9688011300</v>
      </c>
      <c r="Q34" s="71"/>
      <c r="R34" s="73">
        <v>209148432</v>
      </c>
      <c r="V34" s="89"/>
    </row>
    <row r="35" spans="2:22" ht="25.5" customHeight="1" x14ac:dyDescent="0.55000000000000004">
      <c r="B35" s="2" t="s">
        <v>171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6130000</v>
      </c>
      <c r="M35" s="71"/>
      <c r="N35" s="73">
        <v>14831035536</v>
      </c>
      <c r="O35" s="71"/>
      <c r="P35" s="73">
        <v>14651197593</v>
      </c>
      <c r="Q35" s="71"/>
      <c r="R35" s="73">
        <v>179837943</v>
      </c>
      <c r="V35" s="89"/>
    </row>
    <row r="36" spans="2:22" ht="25.5" customHeight="1" x14ac:dyDescent="0.55000000000000004">
      <c r="B36" s="2" t="s">
        <v>201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200000</v>
      </c>
      <c r="M36" s="71"/>
      <c r="N36" s="73">
        <v>4692004853</v>
      </c>
      <c r="O36" s="71"/>
      <c r="P36" s="73">
        <v>4560701400</v>
      </c>
      <c r="Q36" s="71"/>
      <c r="R36" s="73">
        <v>131303453</v>
      </c>
      <c r="V36" s="89"/>
    </row>
    <row r="37" spans="2:22" ht="25.5" customHeight="1" x14ac:dyDescent="0.55000000000000004">
      <c r="B37" s="2" t="s">
        <v>223</v>
      </c>
      <c r="D37" s="73">
        <v>0</v>
      </c>
      <c r="E37" s="71"/>
      <c r="F37" s="73">
        <v>0</v>
      </c>
      <c r="G37" s="71"/>
      <c r="H37" s="73">
        <v>0</v>
      </c>
      <c r="I37" s="71"/>
      <c r="J37" s="73">
        <v>0</v>
      </c>
      <c r="K37" s="71"/>
      <c r="L37" s="73">
        <v>10900</v>
      </c>
      <c r="M37" s="71"/>
      <c r="N37" s="73">
        <v>1924540855</v>
      </c>
      <c r="O37" s="71"/>
      <c r="P37" s="73">
        <v>1814256123</v>
      </c>
      <c r="Q37" s="71"/>
      <c r="R37" s="73">
        <v>110284732</v>
      </c>
      <c r="V37" s="89"/>
    </row>
    <row r="38" spans="2:22" ht="25.5" customHeight="1" x14ac:dyDescent="0.55000000000000004">
      <c r="B38" s="2" t="s">
        <v>204</v>
      </c>
      <c r="D38" s="73">
        <v>0</v>
      </c>
      <c r="E38" s="71"/>
      <c r="F38" s="73">
        <v>0</v>
      </c>
      <c r="G38" s="71"/>
      <c r="H38" s="73">
        <v>0</v>
      </c>
      <c r="I38" s="71"/>
      <c r="J38" s="73">
        <v>0</v>
      </c>
      <c r="K38" s="71"/>
      <c r="L38" s="73">
        <v>150000</v>
      </c>
      <c r="M38" s="71"/>
      <c r="N38" s="73">
        <v>1142163465</v>
      </c>
      <c r="O38" s="71"/>
      <c r="P38" s="73">
        <v>1037788200</v>
      </c>
      <c r="Q38" s="71"/>
      <c r="R38" s="73">
        <v>104375265</v>
      </c>
      <c r="V38" s="89"/>
    </row>
    <row r="39" spans="2:22" ht="25.5" customHeight="1" x14ac:dyDescent="0.55000000000000004">
      <c r="B39" s="2" t="s">
        <v>196</v>
      </c>
      <c r="D39" s="73">
        <v>0</v>
      </c>
      <c r="E39" s="71"/>
      <c r="F39" s="73">
        <v>0</v>
      </c>
      <c r="G39" s="71"/>
      <c r="H39" s="73">
        <v>0</v>
      </c>
      <c r="I39" s="71"/>
      <c r="J39" s="73">
        <v>0</v>
      </c>
      <c r="K39" s="71"/>
      <c r="L39" s="73">
        <v>1000000</v>
      </c>
      <c r="M39" s="71"/>
      <c r="N39" s="73">
        <v>6486852452</v>
      </c>
      <c r="O39" s="71"/>
      <c r="P39" s="73">
        <v>6391741500</v>
      </c>
      <c r="Q39" s="71"/>
      <c r="R39" s="73">
        <v>95110952</v>
      </c>
      <c r="V39" s="89"/>
    </row>
    <row r="40" spans="2:22" ht="25.5" customHeight="1" x14ac:dyDescent="0.55000000000000004">
      <c r="B40" s="2" t="s">
        <v>192</v>
      </c>
      <c r="D40" s="73">
        <v>500000</v>
      </c>
      <c r="E40" s="71"/>
      <c r="F40" s="73">
        <v>853888957</v>
      </c>
      <c r="G40" s="71"/>
      <c r="H40" s="73">
        <v>792935155</v>
      </c>
      <c r="I40" s="71"/>
      <c r="J40" s="73">
        <v>60953802</v>
      </c>
      <c r="K40" s="71"/>
      <c r="L40" s="73">
        <v>500000</v>
      </c>
      <c r="M40" s="71"/>
      <c r="N40" s="73">
        <v>853888957</v>
      </c>
      <c r="O40" s="71"/>
      <c r="P40" s="73">
        <v>792935155</v>
      </c>
      <c r="Q40" s="71"/>
      <c r="R40" s="73">
        <v>60953802</v>
      </c>
      <c r="V40" s="89"/>
    </row>
    <row r="41" spans="2:22" ht="25.5" customHeight="1" x14ac:dyDescent="0.55000000000000004">
      <c r="B41" s="2" t="s">
        <v>183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370000</v>
      </c>
      <c r="M41" s="71"/>
      <c r="N41" s="73">
        <v>11359275228</v>
      </c>
      <c r="O41" s="71"/>
      <c r="P41" s="73">
        <v>11306125890</v>
      </c>
      <c r="Q41" s="71"/>
      <c r="R41" s="73">
        <v>53149338</v>
      </c>
      <c r="V41" s="89"/>
    </row>
    <row r="42" spans="2:22" ht="25.5" customHeight="1" x14ac:dyDescent="0.55000000000000004">
      <c r="B42" s="2" t="s">
        <v>209</v>
      </c>
      <c r="D42" s="73">
        <v>0</v>
      </c>
      <c r="E42" s="71"/>
      <c r="F42" s="73">
        <v>0</v>
      </c>
      <c r="G42" s="71"/>
      <c r="H42" s="73">
        <v>0</v>
      </c>
      <c r="I42" s="71"/>
      <c r="J42" s="73">
        <v>0</v>
      </c>
      <c r="K42" s="71"/>
      <c r="L42" s="73">
        <v>900000</v>
      </c>
      <c r="M42" s="71"/>
      <c r="N42" s="73">
        <v>3029675230</v>
      </c>
      <c r="O42" s="71"/>
      <c r="P42" s="73">
        <v>2980062495</v>
      </c>
      <c r="Q42" s="71"/>
      <c r="R42" s="73">
        <v>49612735</v>
      </c>
      <c r="V42" s="89"/>
    </row>
    <row r="43" spans="2:22" ht="25.5" customHeight="1" x14ac:dyDescent="0.55000000000000004">
      <c r="B43" s="2" t="s">
        <v>200</v>
      </c>
      <c r="D43" s="73">
        <v>200000</v>
      </c>
      <c r="E43" s="71"/>
      <c r="F43" s="73">
        <v>491657131</v>
      </c>
      <c r="G43" s="71"/>
      <c r="H43" s="73">
        <v>474683112</v>
      </c>
      <c r="I43" s="71"/>
      <c r="J43" s="73">
        <v>16974019</v>
      </c>
      <c r="K43" s="71"/>
      <c r="L43" s="73">
        <v>402326</v>
      </c>
      <c r="M43" s="71"/>
      <c r="N43" s="73">
        <v>979979342</v>
      </c>
      <c r="O43" s="71"/>
      <c r="P43" s="73">
        <v>938068576</v>
      </c>
      <c r="Q43" s="71"/>
      <c r="R43" s="73">
        <v>41910766</v>
      </c>
      <c r="V43" s="89"/>
    </row>
    <row r="44" spans="2:22" ht="25.5" customHeight="1" x14ac:dyDescent="0.55000000000000004">
      <c r="B44" s="2" t="s">
        <v>222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200000</v>
      </c>
      <c r="M44" s="71"/>
      <c r="N44" s="73">
        <v>1264213539</v>
      </c>
      <c r="O44" s="71"/>
      <c r="P44" s="73">
        <v>1225135862</v>
      </c>
      <c r="Q44" s="71"/>
      <c r="R44" s="73">
        <v>39077677</v>
      </c>
      <c r="V44" s="89"/>
    </row>
    <row r="45" spans="2:22" ht="25.5" customHeight="1" x14ac:dyDescent="0.55000000000000004">
      <c r="B45" s="2" t="s">
        <v>208</v>
      </c>
      <c r="D45" s="73">
        <v>0</v>
      </c>
      <c r="E45" s="71"/>
      <c r="F45" s="73">
        <v>0</v>
      </c>
      <c r="G45" s="71"/>
      <c r="H45" s="73">
        <v>0</v>
      </c>
      <c r="I45" s="71"/>
      <c r="J45" s="73">
        <v>0</v>
      </c>
      <c r="K45" s="71"/>
      <c r="L45" s="73">
        <v>1000000</v>
      </c>
      <c r="M45" s="71"/>
      <c r="N45" s="73">
        <v>1241568463</v>
      </c>
      <c r="O45" s="71"/>
      <c r="P45" s="73">
        <v>1207770750</v>
      </c>
      <c r="Q45" s="71"/>
      <c r="R45" s="73">
        <v>33797713</v>
      </c>
      <c r="V45" s="89"/>
    </row>
    <row r="46" spans="2:22" ht="25.5" customHeight="1" x14ac:dyDescent="0.55000000000000004">
      <c r="B46" s="2" t="s">
        <v>214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499500</v>
      </c>
      <c r="M46" s="71"/>
      <c r="N46" s="73">
        <v>2928017239</v>
      </c>
      <c r="O46" s="71"/>
      <c r="P46" s="73">
        <v>2900398339</v>
      </c>
      <c r="Q46" s="71"/>
      <c r="R46" s="73">
        <v>27618900</v>
      </c>
      <c r="V46" s="89"/>
    </row>
    <row r="47" spans="2:22" ht="25.5" customHeight="1" x14ac:dyDescent="0.55000000000000004">
      <c r="B47" s="2" t="s">
        <v>175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400000</v>
      </c>
      <c r="M47" s="71"/>
      <c r="N47" s="73">
        <v>1036576371</v>
      </c>
      <c r="O47" s="71"/>
      <c r="P47" s="73">
        <v>1033414380</v>
      </c>
      <c r="Q47" s="71"/>
      <c r="R47" s="73">
        <v>3161991</v>
      </c>
      <c r="V47" s="89"/>
    </row>
    <row r="48" spans="2:22" ht="25.5" customHeight="1" x14ac:dyDescent="0.55000000000000004">
      <c r="B48" s="2" t="s">
        <v>189</v>
      </c>
      <c r="D48" s="73">
        <v>0</v>
      </c>
      <c r="E48" s="71"/>
      <c r="F48" s="73">
        <v>0</v>
      </c>
      <c r="G48" s="71"/>
      <c r="H48" s="73">
        <v>0</v>
      </c>
      <c r="I48" s="71"/>
      <c r="J48" s="73">
        <v>0</v>
      </c>
      <c r="K48" s="71"/>
      <c r="L48" s="73">
        <v>1</v>
      </c>
      <c r="M48" s="71"/>
      <c r="N48" s="73">
        <v>1</v>
      </c>
      <c r="O48" s="71"/>
      <c r="P48" s="73">
        <v>3927</v>
      </c>
      <c r="Q48" s="71"/>
      <c r="R48" s="73">
        <v>-3926</v>
      </c>
      <c r="V48" s="89"/>
    </row>
    <row r="49" spans="2:22" ht="25.5" customHeight="1" x14ac:dyDescent="0.55000000000000004">
      <c r="B49" s="2" t="s">
        <v>176</v>
      </c>
      <c r="D49" s="73">
        <v>0</v>
      </c>
      <c r="E49" s="71"/>
      <c r="F49" s="73">
        <v>0</v>
      </c>
      <c r="G49" s="71"/>
      <c r="H49" s="73">
        <v>0</v>
      </c>
      <c r="I49" s="71"/>
      <c r="J49" s="73">
        <v>0</v>
      </c>
      <c r="K49" s="71"/>
      <c r="L49" s="73">
        <v>400000</v>
      </c>
      <c r="M49" s="71"/>
      <c r="N49" s="73">
        <v>571777565</v>
      </c>
      <c r="O49" s="71"/>
      <c r="P49" s="73">
        <v>575733757</v>
      </c>
      <c r="Q49" s="71"/>
      <c r="R49" s="73">
        <v>-3956192</v>
      </c>
      <c r="V49" s="89"/>
    </row>
    <row r="50" spans="2:22" ht="25.5" customHeight="1" x14ac:dyDescent="0.55000000000000004">
      <c r="B50" s="2" t="s">
        <v>180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200000</v>
      </c>
      <c r="M50" s="71"/>
      <c r="N50" s="73">
        <v>797426912</v>
      </c>
      <c r="O50" s="71"/>
      <c r="P50" s="73">
        <v>811592450</v>
      </c>
      <c r="Q50" s="71"/>
      <c r="R50" s="73">
        <v>-14165538</v>
      </c>
      <c r="V50" s="89"/>
    </row>
    <row r="51" spans="2:22" ht="25.5" customHeight="1" x14ac:dyDescent="0.55000000000000004">
      <c r="B51" s="2" t="s">
        <v>173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225000</v>
      </c>
      <c r="M51" s="71"/>
      <c r="N51" s="73">
        <v>900447120</v>
      </c>
      <c r="O51" s="71"/>
      <c r="P51" s="73">
        <v>935351347</v>
      </c>
      <c r="Q51" s="71"/>
      <c r="R51" s="73">
        <v>-34904227</v>
      </c>
      <c r="V51" s="89"/>
    </row>
    <row r="52" spans="2:22" ht="25.5" customHeight="1" x14ac:dyDescent="0.55000000000000004">
      <c r="B52" s="2" t="s">
        <v>221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10000</v>
      </c>
      <c r="M52" s="71"/>
      <c r="N52" s="73">
        <v>977151155</v>
      </c>
      <c r="O52" s="71"/>
      <c r="P52" s="73">
        <v>1017581455</v>
      </c>
      <c r="Q52" s="71"/>
      <c r="R52" s="73">
        <v>-40430300</v>
      </c>
      <c r="V52" s="89"/>
    </row>
    <row r="53" spans="2:22" ht="25.5" customHeight="1" x14ac:dyDescent="0.55000000000000004">
      <c r="B53" s="2" t="s">
        <v>206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98000</v>
      </c>
      <c r="M53" s="71"/>
      <c r="N53" s="73">
        <v>16977924778</v>
      </c>
      <c r="O53" s="71"/>
      <c r="P53" s="73">
        <v>17110687250</v>
      </c>
      <c r="Q53" s="71"/>
      <c r="R53" s="73">
        <v>-132762472</v>
      </c>
      <c r="V53" s="89"/>
    </row>
    <row r="54" spans="2:22" ht="25.5" customHeight="1" x14ac:dyDescent="0.55000000000000004">
      <c r="B54" s="2" t="s">
        <v>191</v>
      </c>
      <c r="D54" s="73">
        <v>3730000</v>
      </c>
      <c r="E54" s="71"/>
      <c r="F54" s="73">
        <v>4883829836</v>
      </c>
      <c r="G54" s="71"/>
      <c r="H54" s="73">
        <v>5093910455</v>
      </c>
      <c r="I54" s="71"/>
      <c r="J54" s="73">
        <v>-210080619</v>
      </c>
      <c r="K54" s="71"/>
      <c r="L54" s="73">
        <v>3730000</v>
      </c>
      <c r="M54" s="71"/>
      <c r="N54" s="73">
        <v>4883829836</v>
      </c>
      <c r="O54" s="71"/>
      <c r="P54" s="73">
        <v>5093910455</v>
      </c>
      <c r="Q54" s="71"/>
      <c r="R54" s="73">
        <v>-210080619</v>
      </c>
      <c r="V54" s="89"/>
    </row>
    <row r="55" spans="2:22" ht="25.5" customHeight="1" x14ac:dyDescent="0.55000000000000004">
      <c r="B55" s="2" t="s">
        <v>210</v>
      </c>
      <c r="D55" s="73">
        <v>0</v>
      </c>
      <c r="E55" s="71"/>
      <c r="F55" s="73">
        <v>0</v>
      </c>
      <c r="G55" s="71"/>
      <c r="H55" s="73">
        <v>0</v>
      </c>
      <c r="I55" s="71"/>
      <c r="J55" s="73">
        <v>0</v>
      </c>
      <c r="K55" s="71"/>
      <c r="L55" s="73">
        <v>669767</v>
      </c>
      <c r="M55" s="71"/>
      <c r="N55" s="73">
        <v>600218361</v>
      </c>
      <c r="O55" s="71"/>
      <c r="P55" s="73">
        <v>868179579</v>
      </c>
      <c r="Q55" s="71"/>
      <c r="R55" s="73">
        <v>-267961218</v>
      </c>
      <c r="V55" s="89"/>
    </row>
    <row r="56" spans="2:22" ht="25.5" customHeight="1" x14ac:dyDescent="0.55000000000000004">
      <c r="B56" s="2" t="s">
        <v>211</v>
      </c>
      <c r="D56" s="73">
        <v>0</v>
      </c>
      <c r="E56" s="71"/>
      <c r="F56" s="73">
        <v>0</v>
      </c>
      <c r="G56" s="71"/>
      <c r="H56" s="73">
        <v>0</v>
      </c>
      <c r="I56" s="71"/>
      <c r="J56" s="73">
        <v>0</v>
      </c>
      <c r="K56" s="71"/>
      <c r="L56" s="73">
        <v>1000000</v>
      </c>
      <c r="M56" s="71"/>
      <c r="N56" s="73">
        <v>1226657723</v>
      </c>
      <c r="O56" s="71"/>
      <c r="P56" s="73">
        <v>1589485950</v>
      </c>
      <c r="Q56" s="71"/>
      <c r="R56" s="73">
        <v>-362828227</v>
      </c>
      <c r="V56" s="89"/>
    </row>
    <row r="57" spans="2:22" ht="25.5" customHeight="1" x14ac:dyDescent="0.55000000000000004">
      <c r="B57" s="2" t="s">
        <v>169</v>
      </c>
      <c r="D57" s="73">
        <v>0</v>
      </c>
      <c r="E57" s="71"/>
      <c r="F57" s="73">
        <v>0</v>
      </c>
      <c r="G57" s="71"/>
      <c r="H57" s="73">
        <v>0</v>
      </c>
      <c r="I57" s="71"/>
      <c r="J57" s="73">
        <v>0</v>
      </c>
      <c r="K57" s="71"/>
      <c r="L57" s="73">
        <v>9274000</v>
      </c>
      <c r="M57" s="71"/>
      <c r="N57" s="73">
        <v>12562224948</v>
      </c>
      <c r="O57" s="71"/>
      <c r="P57" s="73">
        <v>13118380433</v>
      </c>
      <c r="Q57" s="71"/>
      <c r="R57" s="73">
        <v>-556155485</v>
      </c>
      <c r="V57" s="89"/>
    </row>
    <row r="58" spans="2:22" ht="25.5" customHeight="1" x14ac:dyDescent="0.55000000000000004">
      <c r="B58" s="2" t="s">
        <v>194</v>
      </c>
      <c r="D58" s="73">
        <v>2100000</v>
      </c>
      <c r="E58" s="71"/>
      <c r="F58" s="73">
        <v>7411488745</v>
      </c>
      <c r="G58" s="71"/>
      <c r="H58" s="73">
        <v>8235784059</v>
      </c>
      <c r="I58" s="71"/>
      <c r="J58" s="73">
        <v>-824295314</v>
      </c>
      <c r="K58" s="71"/>
      <c r="L58" s="73">
        <v>2255877</v>
      </c>
      <c r="M58" s="71"/>
      <c r="N58" s="73">
        <v>8052669913</v>
      </c>
      <c r="O58" s="71"/>
      <c r="P58" s="73">
        <v>8846334203</v>
      </c>
      <c r="Q58" s="71"/>
      <c r="R58" s="73">
        <v>-793664290</v>
      </c>
      <c r="V58" s="89"/>
    </row>
    <row r="59" spans="2:22" ht="25.5" customHeight="1" x14ac:dyDescent="0.55000000000000004">
      <c r="B59" s="2" t="s">
        <v>190</v>
      </c>
      <c r="D59" s="73">
        <v>2000000</v>
      </c>
      <c r="E59" s="71"/>
      <c r="F59" s="73">
        <v>5965737726</v>
      </c>
      <c r="G59" s="71"/>
      <c r="H59" s="73">
        <v>7721378447</v>
      </c>
      <c r="I59" s="71"/>
      <c r="J59" s="73">
        <v>-1755640721</v>
      </c>
      <c r="K59" s="71"/>
      <c r="L59" s="73">
        <v>2200000</v>
      </c>
      <c r="M59" s="71"/>
      <c r="N59" s="73">
        <v>6642884587</v>
      </c>
      <c r="O59" s="71"/>
      <c r="P59" s="73">
        <v>8554022080</v>
      </c>
      <c r="Q59" s="71"/>
      <c r="R59" s="73">
        <v>-1911137493</v>
      </c>
      <c r="V59" s="89"/>
    </row>
    <row r="60" spans="2:22" ht="25.5" customHeight="1" x14ac:dyDescent="0.55000000000000004">
      <c r="D60" s="73"/>
      <c r="E60" s="71"/>
      <c r="F60" s="73"/>
      <c r="G60" s="71"/>
      <c r="H60" s="73"/>
      <c r="I60" s="71"/>
      <c r="J60" s="73"/>
      <c r="K60" s="71"/>
      <c r="L60" s="73"/>
      <c r="M60" s="71"/>
      <c r="N60" s="73"/>
      <c r="O60" s="71"/>
      <c r="P60" s="73"/>
      <c r="Q60" s="71"/>
      <c r="R60" s="73"/>
      <c r="V60" s="89"/>
    </row>
    <row r="61" spans="2:22" ht="24.75" thickBot="1" x14ac:dyDescent="0.6">
      <c r="B61" s="128" t="s">
        <v>59</v>
      </c>
      <c r="D61" s="70">
        <f>SUM(D10:D59)</f>
        <v>20730000</v>
      </c>
      <c r="E61" s="70"/>
      <c r="F61" s="70">
        <f>SUM(F10:F59)</f>
        <v>49482085802</v>
      </c>
      <c r="G61" s="70"/>
      <c r="H61" s="70">
        <f>SUM(H10:H59)</f>
        <v>47372775207</v>
      </c>
      <c r="I61" s="70"/>
      <c r="J61" s="70">
        <f>SUM(J10:J59)</f>
        <v>2109310595</v>
      </c>
      <c r="K61" s="70"/>
      <c r="L61" s="70">
        <f>SUM(L10:L59)</f>
        <v>115375562</v>
      </c>
      <c r="M61" s="70"/>
      <c r="N61" s="70">
        <f>SUM(N10:N59)</f>
        <v>300435908695</v>
      </c>
      <c r="O61" s="70"/>
      <c r="P61" s="70">
        <f>SUM(P10:P59)</f>
        <v>278485279075</v>
      </c>
      <c r="Q61" s="70"/>
      <c r="R61" s="70">
        <f>SUM(R10:R59)</f>
        <v>21950629620</v>
      </c>
    </row>
    <row r="62" spans="2:22" ht="21.75" thickTop="1" x14ac:dyDescent="0.55000000000000004"/>
    <row r="63" spans="2:22" ht="26.25" x14ac:dyDescent="0.65">
      <c r="J63" s="19"/>
    </row>
    <row r="65" spans="12:14" x14ac:dyDescent="0.55000000000000004">
      <c r="L65" s="205">
        <v>20</v>
      </c>
      <c r="M65" s="205"/>
      <c r="N65" s="205"/>
    </row>
  </sheetData>
  <sortState xmlns:xlrd2="http://schemas.microsoft.com/office/spreadsheetml/2017/richdata2" ref="B10:S59">
    <sortCondition descending="1" ref="R10:R59"/>
  </sortState>
  <mergeCells count="4">
    <mergeCell ref="B3:R3"/>
    <mergeCell ref="B4:R4"/>
    <mergeCell ref="B2:R2"/>
    <mergeCell ref="L65:N65"/>
  </mergeCells>
  <printOptions horizontalCentered="1" verticalCentered="1"/>
  <pageMargins left="0.2" right="0.2" top="0.25" bottom="0.25" header="0.3" footer="0.3"/>
  <pageSetup paperSize="9" scale="33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pans="1:25" ht="24" x14ac:dyDescent="0.25">
      <c r="A5" s="215" t="s">
        <v>162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1:25" ht="21" x14ac:dyDescent="0.25">
      <c r="A7" s="116"/>
      <c r="B7" s="116"/>
      <c r="C7" s="116"/>
      <c r="D7" s="116"/>
      <c r="E7" s="193" t="s">
        <v>39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16"/>
      <c r="Y7" s="118" t="s">
        <v>101</v>
      </c>
    </row>
    <row r="8" spans="1:25" ht="63" x14ac:dyDescent="0.25">
      <c r="A8" s="118" t="s">
        <v>136</v>
      </c>
      <c r="B8" s="116"/>
      <c r="C8" s="118" t="s">
        <v>137</v>
      </c>
      <c r="D8" s="116"/>
      <c r="E8" s="125" t="s">
        <v>14</v>
      </c>
      <c r="F8" s="117"/>
      <c r="G8" s="125" t="s">
        <v>5</v>
      </c>
      <c r="H8" s="117"/>
      <c r="I8" s="125" t="s">
        <v>13</v>
      </c>
      <c r="J8" s="117"/>
      <c r="K8" s="125" t="s">
        <v>138</v>
      </c>
      <c r="L8" s="117"/>
      <c r="M8" s="125" t="s">
        <v>139</v>
      </c>
      <c r="N8" s="117"/>
      <c r="O8" s="125" t="s">
        <v>140</v>
      </c>
      <c r="P8" s="117"/>
      <c r="Q8" s="125" t="s">
        <v>141</v>
      </c>
      <c r="R8" s="117"/>
      <c r="S8" s="125" t="s">
        <v>142</v>
      </c>
      <c r="T8" s="117"/>
      <c r="U8" s="125" t="s">
        <v>143</v>
      </c>
      <c r="V8" s="117"/>
      <c r="W8" s="125" t="s">
        <v>144</v>
      </c>
      <c r="X8" s="116"/>
      <c r="Y8" s="125" t="s">
        <v>144</v>
      </c>
    </row>
    <row r="9" spans="1:25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</row>
    <row r="10" spans="1:25" ht="21.75" thickBot="1" x14ac:dyDescent="0.55000000000000004">
      <c r="A10" s="143" t="s">
        <v>59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>
        <f>SUM(K9:K9)</f>
        <v>0</v>
      </c>
      <c r="L10" s="145"/>
      <c r="M10" s="145">
        <f>SUM(M9:M9)</f>
        <v>0</v>
      </c>
      <c r="N10" s="145"/>
      <c r="O10" s="145">
        <f>SUM(O9:O9)</f>
        <v>0</v>
      </c>
      <c r="P10" s="145"/>
      <c r="Q10" s="145">
        <f>SUM(Q9:Q9)</f>
        <v>0</v>
      </c>
      <c r="R10" s="145"/>
      <c r="S10" s="145">
        <f>SUM(S9:S9)</f>
        <v>0</v>
      </c>
      <c r="T10" s="145"/>
      <c r="U10" s="145">
        <f>SUM(U9:U9)</f>
        <v>0</v>
      </c>
      <c r="V10" s="145"/>
      <c r="W10" s="145">
        <f>SUM(W9:W9)</f>
        <v>0</v>
      </c>
      <c r="X10" s="145"/>
      <c r="Y10" s="70">
        <f>SUM(Y9:Y9)</f>
        <v>0</v>
      </c>
    </row>
    <row r="11" spans="1:25" ht="15.75" thickTop="1" x14ac:dyDescent="0.25"/>
    <row r="12" spans="1:25" x14ac:dyDescent="0.25">
      <c r="Y12" s="165"/>
    </row>
    <row r="13" spans="1:25" ht="30" x14ac:dyDescent="0.75">
      <c r="A13" s="233">
        <v>21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24" x14ac:dyDescent="0.25">
      <c r="A5" s="120" t="s">
        <v>163</v>
      </c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7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226" t="s">
        <v>104</v>
      </c>
      <c r="N6" s="116"/>
      <c r="O6" s="116"/>
      <c r="P6" s="116"/>
      <c r="Q6" s="226" t="s">
        <v>105</v>
      </c>
    </row>
    <row r="7" spans="1:17" ht="21" x14ac:dyDescent="0.25">
      <c r="A7" s="193" t="s">
        <v>106</v>
      </c>
      <c r="B7" s="193"/>
      <c r="C7" s="116"/>
      <c r="D7" s="118" t="s">
        <v>107</v>
      </c>
      <c r="E7" s="116"/>
      <c r="F7" s="118" t="s">
        <v>108</v>
      </c>
      <c r="G7" s="116"/>
      <c r="H7" s="118" t="s">
        <v>87</v>
      </c>
      <c r="I7" s="116"/>
      <c r="J7" s="193" t="s">
        <v>109</v>
      </c>
      <c r="K7" s="193"/>
      <c r="L7" s="116"/>
      <c r="M7" s="226"/>
      <c r="N7" s="116"/>
      <c r="O7" s="118" t="s">
        <v>110</v>
      </c>
      <c r="P7" s="116"/>
      <c r="Q7" s="226"/>
    </row>
    <row r="8" spans="1:17" ht="21" x14ac:dyDescent="0.25">
      <c r="A8" s="190" t="s">
        <v>111</v>
      </c>
      <c r="B8" s="234"/>
      <c r="C8" s="116"/>
      <c r="D8" s="190" t="s">
        <v>112</v>
      </c>
      <c r="E8" s="116"/>
      <c r="F8" s="119" t="s">
        <v>113</v>
      </c>
      <c r="G8" s="116"/>
      <c r="H8" s="117"/>
      <c r="I8" s="116"/>
      <c r="J8" s="117"/>
      <c r="K8" s="117"/>
      <c r="L8" s="116"/>
      <c r="M8" s="117"/>
      <c r="N8" s="116"/>
      <c r="O8" s="117"/>
      <c r="P8" s="116"/>
      <c r="Q8" s="117"/>
    </row>
    <row r="9" spans="1:17" ht="21" x14ac:dyDescent="0.25">
      <c r="A9" s="193"/>
      <c r="B9" s="193"/>
      <c r="C9" s="116"/>
      <c r="D9" s="193"/>
      <c r="E9" s="116"/>
      <c r="F9" s="119" t="s">
        <v>114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</row>
    <row r="10" spans="1:17" ht="21" x14ac:dyDescent="0.25">
      <c r="A10" s="190" t="s">
        <v>111</v>
      </c>
      <c r="B10" s="234"/>
      <c r="C10" s="116"/>
      <c r="D10" s="190" t="s">
        <v>115</v>
      </c>
      <c r="E10" s="116"/>
      <c r="F10" s="119" t="s">
        <v>113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spans="1:17" ht="21" x14ac:dyDescent="0.25">
      <c r="A11" s="193"/>
      <c r="B11" s="193"/>
      <c r="C11" s="116"/>
      <c r="D11" s="193"/>
      <c r="E11" s="116"/>
      <c r="F11" s="119" t="s">
        <v>116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</row>
    <row r="12" spans="1:17" ht="90" customHeight="1" x14ac:dyDescent="0.25">
      <c r="A12" s="235" t="s">
        <v>117</v>
      </c>
      <c r="B12" s="235"/>
      <c r="C12" s="116"/>
      <c r="D12" s="125" t="s">
        <v>118</v>
      </c>
      <c r="E12" s="116"/>
      <c r="F12" s="119" t="s">
        <v>119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</row>
    <row r="13" spans="1:17" ht="21" x14ac:dyDescent="0.25">
      <c r="A13" s="235" t="s">
        <v>120</v>
      </c>
      <c r="B13" s="236"/>
      <c r="C13" s="116"/>
      <c r="D13" s="235" t="s">
        <v>120</v>
      </c>
      <c r="E13" s="116"/>
      <c r="F13" s="119" t="s">
        <v>121</v>
      </c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7" ht="21" x14ac:dyDescent="0.25">
      <c r="A14" s="237"/>
      <c r="B14" s="237"/>
      <c r="C14" s="116"/>
      <c r="D14" s="237"/>
      <c r="E14" s="116"/>
      <c r="F14" s="119" t="s">
        <v>122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17" ht="21" x14ac:dyDescent="0.25">
      <c r="A15" s="237"/>
      <c r="B15" s="237"/>
      <c r="C15" s="116"/>
      <c r="D15" s="237"/>
      <c r="E15" s="116"/>
      <c r="F15" s="119" t="s">
        <v>123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ht="21" x14ac:dyDescent="0.25">
      <c r="A16" s="226"/>
      <c r="B16" s="226"/>
      <c r="C16" s="116"/>
      <c r="D16" s="226"/>
      <c r="E16" s="116"/>
      <c r="F16" s="119" t="s">
        <v>124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x14ac:dyDescent="0.25">
      <c r="A17" s="117"/>
      <c r="B17" s="117"/>
      <c r="C17" s="116"/>
      <c r="D17" s="117"/>
      <c r="E17" s="116"/>
      <c r="F17" s="117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ht="21" x14ac:dyDescent="0.25">
      <c r="A18" s="193" t="s">
        <v>125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16"/>
      <c r="L18" s="116"/>
      <c r="M18" s="116"/>
      <c r="N18" s="116"/>
      <c r="O18" s="116"/>
      <c r="P18" s="116"/>
      <c r="Q18" s="116"/>
    </row>
    <row r="19" spans="1:17" x14ac:dyDescent="0.2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6"/>
      <c r="L19" s="116"/>
      <c r="M19" s="116"/>
      <c r="N19" s="116"/>
      <c r="O19" s="116"/>
      <c r="P19" s="116"/>
      <c r="Q19" s="116"/>
    </row>
    <row r="20" spans="1:17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7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</row>
    <row r="23" spans="1:17" ht="30" x14ac:dyDescent="0.75">
      <c r="A23" s="213">
        <v>22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7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0"/>
  <sheetViews>
    <sheetView rightToLeft="1" view="pageBreakPreview" zoomScale="55" zoomScaleNormal="55" zoomScaleSheetLayoutView="55" workbookViewId="0">
      <selection activeCell="S40" sqref="S40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6" t="s">
        <v>168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3:27" ht="46.5" x14ac:dyDescent="0.8"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3:27" ht="46.5" x14ac:dyDescent="0.8">
      <c r="C4" s="186" t="s">
        <v>231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5" t="s">
        <v>182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8" spans="3:27" s="57" customFormat="1" ht="34.5" customHeight="1" x14ac:dyDescent="0.25">
      <c r="C8" s="181" t="s">
        <v>1</v>
      </c>
      <c r="E8" s="184" t="s">
        <v>228</v>
      </c>
      <c r="F8" s="184" t="s">
        <v>2</v>
      </c>
      <c r="G8" s="184" t="s">
        <v>2</v>
      </c>
      <c r="H8" s="184" t="s">
        <v>2</v>
      </c>
      <c r="I8" s="184" t="s">
        <v>2</v>
      </c>
      <c r="J8" s="187"/>
      <c r="K8" s="184" t="s">
        <v>3</v>
      </c>
      <c r="L8" s="184" t="s">
        <v>3</v>
      </c>
      <c r="M8" s="184" t="s">
        <v>3</v>
      </c>
      <c r="N8" s="184" t="s">
        <v>3</v>
      </c>
      <c r="O8" s="184" t="s">
        <v>3</v>
      </c>
      <c r="P8" s="184" t="s">
        <v>3</v>
      </c>
      <c r="Q8" s="184" t="s">
        <v>3</v>
      </c>
      <c r="R8" s="187"/>
      <c r="S8" s="184" t="s">
        <v>232</v>
      </c>
      <c r="T8" s="184" t="s">
        <v>4</v>
      </c>
      <c r="U8" s="184" t="s">
        <v>4</v>
      </c>
      <c r="V8" s="184" t="s">
        <v>4</v>
      </c>
      <c r="W8" s="184" t="s">
        <v>4</v>
      </c>
      <c r="X8" s="184" t="s">
        <v>4</v>
      </c>
      <c r="Y8" s="184" t="s">
        <v>4</v>
      </c>
      <c r="Z8" s="184" t="s">
        <v>4</v>
      </c>
      <c r="AA8" s="184" t="s">
        <v>4</v>
      </c>
    </row>
    <row r="9" spans="3:27" s="57" customFormat="1" ht="44.25" customHeight="1" x14ac:dyDescent="0.25">
      <c r="C9" s="181" t="s">
        <v>1</v>
      </c>
      <c r="D9" s="187"/>
      <c r="E9" s="182" t="s">
        <v>5</v>
      </c>
      <c r="F9" s="188"/>
      <c r="G9" s="182" t="s">
        <v>6</v>
      </c>
      <c r="H9" s="58"/>
      <c r="I9" s="182" t="s">
        <v>7</v>
      </c>
      <c r="J9" s="187"/>
      <c r="K9" s="182" t="s">
        <v>8</v>
      </c>
      <c r="L9" s="182" t="s">
        <v>8</v>
      </c>
      <c r="M9" s="182" t="s">
        <v>8</v>
      </c>
      <c r="N9" s="58"/>
      <c r="O9" s="182" t="s">
        <v>9</v>
      </c>
      <c r="P9" s="182" t="s">
        <v>9</v>
      </c>
      <c r="Q9" s="182" t="s">
        <v>9</v>
      </c>
      <c r="R9" s="187"/>
      <c r="S9" s="182" t="s">
        <v>5</v>
      </c>
      <c r="T9" s="188"/>
      <c r="U9" s="182" t="s">
        <v>10</v>
      </c>
      <c r="V9" s="188"/>
      <c r="W9" s="182" t="s">
        <v>6</v>
      </c>
      <c r="X9" s="188"/>
      <c r="Y9" s="182" t="s">
        <v>7</v>
      </c>
      <c r="Z9" s="187"/>
      <c r="AA9" s="182" t="s">
        <v>11</v>
      </c>
    </row>
    <row r="10" spans="3:27" s="57" customFormat="1" ht="54" customHeight="1" x14ac:dyDescent="0.25">
      <c r="C10" s="181" t="s">
        <v>1</v>
      </c>
      <c r="D10" s="187"/>
      <c r="E10" s="183" t="s">
        <v>5</v>
      </c>
      <c r="F10" s="189"/>
      <c r="G10" s="183" t="s">
        <v>6</v>
      </c>
      <c r="H10" s="59"/>
      <c r="I10" s="183" t="s">
        <v>7</v>
      </c>
      <c r="J10" s="187"/>
      <c r="K10" s="183" t="s">
        <v>5</v>
      </c>
      <c r="L10" s="91"/>
      <c r="M10" s="183" t="s">
        <v>6</v>
      </c>
      <c r="N10" s="59"/>
      <c r="O10" s="183" t="s">
        <v>5</v>
      </c>
      <c r="P10" s="59"/>
      <c r="Q10" s="183" t="s">
        <v>12</v>
      </c>
      <c r="R10" s="187"/>
      <c r="S10" s="183" t="s">
        <v>5</v>
      </c>
      <c r="T10" s="189"/>
      <c r="U10" s="183" t="s">
        <v>10</v>
      </c>
      <c r="V10" s="189"/>
      <c r="W10" s="183" t="s">
        <v>6</v>
      </c>
      <c r="X10" s="189"/>
      <c r="Y10" s="183" t="s">
        <v>7</v>
      </c>
      <c r="Z10" s="187"/>
      <c r="AA10" s="183" t="s">
        <v>11</v>
      </c>
    </row>
    <row r="11" spans="3:27" x14ac:dyDescent="0.8">
      <c r="C11" s="60" t="s">
        <v>202</v>
      </c>
      <c r="E11" s="106">
        <v>5633333</v>
      </c>
      <c r="F11" s="107"/>
      <c r="G11" s="106">
        <v>15452123507</v>
      </c>
      <c r="H11" s="107"/>
      <c r="I11" s="106">
        <v>13338758540.7243</v>
      </c>
      <c r="J11" s="107"/>
      <c r="K11" s="106">
        <v>0</v>
      </c>
      <c r="L11" s="86"/>
      <c r="M11" s="106">
        <v>0</v>
      </c>
      <c r="N11" s="107"/>
      <c r="O11" s="106">
        <v>0</v>
      </c>
      <c r="P11" s="107"/>
      <c r="Q11" s="106">
        <v>0</v>
      </c>
      <c r="R11" s="107"/>
      <c r="S11" s="106">
        <v>5633333</v>
      </c>
      <c r="T11" s="107"/>
      <c r="U11" s="106">
        <v>2207</v>
      </c>
      <c r="V11" s="86"/>
      <c r="W11" s="106">
        <v>15452123507</v>
      </c>
      <c r="X11" s="107"/>
      <c r="Y11" s="106">
        <v>12358790973.7106</v>
      </c>
      <c r="Z11" s="107"/>
      <c r="AA11" s="86">
        <f>Y11/'سرمایه گذاری ها'!$O$17</f>
        <v>6.5024231419912495E-2</v>
      </c>
    </row>
    <row r="12" spans="3:27" x14ac:dyDescent="0.8">
      <c r="C12" s="43" t="s">
        <v>171</v>
      </c>
      <c r="E12" s="106">
        <v>4500000</v>
      </c>
      <c r="F12" s="107"/>
      <c r="G12" s="106">
        <v>10834240129</v>
      </c>
      <c r="H12" s="107"/>
      <c r="I12" s="106">
        <v>12332681325</v>
      </c>
      <c r="J12" s="107"/>
      <c r="K12" s="106">
        <v>0</v>
      </c>
      <c r="L12" s="86"/>
      <c r="M12" s="106">
        <v>0</v>
      </c>
      <c r="N12" s="107"/>
      <c r="O12" s="106">
        <v>0</v>
      </c>
      <c r="P12" s="107"/>
      <c r="Q12" s="106">
        <v>0</v>
      </c>
      <c r="R12" s="107"/>
      <c r="S12" s="106">
        <v>4500000</v>
      </c>
      <c r="T12" s="107"/>
      <c r="U12" s="106">
        <v>2495</v>
      </c>
      <c r="V12" s="86"/>
      <c r="W12" s="106">
        <v>10834240129</v>
      </c>
      <c r="X12" s="107"/>
      <c r="Y12" s="106">
        <v>11160696375</v>
      </c>
      <c r="Z12" s="107"/>
      <c r="AA12" s="86">
        <f>Y12/'سرمایه گذاری ها'!$O$17</f>
        <v>5.8720606687102973E-2</v>
      </c>
    </row>
    <row r="13" spans="3:27" x14ac:dyDescent="0.8">
      <c r="C13" s="43" t="s">
        <v>189</v>
      </c>
      <c r="E13" s="106">
        <v>1900000</v>
      </c>
      <c r="F13" s="107"/>
      <c r="G13" s="106">
        <v>8226070364</v>
      </c>
      <c r="H13" s="107"/>
      <c r="I13" s="106">
        <v>7118491455</v>
      </c>
      <c r="J13" s="107"/>
      <c r="K13" s="106">
        <v>1300000</v>
      </c>
      <c r="L13" s="86"/>
      <c r="M13" s="106">
        <v>5064642401</v>
      </c>
      <c r="N13" s="107"/>
      <c r="O13" s="106">
        <v>0</v>
      </c>
      <c r="P13" s="107"/>
      <c r="Q13" s="106">
        <v>0</v>
      </c>
      <c r="R13" s="107"/>
      <c r="S13" s="106">
        <v>3200000</v>
      </c>
      <c r="T13" s="107"/>
      <c r="U13" s="106">
        <v>3500</v>
      </c>
      <c r="V13" s="86"/>
      <c r="W13" s="106">
        <v>13290712765</v>
      </c>
      <c r="X13" s="107"/>
      <c r="Y13" s="106">
        <v>11133360000</v>
      </c>
      <c r="Z13" s="107"/>
      <c r="AA13" s="86">
        <f>Y13/'سرمایه گذاری ها'!$O$17</f>
        <v>5.8576779772483031E-2</v>
      </c>
    </row>
    <row r="14" spans="3:27" x14ac:dyDescent="0.8">
      <c r="C14" s="43" t="s">
        <v>214</v>
      </c>
      <c r="E14" s="106">
        <v>2200000</v>
      </c>
      <c r="F14" s="107"/>
      <c r="G14" s="106">
        <v>12420535274</v>
      </c>
      <c r="H14" s="107"/>
      <c r="I14" s="106">
        <v>11240717400</v>
      </c>
      <c r="J14" s="107"/>
      <c r="K14" s="106">
        <v>0</v>
      </c>
      <c r="L14" s="86"/>
      <c r="M14" s="106">
        <v>0</v>
      </c>
      <c r="N14" s="107"/>
      <c r="O14" s="106">
        <v>0</v>
      </c>
      <c r="P14" s="107"/>
      <c r="Q14" s="106">
        <v>0</v>
      </c>
      <c r="R14" s="107"/>
      <c r="S14" s="106">
        <v>2200000</v>
      </c>
      <c r="T14" s="107"/>
      <c r="U14" s="106">
        <v>4950</v>
      </c>
      <c r="V14" s="86"/>
      <c r="W14" s="106">
        <v>12420535274</v>
      </c>
      <c r="X14" s="107"/>
      <c r="Y14" s="106">
        <v>10825204500</v>
      </c>
      <c r="Z14" s="107"/>
      <c r="AA14" s="86">
        <f>Y14/'سرمایه گذاری ها'!$O$17</f>
        <v>5.6955458189494663E-2</v>
      </c>
    </row>
    <row r="15" spans="3:27" x14ac:dyDescent="0.8">
      <c r="C15" s="43" t="s">
        <v>184</v>
      </c>
      <c r="E15" s="106">
        <v>700000</v>
      </c>
      <c r="F15" s="107"/>
      <c r="G15" s="106">
        <v>10675644025</v>
      </c>
      <c r="H15" s="107"/>
      <c r="I15" s="106">
        <v>11627402850</v>
      </c>
      <c r="J15" s="107"/>
      <c r="K15" s="106">
        <v>0</v>
      </c>
      <c r="L15" s="86"/>
      <c r="M15" s="106">
        <v>0</v>
      </c>
      <c r="N15" s="107"/>
      <c r="O15" s="106">
        <v>0</v>
      </c>
      <c r="P15" s="107"/>
      <c r="Q15" s="106">
        <v>0</v>
      </c>
      <c r="R15" s="107"/>
      <c r="S15" s="106">
        <v>700000</v>
      </c>
      <c r="T15" s="107"/>
      <c r="U15" s="106">
        <v>15120</v>
      </c>
      <c r="V15" s="86"/>
      <c r="W15" s="106">
        <v>10675644025</v>
      </c>
      <c r="X15" s="107"/>
      <c r="Y15" s="106">
        <v>10521025200</v>
      </c>
      <c r="Z15" s="107"/>
      <c r="AA15" s="86">
        <f>Y15/'سرمایه گذاری ها'!$O$17</f>
        <v>5.5355056884996465E-2</v>
      </c>
    </row>
    <row r="16" spans="3:27" x14ac:dyDescent="0.8">
      <c r="C16" s="43" t="s">
        <v>197</v>
      </c>
      <c r="E16" s="106">
        <v>1100000</v>
      </c>
      <c r="F16" s="107"/>
      <c r="G16" s="106">
        <v>12857481925</v>
      </c>
      <c r="H16" s="107"/>
      <c r="I16" s="106">
        <v>11831183100</v>
      </c>
      <c r="J16" s="107"/>
      <c r="K16" s="106">
        <v>0</v>
      </c>
      <c r="L16" s="86"/>
      <c r="M16" s="106">
        <v>0</v>
      </c>
      <c r="N16" s="107"/>
      <c r="O16" s="106">
        <v>-100000</v>
      </c>
      <c r="P16" s="107"/>
      <c r="Q16" s="106">
        <v>1068106730</v>
      </c>
      <c r="R16" s="107"/>
      <c r="S16" s="106">
        <v>1000000</v>
      </c>
      <c r="T16" s="107"/>
      <c r="U16" s="106">
        <v>9950</v>
      </c>
      <c r="V16" s="86"/>
      <c r="W16" s="106">
        <v>11688619932</v>
      </c>
      <c r="X16" s="107"/>
      <c r="Y16" s="106">
        <v>9890797500</v>
      </c>
      <c r="Z16" s="107"/>
      <c r="AA16" s="86">
        <f>Y16/'سرمایه گذاری ها'!$O$17</f>
        <v>5.2039192744304123E-2</v>
      </c>
    </row>
    <row r="17" spans="3:27" x14ac:dyDescent="0.8">
      <c r="C17" s="43" t="s">
        <v>224</v>
      </c>
      <c r="E17" s="106">
        <v>2000000</v>
      </c>
      <c r="F17" s="107"/>
      <c r="G17" s="106">
        <v>9980165131</v>
      </c>
      <c r="H17" s="107"/>
      <c r="I17" s="106">
        <v>10735740000</v>
      </c>
      <c r="J17" s="107"/>
      <c r="K17" s="106">
        <v>400000</v>
      </c>
      <c r="L17" s="86"/>
      <c r="M17" s="106">
        <v>2179977611</v>
      </c>
      <c r="N17" s="107"/>
      <c r="O17" s="106">
        <v>-500000</v>
      </c>
      <c r="P17" s="107"/>
      <c r="Q17" s="106">
        <v>2744572082</v>
      </c>
      <c r="R17" s="107"/>
      <c r="S17" s="106">
        <v>1900000</v>
      </c>
      <c r="T17" s="107"/>
      <c r="U17" s="106">
        <v>5140</v>
      </c>
      <c r="V17" s="86"/>
      <c r="W17" s="106">
        <v>9665101459</v>
      </c>
      <c r="X17" s="107"/>
      <c r="Y17" s="106">
        <v>9707892300</v>
      </c>
      <c r="Z17" s="107"/>
      <c r="AA17" s="86">
        <f>Y17/'سرمایه گذاری ها'!$O$17</f>
        <v>5.1076859933756186E-2</v>
      </c>
    </row>
    <row r="18" spans="3:27" x14ac:dyDescent="0.8">
      <c r="C18" s="43" t="s">
        <v>174</v>
      </c>
      <c r="E18" s="106">
        <v>1442308</v>
      </c>
      <c r="F18" s="107"/>
      <c r="G18" s="106">
        <v>10740795233</v>
      </c>
      <c r="H18" s="107"/>
      <c r="I18" s="106">
        <v>9763675880.9939995</v>
      </c>
      <c r="J18" s="107"/>
      <c r="K18" s="106">
        <v>0</v>
      </c>
      <c r="L18" s="86"/>
      <c r="M18" s="106">
        <v>0</v>
      </c>
      <c r="N18" s="107"/>
      <c r="O18" s="106">
        <v>0</v>
      </c>
      <c r="P18" s="107"/>
      <c r="Q18" s="106">
        <v>0</v>
      </c>
      <c r="R18" s="107"/>
      <c r="S18" s="106">
        <v>1442308</v>
      </c>
      <c r="T18" s="107"/>
      <c r="U18" s="106">
        <v>6600</v>
      </c>
      <c r="V18" s="86"/>
      <c r="W18" s="106">
        <v>10740795233</v>
      </c>
      <c r="X18" s="107"/>
      <c r="Y18" s="106">
        <v>9462593364.8400002</v>
      </c>
      <c r="Z18" s="107"/>
      <c r="AA18" s="86">
        <f>Y18/'سرمایه گذاری ها'!$O$17</f>
        <v>4.9786250297196168E-2</v>
      </c>
    </row>
    <row r="19" spans="3:27" x14ac:dyDescent="0.8">
      <c r="C19" s="43" t="s">
        <v>200</v>
      </c>
      <c r="E19" s="106">
        <v>4200000</v>
      </c>
      <c r="F19" s="107"/>
      <c r="G19" s="106">
        <v>12165176045</v>
      </c>
      <c r="H19" s="107"/>
      <c r="I19" s="106">
        <v>10228774500</v>
      </c>
      <c r="J19" s="107"/>
      <c r="K19" s="106">
        <v>3000</v>
      </c>
      <c r="L19" s="86"/>
      <c r="M19" s="106">
        <v>7362824</v>
      </c>
      <c r="N19" s="107"/>
      <c r="O19" s="106">
        <v>-200000</v>
      </c>
      <c r="P19" s="107"/>
      <c r="Q19" s="106">
        <v>491657131</v>
      </c>
      <c r="R19" s="107"/>
      <c r="S19" s="106">
        <v>4003000</v>
      </c>
      <c r="T19" s="107"/>
      <c r="U19" s="106">
        <v>2372</v>
      </c>
      <c r="V19" s="86"/>
      <c r="W19" s="106">
        <v>11593244772</v>
      </c>
      <c r="X19" s="107"/>
      <c r="Y19" s="106">
        <v>9438620059.7999992</v>
      </c>
      <c r="Z19" s="107"/>
      <c r="AA19" s="86">
        <f>Y19/'سرمایه گذاری ها'!$O$17</f>
        <v>4.9660117754123212E-2</v>
      </c>
    </row>
    <row r="20" spans="3:27" x14ac:dyDescent="0.8">
      <c r="C20" s="43" t="s">
        <v>223</v>
      </c>
      <c r="E20" s="106">
        <v>60000</v>
      </c>
      <c r="F20" s="107"/>
      <c r="G20" s="106">
        <v>10285672167</v>
      </c>
      <c r="H20" s="107"/>
      <c r="I20" s="106">
        <v>8658970740</v>
      </c>
      <c r="J20" s="107"/>
      <c r="K20" s="106">
        <v>0</v>
      </c>
      <c r="L20" s="86"/>
      <c r="M20" s="106">
        <v>0</v>
      </c>
      <c r="N20" s="107"/>
      <c r="O20" s="106">
        <v>0</v>
      </c>
      <c r="P20" s="107"/>
      <c r="Q20" s="106">
        <v>0</v>
      </c>
      <c r="R20" s="107"/>
      <c r="S20" s="106">
        <v>60000</v>
      </c>
      <c r="T20" s="107"/>
      <c r="U20" s="106">
        <v>142690</v>
      </c>
      <c r="V20" s="86"/>
      <c r="W20" s="106">
        <v>10285672167</v>
      </c>
      <c r="X20" s="107"/>
      <c r="Y20" s="106">
        <v>8510459670</v>
      </c>
      <c r="Z20" s="107"/>
      <c r="AA20" s="86">
        <f>Y20/'سرمایه گذاری ها'!$O$17</f>
        <v>4.4776718066440735E-2</v>
      </c>
    </row>
    <row r="21" spans="3:27" x14ac:dyDescent="0.8">
      <c r="C21" s="43" t="s">
        <v>233</v>
      </c>
      <c r="E21" s="106">
        <v>0</v>
      </c>
      <c r="F21" s="107"/>
      <c r="G21" s="106">
        <v>0</v>
      </c>
      <c r="H21" s="107"/>
      <c r="I21" s="106">
        <v>0</v>
      </c>
      <c r="J21" s="107"/>
      <c r="K21" s="106">
        <v>3500000</v>
      </c>
      <c r="L21" s="86"/>
      <c r="M21" s="106">
        <v>8884136762</v>
      </c>
      <c r="N21" s="107"/>
      <c r="O21" s="106">
        <v>0</v>
      </c>
      <c r="P21" s="107"/>
      <c r="Q21" s="106">
        <v>0</v>
      </c>
      <c r="R21" s="107"/>
      <c r="S21" s="106">
        <v>3500000</v>
      </c>
      <c r="T21" s="107"/>
      <c r="U21" s="106">
        <v>2356</v>
      </c>
      <c r="V21" s="86"/>
      <c r="W21" s="106">
        <v>8884136762</v>
      </c>
      <c r="X21" s="107"/>
      <c r="Y21" s="106">
        <v>8196936300</v>
      </c>
      <c r="Z21" s="107"/>
      <c r="AA21" s="86">
        <f>Y21/'سرمایه گذاری ها'!$O$17</f>
        <v>4.3127154107490635E-2</v>
      </c>
    </row>
    <row r="22" spans="3:27" x14ac:dyDescent="0.8">
      <c r="C22" s="43" t="s">
        <v>186</v>
      </c>
      <c r="E22" s="106">
        <v>350000</v>
      </c>
      <c r="F22" s="107"/>
      <c r="G22" s="106">
        <v>8389275304</v>
      </c>
      <c r="H22" s="107"/>
      <c r="I22" s="106">
        <v>8864937900</v>
      </c>
      <c r="J22" s="107"/>
      <c r="K22" s="106">
        <v>0</v>
      </c>
      <c r="L22" s="86"/>
      <c r="M22" s="106">
        <v>0</v>
      </c>
      <c r="N22" s="107"/>
      <c r="O22" s="106">
        <v>0</v>
      </c>
      <c r="P22" s="107"/>
      <c r="Q22" s="106">
        <v>0</v>
      </c>
      <c r="R22" s="107"/>
      <c r="S22" s="106">
        <v>350000</v>
      </c>
      <c r="T22" s="107"/>
      <c r="U22" s="106">
        <v>23410</v>
      </c>
      <c r="V22" s="86"/>
      <c r="W22" s="106">
        <v>8389275304</v>
      </c>
      <c r="X22" s="107"/>
      <c r="Y22" s="106">
        <v>8144748675</v>
      </c>
      <c r="Z22" s="107"/>
      <c r="AA22" s="86">
        <f>Y22/'سرمایه گذاری ها'!$O$17</f>
        <v>4.2852575452307119E-2</v>
      </c>
    </row>
    <row r="23" spans="3:27" x14ac:dyDescent="0.8">
      <c r="C23" s="43" t="s">
        <v>213</v>
      </c>
      <c r="E23" s="106">
        <v>3426866</v>
      </c>
      <c r="F23" s="107"/>
      <c r="G23" s="106">
        <v>6511844331</v>
      </c>
      <c r="H23" s="107"/>
      <c r="I23" s="106">
        <v>8897715696.7476006</v>
      </c>
      <c r="J23" s="107"/>
      <c r="K23" s="106">
        <v>500000</v>
      </c>
      <c r="L23" s="86"/>
      <c r="M23" s="106">
        <v>1230516277</v>
      </c>
      <c r="N23" s="107"/>
      <c r="O23" s="106">
        <v>-500000</v>
      </c>
      <c r="P23" s="107"/>
      <c r="Q23" s="106">
        <v>1257190059</v>
      </c>
      <c r="R23" s="107"/>
      <c r="S23" s="106">
        <v>3426866</v>
      </c>
      <c r="T23" s="107"/>
      <c r="U23" s="106">
        <v>2341</v>
      </c>
      <c r="V23" s="86"/>
      <c r="W23" s="106">
        <v>6792244040</v>
      </c>
      <c r="X23" s="107"/>
      <c r="Y23" s="106">
        <v>7974560660.8292999</v>
      </c>
      <c r="Z23" s="107"/>
      <c r="AA23" s="86">
        <f>Y23/'سرمایه گذاری ها'!$O$17</f>
        <v>4.1957152522841684E-2</v>
      </c>
    </row>
    <row r="24" spans="3:27" x14ac:dyDescent="0.8">
      <c r="C24" s="43" t="s">
        <v>217</v>
      </c>
      <c r="E24" s="106">
        <v>500000</v>
      </c>
      <c r="F24" s="107"/>
      <c r="G24" s="106">
        <v>5963783056</v>
      </c>
      <c r="H24" s="107"/>
      <c r="I24" s="106">
        <v>7201892250</v>
      </c>
      <c r="J24" s="107"/>
      <c r="K24" s="106">
        <v>0</v>
      </c>
      <c r="L24" s="86"/>
      <c r="M24" s="106">
        <v>0</v>
      </c>
      <c r="N24" s="107"/>
      <c r="O24" s="106">
        <v>0</v>
      </c>
      <c r="P24" s="107"/>
      <c r="Q24" s="106">
        <v>0</v>
      </c>
      <c r="R24" s="107"/>
      <c r="S24" s="106">
        <v>500000</v>
      </c>
      <c r="T24" s="107"/>
      <c r="U24" s="106">
        <v>15490</v>
      </c>
      <c r="V24" s="86"/>
      <c r="W24" s="106">
        <v>5963783056</v>
      </c>
      <c r="X24" s="107"/>
      <c r="Y24" s="106">
        <v>7698917250</v>
      </c>
      <c r="Z24" s="107"/>
      <c r="AA24" s="86">
        <f>Y24/'سرمایه گذاری ها'!$O$17</f>
        <v>4.0506889226596531E-2</v>
      </c>
    </row>
    <row r="25" spans="3:27" x14ac:dyDescent="0.8">
      <c r="C25" s="43" t="s">
        <v>179</v>
      </c>
      <c r="E25" s="106">
        <v>3000000</v>
      </c>
      <c r="F25" s="107"/>
      <c r="G25" s="106">
        <v>6284043135</v>
      </c>
      <c r="H25" s="107"/>
      <c r="I25" s="106">
        <v>9372897450</v>
      </c>
      <c r="J25" s="107"/>
      <c r="K25" s="106">
        <v>0</v>
      </c>
      <c r="L25" s="86"/>
      <c r="M25" s="106">
        <v>0</v>
      </c>
      <c r="N25" s="107"/>
      <c r="O25" s="106">
        <v>-500000</v>
      </c>
      <c r="P25" s="107"/>
      <c r="Q25" s="106">
        <v>1592970283</v>
      </c>
      <c r="R25" s="107"/>
      <c r="S25" s="106">
        <v>2500000</v>
      </c>
      <c r="T25" s="107"/>
      <c r="U25" s="106">
        <v>3090</v>
      </c>
      <c r="V25" s="86"/>
      <c r="W25" s="106">
        <v>5236702612</v>
      </c>
      <c r="X25" s="107"/>
      <c r="Y25" s="106">
        <v>7679036250</v>
      </c>
      <c r="Z25" s="107"/>
      <c r="AA25" s="86">
        <f>Y25/'سرمایه گذاری ها'!$O$17</f>
        <v>4.0402287834145664E-2</v>
      </c>
    </row>
    <row r="26" spans="3:27" x14ac:dyDescent="0.8">
      <c r="C26" s="43" t="s">
        <v>192</v>
      </c>
      <c r="E26" s="106">
        <v>4000000</v>
      </c>
      <c r="F26" s="107"/>
      <c r="G26" s="106">
        <v>6343481238</v>
      </c>
      <c r="H26" s="107"/>
      <c r="I26" s="106">
        <v>6862921200</v>
      </c>
      <c r="J26" s="107"/>
      <c r="K26" s="106">
        <v>900000</v>
      </c>
      <c r="L26" s="86"/>
      <c r="M26" s="106">
        <v>1490381772</v>
      </c>
      <c r="N26" s="107"/>
      <c r="O26" s="106">
        <v>-500000</v>
      </c>
      <c r="P26" s="107"/>
      <c r="Q26" s="106">
        <v>853888957</v>
      </c>
      <c r="R26" s="107"/>
      <c r="S26" s="106">
        <v>4400000</v>
      </c>
      <c r="T26" s="107"/>
      <c r="U26" s="106">
        <v>1693</v>
      </c>
      <c r="V26" s="86"/>
      <c r="W26" s="106">
        <v>7040927855</v>
      </c>
      <c r="X26" s="107"/>
      <c r="Y26" s="106">
        <v>7404877260</v>
      </c>
      <c r="Z26" s="107"/>
      <c r="AA26" s="86">
        <f>Y26/'سرمایه گذاری ها'!$O$17</f>
        <v>3.8959834632248273E-2</v>
      </c>
    </row>
    <row r="27" spans="3:27" x14ac:dyDescent="0.8">
      <c r="C27" s="43" t="s">
        <v>191</v>
      </c>
      <c r="E27" s="106">
        <v>7400000</v>
      </c>
      <c r="F27" s="107"/>
      <c r="G27" s="106">
        <v>11747780591</v>
      </c>
      <c r="H27" s="107"/>
      <c r="I27" s="106">
        <v>10062966960</v>
      </c>
      <c r="J27" s="107"/>
      <c r="K27" s="106">
        <v>1600000</v>
      </c>
      <c r="L27" s="86"/>
      <c r="M27" s="106">
        <v>2112316211</v>
      </c>
      <c r="N27" s="107"/>
      <c r="O27" s="106">
        <v>-3730000</v>
      </c>
      <c r="P27" s="107"/>
      <c r="Q27" s="106">
        <v>4883829836</v>
      </c>
      <c r="R27" s="107"/>
      <c r="S27" s="106">
        <v>5270000</v>
      </c>
      <c r="T27" s="107"/>
      <c r="U27" s="106">
        <v>1280</v>
      </c>
      <c r="V27" s="86"/>
      <c r="W27" s="106">
        <v>8081606966</v>
      </c>
      <c r="X27" s="107"/>
      <c r="Y27" s="106">
        <v>6705463680</v>
      </c>
      <c r="Z27" s="107"/>
      <c r="AA27" s="86">
        <f>Y27/'سرمایه گذاری ها'!$O$17</f>
        <v>3.5279957645826927E-2</v>
      </c>
    </row>
    <row r="28" spans="3:27" x14ac:dyDescent="0.8">
      <c r="C28" s="43" t="s">
        <v>221</v>
      </c>
      <c r="E28" s="106">
        <v>80000</v>
      </c>
      <c r="F28" s="107"/>
      <c r="G28" s="106">
        <v>8140651640</v>
      </c>
      <c r="H28" s="107"/>
      <c r="I28" s="106">
        <v>7554780000</v>
      </c>
      <c r="J28" s="107"/>
      <c r="K28" s="106">
        <v>0</v>
      </c>
      <c r="L28" s="86"/>
      <c r="M28" s="106">
        <v>0</v>
      </c>
      <c r="N28" s="107"/>
      <c r="O28" s="106">
        <v>0</v>
      </c>
      <c r="P28" s="107"/>
      <c r="Q28" s="106">
        <v>0</v>
      </c>
      <c r="R28" s="107"/>
      <c r="S28" s="106">
        <v>80000</v>
      </c>
      <c r="T28" s="107"/>
      <c r="U28" s="106">
        <v>84200</v>
      </c>
      <c r="V28" s="86"/>
      <c r="W28" s="106">
        <v>8140651640</v>
      </c>
      <c r="X28" s="107"/>
      <c r="Y28" s="106">
        <v>6695920800</v>
      </c>
      <c r="Z28" s="107"/>
      <c r="AA28" s="86">
        <f>Y28/'سرمایه گذاری ها'!$O$17</f>
        <v>3.5229748977450508E-2</v>
      </c>
    </row>
    <row r="29" spans="3:27" x14ac:dyDescent="0.8">
      <c r="C29" s="43" t="s">
        <v>180</v>
      </c>
      <c r="E29" s="106">
        <v>1800000</v>
      </c>
      <c r="F29" s="107"/>
      <c r="G29" s="106">
        <v>7304332056</v>
      </c>
      <c r="H29" s="107"/>
      <c r="I29" s="106">
        <v>6763516200</v>
      </c>
      <c r="J29" s="107"/>
      <c r="K29" s="106">
        <v>0</v>
      </c>
      <c r="L29" s="86"/>
      <c r="M29" s="106">
        <v>0</v>
      </c>
      <c r="N29" s="107"/>
      <c r="O29" s="106">
        <v>0</v>
      </c>
      <c r="P29" s="107"/>
      <c r="Q29" s="106">
        <v>0</v>
      </c>
      <c r="R29" s="107"/>
      <c r="S29" s="106">
        <v>1800000</v>
      </c>
      <c r="T29" s="107"/>
      <c r="U29" s="106">
        <v>3700</v>
      </c>
      <c r="V29" s="86"/>
      <c r="W29" s="106">
        <v>7304332056</v>
      </c>
      <c r="X29" s="107"/>
      <c r="Y29" s="106">
        <v>6620373000</v>
      </c>
      <c r="Z29" s="107"/>
      <c r="AA29" s="86">
        <f>Y29/'سرمایه گذاری ها'!$O$17</f>
        <v>3.4832263686137233E-2</v>
      </c>
    </row>
    <row r="30" spans="3:27" x14ac:dyDescent="0.8">
      <c r="C30" s="43" t="s">
        <v>229</v>
      </c>
      <c r="E30" s="106">
        <v>3000000</v>
      </c>
      <c r="F30" s="107"/>
      <c r="G30" s="106">
        <v>5845326414</v>
      </c>
      <c r="H30" s="107"/>
      <c r="I30" s="106">
        <v>5424530850</v>
      </c>
      <c r="J30" s="107"/>
      <c r="K30" s="106">
        <v>600000</v>
      </c>
      <c r="L30" s="86"/>
      <c r="M30" s="106">
        <v>1100952053</v>
      </c>
      <c r="N30" s="107"/>
      <c r="O30" s="106">
        <v>0</v>
      </c>
      <c r="P30" s="107"/>
      <c r="Q30" s="106">
        <v>0</v>
      </c>
      <c r="R30" s="107"/>
      <c r="S30" s="106">
        <v>3600000</v>
      </c>
      <c r="T30" s="107"/>
      <c r="U30" s="106">
        <v>1716</v>
      </c>
      <c r="V30" s="86"/>
      <c r="W30" s="106">
        <v>6946278467</v>
      </c>
      <c r="X30" s="107"/>
      <c r="Y30" s="106">
        <v>6140843280</v>
      </c>
      <c r="Z30" s="107"/>
      <c r="AA30" s="86">
        <f>Y30/'سرمایه گذاری ها'!$O$17</f>
        <v>3.2309278100222431E-2</v>
      </c>
    </row>
    <row r="31" spans="3:27" x14ac:dyDescent="0.8">
      <c r="C31" s="43" t="s">
        <v>177</v>
      </c>
      <c r="E31" s="106">
        <v>2000000</v>
      </c>
      <c r="F31" s="107"/>
      <c r="G31" s="106">
        <v>6040515013</v>
      </c>
      <c r="H31" s="107"/>
      <c r="I31" s="106">
        <v>8691973200</v>
      </c>
      <c r="J31" s="107"/>
      <c r="K31" s="106">
        <v>0</v>
      </c>
      <c r="L31" s="86"/>
      <c r="M31" s="106">
        <v>0</v>
      </c>
      <c r="N31" s="107"/>
      <c r="O31" s="106">
        <v>-500000</v>
      </c>
      <c r="P31" s="107"/>
      <c r="Q31" s="106">
        <v>2186910011</v>
      </c>
      <c r="R31" s="107"/>
      <c r="S31" s="106">
        <v>1500000</v>
      </c>
      <c r="T31" s="107"/>
      <c r="U31" s="106">
        <v>4020</v>
      </c>
      <c r="V31" s="86"/>
      <c r="W31" s="106">
        <v>4530386260</v>
      </c>
      <c r="X31" s="107"/>
      <c r="Y31" s="106">
        <v>5994121500</v>
      </c>
      <c r="Z31" s="107"/>
      <c r="AA31" s="86">
        <f>Y31/'سرمایه گذاری ها'!$O$17</f>
        <v>3.153731982393506E-2</v>
      </c>
    </row>
    <row r="32" spans="3:27" x14ac:dyDescent="0.8">
      <c r="C32" s="43" t="s">
        <v>220</v>
      </c>
      <c r="E32" s="106">
        <v>1777800</v>
      </c>
      <c r="F32" s="107"/>
      <c r="G32" s="106">
        <v>4651563527</v>
      </c>
      <c r="H32" s="107"/>
      <c r="I32" s="106">
        <v>5047186289.04</v>
      </c>
      <c r="J32" s="107"/>
      <c r="K32" s="106">
        <v>400000</v>
      </c>
      <c r="L32" s="86"/>
      <c r="M32" s="106">
        <v>1085206121</v>
      </c>
      <c r="N32" s="107"/>
      <c r="O32" s="106">
        <v>0</v>
      </c>
      <c r="P32" s="107"/>
      <c r="Q32" s="106">
        <v>0</v>
      </c>
      <c r="R32" s="107"/>
      <c r="S32" s="106">
        <v>2177800</v>
      </c>
      <c r="T32" s="107"/>
      <c r="U32" s="106">
        <v>2570</v>
      </c>
      <c r="V32" s="86"/>
      <c r="W32" s="106">
        <v>5736769648</v>
      </c>
      <c r="X32" s="107"/>
      <c r="Y32" s="106">
        <v>5563644171.3000002</v>
      </c>
      <c r="Z32" s="107"/>
      <c r="AA32" s="86">
        <f>Y32/'سرمایه گذاری ها'!$O$17</f>
        <v>2.927241725361427E-2</v>
      </c>
    </row>
    <row r="33" spans="3:27" x14ac:dyDescent="0.8">
      <c r="C33" s="43" t="s">
        <v>78</v>
      </c>
      <c r="E33" s="106">
        <v>2200000</v>
      </c>
      <c r="F33" s="107"/>
      <c r="G33" s="106">
        <v>4552681422</v>
      </c>
      <c r="H33" s="107"/>
      <c r="I33" s="106">
        <v>5718769650</v>
      </c>
      <c r="J33" s="107"/>
      <c r="K33" s="106">
        <v>0</v>
      </c>
      <c r="L33" s="86"/>
      <c r="M33" s="106">
        <v>0</v>
      </c>
      <c r="N33" s="107"/>
      <c r="O33" s="106">
        <v>-2200000</v>
      </c>
      <c r="P33" s="107"/>
      <c r="Q33" s="106">
        <v>5754953107</v>
      </c>
      <c r="R33" s="107"/>
      <c r="S33" s="106">
        <v>0</v>
      </c>
      <c r="T33" s="107"/>
      <c r="U33" s="106">
        <v>0</v>
      </c>
      <c r="V33" s="86"/>
      <c r="W33" s="106">
        <v>0</v>
      </c>
      <c r="X33" s="107"/>
      <c r="Y33" s="106">
        <v>0</v>
      </c>
      <c r="Z33" s="107"/>
      <c r="AA33" s="86">
        <f>Y33/'سرمایه گذاری ها'!$O$17</f>
        <v>0</v>
      </c>
    </row>
    <row r="34" spans="3:27" x14ac:dyDescent="0.8">
      <c r="C34" s="43" t="s">
        <v>215</v>
      </c>
      <c r="E34" s="106">
        <v>3700000</v>
      </c>
      <c r="F34" s="107"/>
      <c r="G34" s="106">
        <v>6517751465</v>
      </c>
      <c r="H34" s="107"/>
      <c r="I34" s="106">
        <v>6469575615</v>
      </c>
      <c r="J34" s="107"/>
      <c r="K34" s="106">
        <v>0</v>
      </c>
      <c r="L34" s="86"/>
      <c r="M34" s="106">
        <v>0</v>
      </c>
      <c r="N34" s="107"/>
      <c r="O34" s="106">
        <v>-3700000</v>
      </c>
      <c r="P34" s="107"/>
      <c r="Q34" s="106">
        <v>6725132009</v>
      </c>
      <c r="R34" s="107"/>
      <c r="S34" s="106">
        <v>0</v>
      </c>
      <c r="T34" s="107"/>
      <c r="U34" s="106">
        <v>0</v>
      </c>
      <c r="V34" s="86"/>
      <c r="W34" s="106">
        <v>0</v>
      </c>
      <c r="X34" s="107"/>
      <c r="Y34" s="106">
        <v>0</v>
      </c>
      <c r="Z34" s="107"/>
      <c r="AA34" s="86">
        <f>Y34/'سرمایه گذاری ها'!$O$17</f>
        <v>0</v>
      </c>
    </row>
    <row r="35" spans="3:27" x14ac:dyDescent="0.8">
      <c r="C35" s="43" t="s">
        <v>190</v>
      </c>
      <c r="E35" s="106">
        <v>2000000</v>
      </c>
      <c r="F35" s="107"/>
      <c r="G35" s="106">
        <v>7721378447</v>
      </c>
      <c r="H35" s="107"/>
      <c r="I35" s="106">
        <v>6171062400</v>
      </c>
      <c r="J35" s="107"/>
      <c r="K35" s="106">
        <v>0</v>
      </c>
      <c r="L35" s="86"/>
      <c r="M35" s="106">
        <v>0</v>
      </c>
      <c r="N35" s="107"/>
      <c r="O35" s="106">
        <v>-2000000</v>
      </c>
      <c r="P35" s="107"/>
      <c r="Q35" s="106">
        <v>5965737726</v>
      </c>
      <c r="R35" s="107"/>
      <c r="S35" s="106">
        <v>0</v>
      </c>
      <c r="T35" s="107"/>
      <c r="U35" s="106">
        <v>0</v>
      </c>
      <c r="V35" s="86"/>
      <c r="W35" s="106">
        <v>0</v>
      </c>
      <c r="X35" s="107"/>
      <c r="Y35" s="106">
        <v>0</v>
      </c>
      <c r="Z35" s="107"/>
      <c r="AA35" s="86">
        <f>Y35/'سرمایه گذاری ها'!$O$17</f>
        <v>0</v>
      </c>
    </row>
    <row r="36" spans="3:27" x14ac:dyDescent="0.8">
      <c r="C36" s="43" t="s">
        <v>188</v>
      </c>
      <c r="E36" s="106">
        <v>4200000</v>
      </c>
      <c r="F36" s="107"/>
      <c r="G36" s="106">
        <v>6354718299</v>
      </c>
      <c r="H36" s="107"/>
      <c r="I36" s="106">
        <v>8128744470</v>
      </c>
      <c r="J36" s="107"/>
      <c r="K36" s="106">
        <v>0</v>
      </c>
      <c r="L36" s="86"/>
      <c r="M36" s="106">
        <v>0</v>
      </c>
      <c r="N36" s="107"/>
      <c r="O36" s="106">
        <v>-4200000</v>
      </c>
      <c r="P36" s="107"/>
      <c r="Q36" s="106">
        <v>8545649126</v>
      </c>
      <c r="R36" s="107"/>
      <c r="S36" s="106">
        <v>0</v>
      </c>
      <c r="T36" s="107"/>
      <c r="U36" s="106">
        <v>0</v>
      </c>
      <c r="V36" s="86"/>
      <c r="W36" s="106">
        <v>0</v>
      </c>
      <c r="X36" s="107"/>
      <c r="Y36" s="106">
        <v>0</v>
      </c>
      <c r="Z36" s="107"/>
      <c r="AA36" s="86">
        <f>Y36/'سرمایه گذاری ها'!$O$17</f>
        <v>0</v>
      </c>
    </row>
    <row r="37" spans="3:27" x14ac:dyDescent="0.8">
      <c r="C37" s="43" t="s">
        <v>194</v>
      </c>
      <c r="E37" s="106">
        <v>2100000</v>
      </c>
      <c r="F37" s="107"/>
      <c r="G37" s="106">
        <v>8235784059</v>
      </c>
      <c r="H37" s="107"/>
      <c r="I37" s="106">
        <v>7623568260</v>
      </c>
      <c r="J37" s="107"/>
      <c r="K37" s="106">
        <v>0</v>
      </c>
      <c r="L37" s="86"/>
      <c r="M37" s="106">
        <v>0</v>
      </c>
      <c r="N37" s="107"/>
      <c r="O37" s="106">
        <v>-2100000</v>
      </c>
      <c r="P37" s="107"/>
      <c r="Q37" s="106">
        <v>7411488745</v>
      </c>
      <c r="R37" s="107"/>
      <c r="S37" s="106">
        <v>0</v>
      </c>
      <c r="T37" s="107"/>
      <c r="U37" s="106">
        <v>0</v>
      </c>
      <c r="V37" s="86"/>
      <c r="W37" s="106">
        <v>0</v>
      </c>
      <c r="X37" s="107"/>
      <c r="Y37" s="106">
        <v>0</v>
      </c>
      <c r="Z37" s="107"/>
      <c r="AA37" s="86">
        <f>Y37/'سرمایه گذاری ها'!$O$17</f>
        <v>0</v>
      </c>
    </row>
    <row r="38" spans="3:27" x14ac:dyDescent="0.8">
      <c r="E38" s="106"/>
      <c r="F38" s="107"/>
      <c r="G38" s="106"/>
      <c r="H38" s="107"/>
      <c r="I38" s="106"/>
      <c r="J38" s="107"/>
      <c r="K38" s="106"/>
      <c r="L38" s="86"/>
      <c r="M38" s="106"/>
      <c r="N38" s="107"/>
      <c r="O38" s="106"/>
      <c r="P38" s="107"/>
      <c r="Q38" s="106"/>
      <c r="R38" s="107"/>
      <c r="S38" s="106"/>
      <c r="T38" s="107"/>
      <c r="U38" s="106"/>
      <c r="V38" s="86"/>
      <c r="W38" s="106"/>
      <c r="X38" s="107"/>
      <c r="Y38" s="106"/>
      <c r="Z38" s="107"/>
      <c r="AA38" s="86"/>
    </row>
    <row r="39" spans="3:27" ht="33.75" thickBot="1" x14ac:dyDescent="0.85">
      <c r="C39" s="43" t="s">
        <v>65</v>
      </c>
      <c r="E39" s="108">
        <f>SUM(E11:E37)</f>
        <v>65270307</v>
      </c>
      <c r="F39" s="106"/>
      <c r="G39" s="108">
        <f>SUM(G11:G37)</f>
        <v>224242813797</v>
      </c>
      <c r="H39" s="108"/>
      <c r="I39" s="108">
        <f>SUM(I11:I37)</f>
        <v>225733434182.50592</v>
      </c>
      <c r="J39" s="108"/>
      <c r="K39" s="108">
        <f>SUM(K11:K37)</f>
        <v>9203000</v>
      </c>
      <c r="L39" s="108"/>
      <c r="M39" s="108">
        <f>SUM(M11:M37)</f>
        <v>23155492032</v>
      </c>
      <c r="N39" s="108"/>
      <c r="O39" s="108">
        <f>SUM(O11:O37)</f>
        <v>-20730000</v>
      </c>
      <c r="P39" s="108"/>
      <c r="Q39" s="108">
        <f>SUM(Q11:Q37)</f>
        <v>49482085802</v>
      </c>
      <c r="R39" s="108"/>
      <c r="S39" s="108">
        <f>SUM(S11:S37)</f>
        <v>53743307</v>
      </c>
      <c r="T39" s="108"/>
      <c r="U39" s="108"/>
      <c r="V39" s="108"/>
      <c r="W39" s="108">
        <f>SUM(W11:W37)</f>
        <v>199693783929</v>
      </c>
      <c r="X39" s="108"/>
      <c r="Y39" s="108">
        <f>SUM(Y11:Y37)</f>
        <v>187828882770.47989</v>
      </c>
      <c r="Z39" s="106"/>
      <c r="AA39" s="140">
        <f>SUM(AA11:AA38)</f>
        <v>0.98823815101262646</v>
      </c>
    </row>
    <row r="40" spans="3:27" ht="63.75" customHeight="1" thickTop="1" x14ac:dyDescent="0.8">
      <c r="L40"/>
      <c r="V40"/>
    </row>
    <row r="41" spans="3:27" ht="30.75" customHeight="1" x14ac:dyDescent="0.95">
      <c r="L41"/>
      <c r="O41" s="85">
        <v>2</v>
      </c>
      <c r="V41"/>
    </row>
    <row r="42" spans="3:27" x14ac:dyDescent="0.8">
      <c r="L42"/>
      <c r="V42"/>
    </row>
    <row r="43" spans="3:27" x14ac:dyDescent="0.8">
      <c r="L43"/>
      <c r="V43"/>
    </row>
    <row r="44" spans="3:27" x14ac:dyDescent="0.8">
      <c r="L44"/>
      <c r="V44"/>
    </row>
    <row r="45" spans="3:27" x14ac:dyDescent="0.8">
      <c r="L45"/>
      <c r="V45"/>
    </row>
    <row r="46" spans="3:27" x14ac:dyDescent="0.8">
      <c r="L46"/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</sheetData>
  <sortState xmlns:xlrd2="http://schemas.microsoft.com/office/spreadsheetml/2017/richdata2" ref="C11:Y37">
    <sortCondition descending="1" ref="Y11:Y37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</row>
    <row r="2" spans="1:26" ht="25.5" x14ac:dyDescent="0.25">
      <c r="A2" s="195" t="s">
        <v>80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1:26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</row>
    <row r="4" spans="1:26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s="196" customFormat="1" ht="24" x14ac:dyDescent="0.6">
      <c r="A5" s="196" t="s">
        <v>181</v>
      </c>
    </row>
    <row r="6" spans="1:26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24" x14ac:dyDescent="0.25">
      <c r="A7" s="192" t="s">
        <v>81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 spans="1:26" ht="21" x14ac:dyDescent="0.25">
      <c r="A8" s="116"/>
      <c r="B8" s="116"/>
      <c r="C8" s="116"/>
      <c r="D8" s="116"/>
      <c r="E8" s="116"/>
      <c r="F8" s="116"/>
      <c r="G8" s="116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16"/>
      <c r="Y8" s="116"/>
      <c r="Z8" s="116"/>
    </row>
    <row r="9" spans="1:26" x14ac:dyDescent="0.25">
      <c r="A9" s="116"/>
      <c r="B9" s="116"/>
      <c r="C9" s="116"/>
      <c r="D9" s="116"/>
      <c r="E9" s="116"/>
      <c r="F9" s="116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6"/>
      <c r="Y9" s="116"/>
      <c r="Z9" s="116"/>
    </row>
    <row r="10" spans="1:26" ht="21" x14ac:dyDescent="0.25">
      <c r="A10" s="193" t="s">
        <v>82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18"/>
      <c r="T10" s="193"/>
      <c r="U10" s="193"/>
      <c r="V10" s="193"/>
      <c r="W10" s="193"/>
      <c r="X10" s="116"/>
      <c r="Y10" s="116"/>
      <c r="Z10" s="116"/>
    </row>
    <row r="11" spans="1:26" ht="24" x14ac:dyDescent="0.25">
      <c r="A11" s="192" t="s">
        <v>83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2"/>
      <c r="Y11" s="192"/>
      <c r="Z11" s="192"/>
    </row>
    <row r="12" spans="1:26" ht="21" x14ac:dyDescent="0.25">
      <c r="A12" s="116"/>
      <c r="B12" s="116"/>
      <c r="C12" s="193" t="s">
        <v>228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16"/>
      <c r="O12" s="193" t="s">
        <v>232</v>
      </c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16"/>
    </row>
    <row r="13" spans="1:26" ht="21" x14ac:dyDescent="0.25">
      <c r="A13" s="129" t="s">
        <v>82</v>
      </c>
      <c r="B13" s="116"/>
      <c r="C13" s="148" t="s">
        <v>84</v>
      </c>
      <c r="D13" s="117"/>
      <c r="E13" s="148" t="s">
        <v>85</v>
      </c>
      <c r="F13" s="117"/>
      <c r="G13" s="149" t="s">
        <v>86</v>
      </c>
      <c r="H13" s="117"/>
      <c r="I13" s="149" t="s">
        <v>87</v>
      </c>
      <c r="J13" s="117"/>
      <c r="K13" s="149" t="s">
        <v>13</v>
      </c>
      <c r="L13" s="117"/>
      <c r="M13" s="149" t="s">
        <v>14</v>
      </c>
      <c r="N13" s="116"/>
      <c r="O13" s="149" t="s">
        <v>84</v>
      </c>
      <c r="P13" s="149"/>
      <c r="Q13" s="149" t="s">
        <v>85</v>
      </c>
      <c r="R13" s="149"/>
      <c r="S13" s="149" t="s">
        <v>86</v>
      </c>
      <c r="T13" s="117"/>
      <c r="U13" s="149" t="s">
        <v>87</v>
      </c>
      <c r="V13" s="117"/>
      <c r="W13" s="149" t="s">
        <v>13</v>
      </c>
      <c r="X13" s="117"/>
      <c r="Y13" s="148" t="s">
        <v>14</v>
      </c>
      <c r="Z13" s="116"/>
    </row>
    <row r="14" spans="1:26" ht="24" x14ac:dyDescent="0.25">
      <c r="A14" s="192" t="s">
        <v>88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ht="21" x14ac:dyDescent="0.25">
      <c r="A15" s="116"/>
      <c r="B15" s="116"/>
      <c r="C15" s="193" t="s">
        <v>228</v>
      </c>
      <c r="D15" s="193"/>
      <c r="E15" s="193"/>
      <c r="F15" s="193"/>
      <c r="G15" s="193"/>
      <c r="H15" s="193"/>
      <c r="I15" s="193"/>
      <c r="J15" s="116"/>
      <c r="K15" s="193" t="s">
        <v>232</v>
      </c>
      <c r="L15" s="193"/>
      <c r="M15" s="193"/>
      <c r="N15" s="193"/>
      <c r="O15" s="193"/>
      <c r="P15" s="193"/>
      <c r="Q15" s="193"/>
      <c r="R15" s="193"/>
      <c r="S15" s="116"/>
      <c r="T15" s="116"/>
      <c r="U15" s="116"/>
      <c r="V15" s="116"/>
      <c r="W15" s="116"/>
      <c r="X15" s="116"/>
      <c r="Y15" s="116"/>
      <c r="Z15" s="116"/>
    </row>
    <row r="16" spans="1:26" ht="21" x14ac:dyDescent="0.25">
      <c r="A16" s="118" t="s">
        <v>82</v>
      </c>
      <c r="B16" s="116"/>
      <c r="C16" s="119" t="s">
        <v>85</v>
      </c>
      <c r="D16" s="117"/>
      <c r="E16" s="119" t="s">
        <v>87</v>
      </c>
      <c r="F16" s="117"/>
      <c r="G16" s="119" t="s">
        <v>13</v>
      </c>
      <c r="H16" s="117"/>
      <c r="I16" s="119" t="s">
        <v>14</v>
      </c>
      <c r="J16" s="116"/>
      <c r="K16" s="190" t="s">
        <v>85</v>
      </c>
      <c r="L16" s="190"/>
      <c r="M16" s="190"/>
      <c r="N16" s="190"/>
      <c r="O16" s="190"/>
      <c r="P16" s="117"/>
      <c r="Q16" s="119"/>
      <c r="R16" s="117"/>
      <c r="S16" s="116"/>
      <c r="T16" s="116"/>
      <c r="U16" s="116"/>
      <c r="V16" s="116"/>
      <c r="W16" s="116"/>
      <c r="X16" s="116"/>
      <c r="Y16" s="116"/>
      <c r="Z16" s="116"/>
    </row>
    <row r="17" spans="1:26" x14ac:dyDescent="0.25">
      <c r="A17" s="117"/>
      <c r="B17" s="116"/>
      <c r="C17" s="117"/>
      <c r="D17" s="116"/>
      <c r="E17" s="117"/>
      <c r="F17" s="116"/>
      <c r="G17" s="117"/>
      <c r="H17" s="116"/>
      <c r="I17" s="117"/>
      <c r="J17" s="116"/>
      <c r="K17" s="117"/>
      <c r="L17" s="117"/>
      <c r="M17" s="117"/>
      <c r="N17" s="117"/>
      <c r="O17" s="117"/>
      <c r="P17" s="116"/>
      <c r="Q17" s="117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ht="39" x14ac:dyDescent="0.95">
      <c r="A19" s="191">
        <v>3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1" t="s">
        <v>167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2:38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39" x14ac:dyDescent="0.6">
      <c r="B4" s="201" t="s">
        <v>231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9" t="s">
        <v>151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4" t="s">
        <v>16</v>
      </c>
      <c r="C10" s="174" t="s">
        <v>16</v>
      </c>
      <c r="D10" s="174" t="s">
        <v>16</v>
      </c>
      <c r="E10" s="174" t="s">
        <v>16</v>
      </c>
      <c r="F10" s="174" t="s">
        <v>16</v>
      </c>
      <c r="G10" s="174" t="s">
        <v>16</v>
      </c>
      <c r="H10" s="174" t="s">
        <v>16</v>
      </c>
      <c r="I10" s="174" t="s">
        <v>16</v>
      </c>
      <c r="J10" s="174" t="s">
        <v>16</v>
      </c>
      <c r="K10" s="174" t="s">
        <v>16</v>
      </c>
      <c r="L10" s="174"/>
      <c r="M10" s="174"/>
      <c r="N10" s="174" t="s">
        <v>16</v>
      </c>
      <c r="P10" s="174" t="s">
        <v>228</v>
      </c>
      <c r="Q10" s="174" t="s">
        <v>2</v>
      </c>
      <c r="R10" s="174" t="s">
        <v>2</v>
      </c>
      <c r="S10" s="174" t="s">
        <v>2</v>
      </c>
      <c r="T10" s="174" t="s">
        <v>2</v>
      </c>
      <c r="V10" s="202" t="s">
        <v>3</v>
      </c>
      <c r="W10" s="174" t="s">
        <v>3</v>
      </c>
      <c r="X10" s="174" t="s">
        <v>3</v>
      </c>
      <c r="Y10" s="174" t="s">
        <v>3</v>
      </c>
      <c r="Z10" s="174" t="s">
        <v>3</v>
      </c>
      <c r="AA10" s="174" t="s">
        <v>3</v>
      </c>
      <c r="AB10" s="174" t="s">
        <v>3</v>
      </c>
      <c r="AD10" s="174" t="s">
        <v>232</v>
      </c>
      <c r="AE10" s="174" t="s">
        <v>4</v>
      </c>
      <c r="AF10" s="174" t="s">
        <v>4</v>
      </c>
      <c r="AG10" s="174" t="s">
        <v>4</v>
      </c>
      <c r="AH10" s="174" t="s">
        <v>4</v>
      </c>
      <c r="AI10" s="174" t="s">
        <v>4</v>
      </c>
      <c r="AJ10" s="174" t="s">
        <v>4</v>
      </c>
      <c r="AK10" s="174" t="s">
        <v>4</v>
      </c>
      <c r="AL10" s="174" t="s">
        <v>4</v>
      </c>
    </row>
    <row r="11" spans="2:38" s="13" customFormat="1" ht="45.75" customHeight="1" x14ac:dyDescent="0.6">
      <c r="B11" s="177" t="s">
        <v>17</v>
      </c>
      <c r="C11" s="15"/>
      <c r="D11" s="177" t="s">
        <v>18</v>
      </c>
      <c r="E11" s="15"/>
      <c r="F11" s="177" t="s">
        <v>19</v>
      </c>
      <c r="G11" s="15"/>
      <c r="H11" s="177" t="s">
        <v>20</v>
      </c>
      <c r="I11" s="15"/>
      <c r="J11" s="177" t="s">
        <v>70</v>
      </c>
      <c r="K11" s="15"/>
      <c r="L11" s="177" t="s">
        <v>22</v>
      </c>
      <c r="M11" s="111"/>
      <c r="N11" s="177" t="s">
        <v>15</v>
      </c>
      <c r="P11" s="177" t="s">
        <v>5</v>
      </c>
      <c r="Q11" s="15"/>
      <c r="R11" s="177" t="s">
        <v>6</v>
      </c>
      <c r="S11" s="15"/>
      <c r="T11" s="177" t="s">
        <v>7</v>
      </c>
      <c r="V11" s="198" t="s">
        <v>8</v>
      </c>
      <c r="W11" s="177" t="s">
        <v>8</v>
      </c>
      <c r="X11" s="177" t="s">
        <v>8</v>
      </c>
      <c r="Z11" s="177" t="s">
        <v>9</v>
      </c>
      <c r="AA11" s="177" t="s">
        <v>9</v>
      </c>
      <c r="AB11" s="177" t="s">
        <v>9</v>
      </c>
      <c r="AD11" s="177" t="s">
        <v>5</v>
      </c>
      <c r="AE11" s="15"/>
      <c r="AF11" s="177" t="s">
        <v>23</v>
      </c>
      <c r="AG11" s="15"/>
      <c r="AH11" s="177" t="s">
        <v>6</v>
      </c>
      <c r="AI11" s="15"/>
      <c r="AJ11" s="177" t="s">
        <v>7</v>
      </c>
      <c r="AK11" s="15"/>
      <c r="AL11" s="177" t="s">
        <v>11</v>
      </c>
    </row>
    <row r="12" spans="2:38" s="13" customFormat="1" ht="45.75" customHeight="1" x14ac:dyDescent="0.6">
      <c r="B12" s="178" t="s">
        <v>17</v>
      </c>
      <c r="C12" s="16"/>
      <c r="D12" s="178" t="s">
        <v>18</v>
      </c>
      <c r="E12" s="16"/>
      <c r="F12" s="178" t="s">
        <v>19</v>
      </c>
      <c r="G12" s="16"/>
      <c r="H12" s="178" t="s">
        <v>20</v>
      </c>
      <c r="I12" s="16"/>
      <c r="J12" s="178" t="s">
        <v>21</v>
      </c>
      <c r="K12" s="16"/>
      <c r="L12" s="178"/>
      <c r="M12" s="112"/>
      <c r="N12" s="178" t="s">
        <v>15</v>
      </c>
      <c r="P12" s="178" t="s">
        <v>5</v>
      </c>
      <c r="Q12" s="16"/>
      <c r="R12" s="178" t="s">
        <v>6</v>
      </c>
      <c r="S12" s="16"/>
      <c r="T12" s="178" t="s">
        <v>7</v>
      </c>
      <c r="V12" s="197" t="s">
        <v>5</v>
      </c>
      <c r="W12" s="16"/>
      <c r="X12" s="178" t="s">
        <v>6</v>
      </c>
      <c r="Z12" s="178" t="s">
        <v>5</v>
      </c>
      <c r="AA12" s="16"/>
      <c r="AB12" s="178" t="s">
        <v>12</v>
      </c>
      <c r="AD12" s="178" t="s">
        <v>5</v>
      </c>
      <c r="AE12" s="16"/>
      <c r="AF12" s="178" t="s">
        <v>23</v>
      </c>
      <c r="AG12" s="16"/>
      <c r="AH12" s="178" t="s">
        <v>6</v>
      </c>
      <c r="AI12" s="16"/>
      <c r="AJ12" s="178"/>
      <c r="AK12" s="16"/>
      <c r="AL12" s="178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200" t="s">
        <v>65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19"/>
      <c r="P14" s="153">
        <f>SUM(P13:P13)</f>
        <v>0</v>
      </c>
      <c r="Q14" s="154"/>
      <c r="R14" s="153">
        <f>SUM(R13:R13)</f>
        <v>0</v>
      </c>
      <c r="S14" s="154"/>
      <c r="T14" s="153">
        <f>SUM(T13:T13)</f>
        <v>0</v>
      </c>
      <c r="U14" s="154"/>
      <c r="V14" s="153">
        <f>SUM(V13:V13)</f>
        <v>5.1000000000000004E-3</v>
      </c>
      <c r="W14" s="154"/>
      <c r="X14" s="153">
        <f>SUM(X13:X13)</f>
        <v>0</v>
      </c>
      <c r="Y14" s="154"/>
      <c r="Z14" s="153">
        <f>SUM(Z13:Z13)</f>
        <v>0</v>
      </c>
      <c r="AA14" s="154"/>
      <c r="AB14" s="153">
        <f>SUM(AB13:AB13)</f>
        <v>0</v>
      </c>
      <c r="AC14" s="154"/>
      <c r="AD14" s="153">
        <f>SUM(AD13:AD13)</f>
        <v>0</v>
      </c>
      <c r="AE14" s="151"/>
      <c r="AF14" s="153"/>
      <c r="AG14" s="154"/>
      <c r="AH14" s="153">
        <f>SUM(AH13:AH13)</f>
        <v>0</v>
      </c>
      <c r="AI14" s="154"/>
      <c r="AJ14" s="153">
        <f>SUM(AJ13:AJ13)</f>
        <v>0</v>
      </c>
      <c r="AK14" s="154"/>
      <c r="AL14" s="155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</row>
    <row r="3" spans="2:32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</row>
    <row r="4" spans="2:32" ht="39" x14ac:dyDescent="0.6">
      <c r="B4" s="201" t="s">
        <v>231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6" t="s">
        <v>29</v>
      </c>
      <c r="C10" s="176" t="s">
        <v>29</v>
      </c>
      <c r="D10" s="176" t="s">
        <v>29</v>
      </c>
      <c r="E10" s="176" t="s">
        <v>29</v>
      </c>
      <c r="F10" s="176" t="s">
        <v>29</v>
      </c>
      <c r="G10" s="176" t="s">
        <v>29</v>
      </c>
      <c r="H10" s="176" t="s">
        <v>29</v>
      </c>
      <c r="I10" s="176" t="s">
        <v>29</v>
      </c>
      <c r="J10" s="176" t="s">
        <v>29</v>
      </c>
      <c r="L10" s="203"/>
      <c r="M10" s="176" t="s">
        <v>2</v>
      </c>
      <c r="N10" s="176" t="s">
        <v>2</v>
      </c>
      <c r="O10" s="176" t="s">
        <v>2</v>
      </c>
      <c r="P10" s="176" t="s">
        <v>2</v>
      </c>
      <c r="R10" s="176" t="s">
        <v>3</v>
      </c>
      <c r="S10" s="176" t="s">
        <v>3</v>
      </c>
      <c r="T10" s="176" t="s">
        <v>3</v>
      </c>
      <c r="U10" s="176" t="s">
        <v>3</v>
      </c>
      <c r="V10" s="176"/>
      <c r="W10" s="176" t="s">
        <v>3</v>
      </c>
      <c r="X10" s="176" t="s">
        <v>3</v>
      </c>
      <c r="Z10" s="176" t="s">
        <v>232</v>
      </c>
      <c r="AA10" s="176" t="s">
        <v>4</v>
      </c>
      <c r="AB10" s="176" t="s">
        <v>4</v>
      </c>
      <c r="AC10" s="176" t="s">
        <v>4</v>
      </c>
      <c r="AD10" s="176" t="s">
        <v>4</v>
      </c>
      <c r="AE10" s="176" t="s">
        <v>4</v>
      </c>
      <c r="AF10" s="176" t="s">
        <v>4</v>
      </c>
    </row>
    <row r="11" spans="2:32" s="13" customFormat="1" x14ac:dyDescent="0.6">
      <c r="B11" s="177" t="s">
        <v>30</v>
      </c>
      <c r="C11" s="15"/>
      <c r="D11" s="177" t="s">
        <v>70</v>
      </c>
      <c r="E11" s="15"/>
      <c r="F11" s="177" t="s">
        <v>22</v>
      </c>
      <c r="G11" s="15"/>
      <c r="H11" s="177" t="s">
        <v>31</v>
      </c>
      <c r="I11" s="15"/>
      <c r="J11" s="177" t="s">
        <v>19</v>
      </c>
      <c r="L11" s="198" t="s">
        <v>5</v>
      </c>
      <c r="M11" s="15"/>
      <c r="N11" s="177" t="s">
        <v>6</v>
      </c>
      <c r="O11" s="15"/>
      <c r="P11" s="177" t="s">
        <v>7</v>
      </c>
      <c r="R11" s="177" t="s">
        <v>8</v>
      </c>
      <c r="S11" s="177" t="s">
        <v>8</v>
      </c>
      <c r="T11" s="177" t="s">
        <v>8</v>
      </c>
      <c r="U11" s="15"/>
      <c r="V11" s="198" t="s">
        <v>9</v>
      </c>
      <c r="W11" s="177" t="s">
        <v>9</v>
      </c>
      <c r="X11" s="177" t="s">
        <v>9</v>
      </c>
      <c r="Z11" s="177" t="s">
        <v>5</v>
      </c>
      <c r="AA11" s="15"/>
      <c r="AB11" s="177" t="s">
        <v>6</v>
      </c>
      <c r="AC11" s="15"/>
      <c r="AD11" s="177" t="s">
        <v>7</v>
      </c>
      <c r="AE11" s="15"/>
      <c r="AF11" s="177" t="s">
        <v>32</v>
      </c>
    </row>
    <row r="12" spans="2:32" s="13" customFormat="1" ht="75.75" customHeight="1" x14ac:dyDescent="0.6">
      <c r="B12" s="178" t="s">
        <v>30</v>
      </c>
      <c r="C12" s="16"/>
      <c r="D12" s="178" t="s">
        <v>21</v>
      </c>
      <c r="E12" s="16"/>
      <c r="F12" s="178" t="s">
        <v>22</v>
      </c>
      <c r="G12" s="16"/>
      <c r="H12" s="178" t="s">
        <v>31</v>
      </c>
      <c r="I12" s="16"/>
      <c r="J12" s="178" t="s">
        <v>19</v>
      </c>
      <c r="L12" s="178"/>
      <c r="M12" s="16"/>
      <c r="N12" s="178" t="s">
        <v>6</v>
      </c>
      <c r="O12" s="16"/>
      <c r="P12" s="178" t="s">
        <v>7</v>
      </c>
      <c r="R12" s="178" t="s">
        <v>5</v>
      </c>
      <c r="S12" s="16"/>
      <c r="T12" s="178" t="s">
        <v>6</v>
      </c>
      <c r="U12" s="16"/>
      <c r="V12" s="197" t="s">
        <v>5</v>
      </c>
      <c r="W12" s="16"/>
      <c r="X12" s="178" t="s">
        <v>12</v>
      </c>
      <c r="Z12" s="178" t="s">
        <v>5</v>
      </c>
      <c r="AA12" s="16"/>
      <c r="AB12" s="178" t="s">
        <v>6</v>
      </c>
      <c r="AC12" s="16"/>
      <c r="AD12" s="178" t="s">
        <v>7</v>
      </c>
      <c r="AE12" s="16"/>
      <c r="AF12" s="178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6">
        <v>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5"/>
      <c r="AF13" s="102"/>
    </row>
    <row r="14" spans="2:32" ht="27" thickBot="1" x14ac:dyDescent="0.7">
      <c r="B14" s="204" t="s">
        <v>65</v>
      </c>
      <c r="C14" s="204"/>
      <c r="D14" s="204"/>
      <c r="E14" s="204"/>
      <c r="F14" s="204"/>
      <c r="G14" s="204"/>
      <c r="H14" s="204"/>
      <c r="I14" s="204"/>
      <c r="J14" s="204"/>
      <c r="K14" s="19"/>
      <c r="L14" s="103">
        <f>SUM(L13:L13)</f>
        <v>0</v>
      </c>
      <c r="M14" s="95"/>
      <c r="N14" s="103" t="s">
        <v>77</v>
      </c>
      <c r="O14" s="95"/>
      <c r="P14" s="103" t="s">
        <v>77</v>
      </c>
      <c r="Q14" s="95"/>
      <c r="R14" s="103" t="s">
        <v>77</v>
      </c>
      <c r="S14" s="95"/>
      <c r="T14" s="103" t="s">
        <v>77</v>
      </c>
      <c r="U14" s="95"/>
      <c r="V14" s="103" t="s">
        <v>77</v>
      </c>
      <c r="W14" s="95"/>
      <c r="X14" s="103" t="s">
        <v>77</v>
      </c>
      <c r="Y14" s="95"/>
      <c r="Z14" s="103" t="s">
        <v>77</v>
      </c>
      <c r="AA14" s="95"/>
      <c r="AB14" s="103" t="s">
        <v>77</v>
      </c>
      <c r="AC14" s="95"/>
      <c r="AD14" s="103" t="s">
        <v>77</v>
      </c>
      <c r="AE14" s="95"/>
      <c r="AF14" s="104">
        <f>SUM(AF13:AF13)</f>
        <v>0</v>
      </c>
    </row>
    <row r="15" spans="2:32" ht="21.75" thickTop="1" x14ac:dyDescent="0.6">
      <c r="L15" s="94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F15" sqref="F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4" t="s">
        <v>168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2:20" ht="30" x14ac:dyDescent="0.55000000000000004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20" ht="30" x14ac:dyDescent="0.55000000000000004">
      <c r="B4" s="174" t="s">
        <v>231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5" t="s">
        <v>33</v>
      </c>
      <c r="D8" s="176" t="s">
        <v>228</v>
      </c>
      <c r="F8" s="176" t="s">
        <v>3</v>
      </c>
      <c r="G8" s="176" t="s">
        <v>3</v>
      </c>
      <c r="H8" s="176" t="s">
        <v>3</v>
      </c>
      <c r="J8" s="176" t="s">
        <v>232</v>
      </c>
      <c r="K8" s="176" t="s">
        <v>4</v>
      </c>
      <c r="L8" s="176" t="s">
        <v>4</v>
      </c>
    </row>
    <row r="9" spans="2:20" s="4" customFormat="1" x14ac:dyDescent="0.55000000000000004">
      <c r="B9" s="208" t="s">
        <v>33</v>
      </c>
      <c r="D9" s="206" t="s">
        <v>34</v>
      </c>
      <c r="F9" s="206" t="s">
        <v>35</v>
      </c>
      <c r="G9" s="27"/>
      <c r="H9" s="206" t="s">
        <v>36</v>
      </c>
      <c r="J9" s="206" t="s">
        <v>34</v>
      </c>
      <c r="K9" s="27"/>
      <c r="L9" s="207" t="s">
        <v>32</v>
      </c>
    </row>
    <row r="10" spans="2:20" s="4" customFormat="1" x14ac:dyDescent="0.55000000000000004">
      <c r="B10" s="3" t="s">
        <v>237</v>
      </c>
      <c r="C10" s="99"/>
      <c r="D10" s="99">
        <v>392223736</v>
      </c>
      <c r="E10" s="99"/>
      <c r="F10" s="99">
        <v>32492552148</v>
      </c>
      <c r="G10" s="99"/>
      <c r="H10" s="99">
        <v>30749451536</v>
      </c>
      <c r="I10" s="99"/>
      <c r="J10" s="99">
        <v>2135324348</v>
      </c>
      <c r="K10" s="6"/>
      <c r="L10" s="31">
        <f>J10/'سرمایه گذاری ها'!$O$17</f>
        <v>1.1234741719985425E-2</v>
      </c>
      <c r="N10"/>
    </row>
    <row r="11" spans="2:20" s="4" customFormat="1" x14ac:dyDescent="0.55000000000000004">
      <c r="B11" s="3" t="s">
        <v>236</v>
      </c>
      <c r="C11" s="99"/>
      <c r="D11" s="99">
        <v>98720000</v>
      </c>
      <c r="E11" s="99"/>
      <c r="F11" s="99">
        <v>419222</v>
      </c>
      <c r="G11" s="99"/>
      <c r="H11" s="99">
        <v>0</v>
      </c>
      <c r="I11" s="99"/>
      <c r="J11" s="99">
        <v>99139222</v>
      </c>
      <c r="K11" s="6"/>
      <c r="L11" s="31">
        <f>J11/'سرمایه گذاری ها'!$O$17</f>
        <v>5.2160860458202237E-4</v>
      </c>
      <c r="N11"/>
    </row>
    <row r="12" spans="2:20" s="4" customFormat="1" x14ac:dyDescent="0.55000000000000004">
      <c r="B12" s="3" t="s">
        <v>235</v>
      </c>
      <c r="C12" s="99"/>
      <c r="D12" s="99">
        <v>750619</v>
      </c>
      <c r="E12" s="99"/>
      <c r="F12" s="99">
        <v>3174</v>
      </c>
      <c r="G12" s="99"/>
      <c r="H12" s="99">
        <v>0</v>
      </c>
      <c r="I12" s="99"/>
      <c r="J12" s="99">
        <v>753793</v>
      </c>
      <c r="K12" s="6"/>
      <c r="L12" s="31">
        <f>J12/'سرمایه گذاری ها'!$O$17</f>
        <v>3.9659874965903652E-6</v>
      </c>
      <c r="N12"/>
    </row>
    <row r="13" spans="2:20" s="4" customFormat="1" x14ac:dyDescent="0.55000000000000004">
      <c r="B13" s="5" t="s">
        <v>234</v>
      </c>
      <c r="C13" s="6"/>
      <c r="D13" s="68">
        <v>290075</v>
      </c>
      <c r="E13" s="6"/>
      <c r="F13" s="68">
        <v>1232</v>
      </c>
      <c r="G13" s="6"/>
      <c r="H13" s="68">
        <v>0</v>
      </c>
      <c r="I13" s="6"/>
      <c r="J13" s="68">
        <v>291307</v>
      </c>
      <c r="K13" s="6"/>
      <c r="L13" s="31">
        <f>J13/'سرمایه گذاری ها'!$O$17</f>
        <v>1.5326753096264485E-6</v>
      </c>
      <c r="N13"/>
    </row>
    <row r="14" spans="2:20" ht="27" thickBot="1" x14ac:dyDescent="0.6">
      <c r="B14" s="53" t="s">
        <v>65</v>
      </c>
      <c r="D14" s="54">
        <f>SUM(D10:D13)</f>
        <v>491984430</v>
      </c>
      <c r="E14" s="54">
        <f>SUM(E10:E12)</f>
        <v>0</v>
      </c>
      <c r="F14" s="54">
        <f>SUM(F10:F12)</f>
        <v>32492974544</v>
      </c>
      <c r="G14" s="54">
        <f>SUM(G10:G12)</f>
        <v>0</v>
      </c>
      <c r="H14" s="54">
        <f>SUM(H10:H12)</f>
        <v>30749451536</v>
      </c>
      <c r="I14" s="54">
        <f>SUM(I10:I12)</f>
        <v>0</v>
      </c>
      <c r="J14" s="54">
        <f>SUM(J10:J13)</f>
        <v>2235508670</v>
      </c>
      <c r="L14" s="62">
        <f>SUM(L10:L13)</f>
        <v>1.1761848987373664E-2</v>
      </c>
      <c r="N14"/>
    </row>
    <row r="15" spans="2:20" ht="21.75" thickTop="1" x14ac:dyDescent="0.55000000000000004">
      <c r="D15"/>
      <c r="N15"/>
    </row>
    <row r="16" spans="2:20" x14ac:dyDescent="0.55000000000000004">
      <c r="B16" s="205">
        <v>6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Normal="100" zoomScaleSheetLayoutView="100" workbookViewId="0">
      <selection activeCell="O15" sqref="O15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80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pans="1:25" ht="24" x14ac:dyDescent="0.25">
      <c r="A5" s="139" t="s">
        <v>227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5" ht="21" x14ac:dyDescent="0.25">
      <c r="A6" s="116"/>
      <c r="B6" s="116"/>
      <c r="C6" s="116"/>
      <c r="D6" s="193" t="s">
        <v>228</v>
      </c>
      <c r="E6" s="193"/>
      <c r="F6" s="193"/>
      <c r="G6" s="193"/>
      <c r="H6" s="116"/>
      <c r="I6" s="193" t="s">
        <v>3</v>
      </c>
      <c r="J6" s="193"/>
      <c r="K6" s="193"/>
      <c r="L6" s="193"/>
      <c r="M6" s="193"/>
      <c r="N6" s="193"/>
      <c r="O6" s="193"/>
      <c r="P6" s="116"/>
      <c r="Q6" s="193" t="s">
        <v>232</v>
      </c>
      <c r="R6" s="193"/>
      <c r="S6" s="193"/>
      <c r="T6" s="193"/>
      <c r="U6" s="193"/>
      <c r="V6" s="193"/>
      <c r="W6" s="193"/>
      <c r="X6" s="193"/>
      <c r="Y6" s="193"/>
    </row>
    <row r="7" spans="1:25" ht="21" x14ac:dyDescent="0.25">
      <c r="A7" s="116"/>
      <c r="B7" s="116"/>
      <c r="C7" s="116"/>
      <c r="D7" s="117"/>
      <c r="E7" s="117"/>
      <c r="F7" s="117"/>
      <c r="G7" s="117"/>
      <c r="H7" s="116"/>
      <c r="I7" s="190" t="s">
        <v>89</v>
      </c>
      <c r="J7" s="190"/>
      <c r="K7" s="190"/>
      <c r="L7" s="117"/>
      <c r="M7" s="190" t="s">
        <v>90</v>
      </c>
      <c r="N7" s="190"/>
      <c r="O7" s="190"/>
      <c r="P7" s="116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21" x14ac:dyDescent="0.25">
      <c r="A8" s="118" t="s">
        <v>91</v>
      </c>
      <c r="B8" s="116"/>
      <c r="C8" s="118" t="s">
        <v>92</v>
      </c>
      <c r="D8" s="116"/>
      <c r="E8" s="118" t="s">
        <v>6</v>
      </c>
      <c r="F8" s="116"/>
      <c r="G8" s="118" t="s">
        <v>7</v>
      </c>
      <c r="H8" s="116"/>
      <c r="I8" s="119" t="s">
        <v>5</v>
      </c>
      <c r="J8" s="117"/>
      <c r="K8" s="119" t="s">
        <v>6</v>
      </c>
      <c r="L8" s="116"/>
      <c r="M8" s="119" t="s">
        <v>5</v>
      </c>
      <c r="N8" s="117"/>
      <c r="O8" s="119" t="s">
        <v>12</v>
      </c>
      <c r="P8" s="116"/>
      <c r="Q8" s="118" t="s">
        <v>5</v>
      </c>
      <c r="R8" s="116"/>
      <c r="S8" s="118" t="s">
        <v>93</v>
      </c>
      <c r="T8" s="116"/>
      <c r="U8" s="118" t="s">
        <v>6</v>
      </c>
      <c r="V8" s="116"/>
      <c r="W8" s="118" t="s">
        <v>7</v>
      </c>
      <c r="X8" s="116"/>
      <c r="Y8" s="118" t="s">
        <v>94</v>
      </c>
    </row>
    <row r="9" spans="1:25" ht="21" x14ac:dyDescent="0.5">
      <c r="A9" s="129"/>
      <c r="B9" s="116"/>
      <c r="C9" s="163">
        <v>0</v>
      </c>
      <c r="D9" s="163"/>
      <c r="E9" s="163">
        <v>0</v>
      </c>
      <c r="F9" s="163"/>
      <c r="G9" s="163">
        <v>0</v>
      </c>
      <c r="H9" s="163"/>
      <c r="I9" s="163">
        <v>0</v>
      </c>
      <c r="J9" s="163"/>
      <c r="K9" s="163">
        <v>0</v>
      </c>
      <c r="L9" s="163"/>
      <c r="M9" s="163">
        <v>0</v>
      </c>
      <c r="N9" s="163"/>
      <c r="O9" s="163">
        <v>0</v>
      </c>
      <c r="P9" s="163"/>
      <c r="Q9" s="163">
        <v>0</v>
      </c>
      <c r="R9" s="163"/>
      <c r="S9" s="163">
        <v>0</v>
      </c>
      <c r="T9" s="163"/>
      <c r="U9" s="163">
        <v>0</v>
      </c>
      <c r="V9" s="163"/>
      <c r="W9" s="163">
        <v>0</v>
      </c>
      <c r="X9" s="116"/>
      <c r="Y9" s="157">
        <f>W9/'سرمایه گذاری ها'!O17</f>
        <v>0</v>
      </c>
    </row>
    <row r="10" spans="1:25" ht="21.75" thickBot="1" x14ac:dyDescent="0.55000000000000004">
      <c r="A10" s="141" t="s">
        <v>65</v>
      </c>
      <c r="B10" s="142"/>
      <c r="C10" s="146">
        <f>SUM(C9:C9)</f>
        <v>0</v>
      </c>
      <c r="D10" s="152"/>
      <c r="E10" s="146">
        <f>SUM(E9:E9)</f>
        <v>0</v>
      </c>
      <c r="F10" s="152"/>
      <c r="G10" s="146">
        <f>SUM(G9:G9)</f>
        <v>0</v>
      </c>
      <c r="H10" s="152"/>
      <c r="I10" s="164">
        <f>SUM(I9:I9)</f>
        <v>0</v>
      </c>
      <c r="J10" s="164"/>
      <c r="K10" s="164">
        <f>SUM(K9:K9)</f>
        <v>0</v>
      </c>
      <c r="L10" s="164"/>
      <c r="M10" s="164">
        <f>SUM(M9:M9)</f>
        <v>0</v>
      </c>
      <c r="N10" s="164"/>
      <c r="O10" s="164">
        <f>SUM(O9:O9)</f>
        <v>0</v>
      </c>
      <c r="P10" s="164"/>
      <c r="Q10" s="164">
        <f>SUM(Q9:Q9)</f>
        <v>0</v>
      </c>
      <c r="R10" s="164"/>
      <c r="S10" s="164"/>
      <c r="T10" s="164"/>
      <c r="U10" s="164">
        <f>SUM(U9:U9)</f>
        <v>0</v>
      </c>
      <c r="V10" s="164"/>
      <c r="W10" s="164">
        <f>SUM(W9:W9)</f>
        <v>0</v>
      </c>
      <c r="X10" s="142"/>
      <c r="Y10" s="158">
        <f>SUM(Y9:Y9)</f>
        <v>0</v>
      </c>
    </row>
    <row r="11" spans="1:25" ht="15.75" thickTop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</row>
    <row r="12" spans="1:25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25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</row>
    <row r="14" spans="1:25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</row>
    <row r="15" spans="1:25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</row>
    <row r="16" spans="1:25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</row>
    <row r="21" spans="1:25" ht="21" x14ac:dyDescent="0.55000000000000004">
      <c r="A21" s="205">
        <v>7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0" t="s">
        <v>168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2:28" ht="35.25" x14ac:dyDescent="0.6">
      <c r="B3" s="210" t="s">
        <v>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2:28" ht="35.25" x14ac:dyDescent="0.6">
      <c r="B4" s="210" t="s">
        <v>231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2" t="s">
        <v>69</v>
      </c>
      <c r="D8" s="174" t="s">
        <v>232</v>
      </c>
      <c r="E8" s="174" t="s">
        <v>4</v>
      </c>
      <c r="F8" s="174" t="s">
        <v>4</v>
      </c>
      <c r="G8" s="174" t="s">
        <v>4</v>
      </c>
      <c r="H8" s="174" t="s">
        <v>4</v>
      </c>
      <c r="I8" s="174" t="s">
        <v>4</v>
      </c>
      <c r="J8" s="174" t="s">
        <v>4</v>
      </c>
      <c r="K8" s="174" t="s">
        <v>4</v>
      </c>
      <c r="L8" s="174" t="s">
        <v>4</v>
      </c>
      <c r="M8" s="174" t="s">
        <v>4</v>
      </c>
      <c r="N8" s="174" t="s">
        <v>4</v>
      </c>
    </row>
    <row r="9" spans="2:28" ht="30" x14ac:dyDescent="0.6">
      <c r="B9" s="212" t="s">
        <v>1</v>
      </c>
      <c r="D9" s="211" t="s">
        <v>5</v>
      </c>
      <c r="E9" s="17"/>
      <c r="F9" s="211" t="s">
        <v>24</v>
      </c>
      <c r="G9" s="17"/>
      <c r="H9" s="211" t="s">
        <v>25</v>
      </c>
      <c r="I9" s="17"/>
      <c r="J9" s="211" t="s">
        <v>26</v>
      </c>
      <c r="K9" s="17"/>
      <c r="L9" s="206" t="s">
        <v>27</v>
      </c>
      <c r="M9" s="17"/>
      <c r="N9" s="211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0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2025-05-25T13:49:47Z</cp:lastPrinted>
  <dcterms:created xsi:type="dcterms:W3CDTF">2021-12-28T12:49:50Z</dcterms:created>
  <dcterms:modified xsi:type="dcterms:W3CDTF">2025-06-22T11:50:43Z</dcterms:modified>
</cp:coreProperties>
</file>