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4\فروردین\ارمغان\"/>
    </mc:Choice>
  </mc:AlternateContent>
  <xr:revisionPtr revIDLastSave="0" documentId="13_ncr:1_{40AE2944-2A72-4B39-84A0-47C3B73D135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2" hidden="1">سهام!$C$11:$Y$61</definedName>
    <definedName name="_xlnm.Print_Area" localSheetId="4">'اوراق مشارکت'!$A$1:$AN$21</definedName>
    <definedName name="_xlnm.Print_Area" localSheetId="3">'اوراق مشتقه'!$A$1:$Z$19</definedName>
    <definedName name="_xlnm.Print_Area" localSheetId="9">'جمع درآمدها'!$A$1:$L$22</definedName>
    <definedName name="_xlnm.Print_Area" localSheetId="13">'درآمد سپرده بانکی'!$A$1:$L$17</definedName>
    <definedName name="_xlnm.Print_Area" localSheetId="16">'درآمد سود سهام'!$A$1:$U$31</definedName>
    <definedName name="_xlnm.Print_Area" localSheetId="19">'درآمد ناشی از تغییر قیمت اوراق'!$A$1:$S$48</definedName>
    <definedName name="_xlnm.Print_Area" localSheetId="20">'درآمد ناشی از فروش'!$A$1:$U$48</definedName>
    <definedName name="_xlnm.Print_Area" localSheetId="14">'سایر درآمدها'!$A$1:$F$22</definedName>
    <definedName name="_xlnm.Print_Area" localSheetId="6">سپرده!$A$1:$M$16</definedName>
    <definedName name="_xlnm.Print_Area" localSheetId="1">'سرمایه گذاری ها'!$A$1:$S$22</definedName>
    <definedName name="_xlnm.Print_Area" localSheetId="12">'سرمایه‌گذاری در اوراق بهادار'!$A$1:$U$16</definedName>
    <definedName name="_xlnm.Print_Area" localSheetId="11">'سرمایه‌گذاری در سهام'!$A$1:$V$63</definedName>
    <definedName name="_xlnm.Print_Area" localSheetId="17">'سود اوراق بهادار'!$A$1:$T$15</definedName>
    <definedName name="_xlnm.Print_Area" localSheetId="18">'سود سپرده بانکی'!$A$1:$O$17</definedName>
    <definedName name="_xlnm.Print_Area" localSheetId="2">سهام!$A$1:$AB$64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D46" i="9" l="1"/>
  <c r="F46" i="9"/>
  <c r="H46" i="9"/>
  <c r="J46" i="9"/>
  <c r="L46" i="9"/>
  <c r="N46" i="9"/>
  <c r="P46" i="9"/>
  <c r="R46" i="9"/>
  <c r="Q14" i="16"/>
  <c r="M11" i="19" l="1"/>
  <c r="G11" i="19"/>
  <c r="E11" i="19"/>
  <c r="C11" i="19"/>
  <c r="E62" i="1"/>
  <c r="G62" i="1"/>
  <c r="I62" i="1"/>
  <c r="K62" i="1"/>
  <c r="M62" i="1"/>
  <c r="O62" i="1"/>
  <c r="Q62" i="1"/>
  <c r="S62" i="1"/>
  <c r="W62" i="1"/>
  <c r="Y62" i="1"/>
  <c r="O12" i="16" s="1"/>
  <c r="J14" i="8"/>
  <c r="L14" i="8"/>
  <c r="N14" i="8"/>
  <c r="P14" i="8"/>
  <c r="R14" i="8"/>
  <c r="T14" i="8"/>
  <c r="E11" i="20"/>
  <c r="I11" i="20"/>
  <c r="F10" i="15" s="1"/>
  <c r="S11" i="20"/>
  <c r="C11" i="20"/>
  <c r="G11" i="20"/>
  <c r="M11" i="20"/>
  <c r="O11" i="20"/>
  <c r="Q11" i="20"/>
  <c r="V61" i="11"/>
  <c r="D61" i="11"/>
  <c r="F61" i="11"/>
  <c r="H61" i="11"/>
  <c r="J61" i="11"/>
  <c r="F9" i="15" s="1"/>
  <c r="L61" i="11"/>
  <c r="N61" i="11"/>
  <c r="P61" i="11"/>
  <c r="R61" i="11"/>
  <c r="T61" i="11"/>
  <c r="W11" i="19"/>
  <c r="U11" i="19"/>
  <c r="Q11" i="19"/>
  <c r="O11" i="19"/>
  <c r="K11" i="19"/>
  <c r="I11" i="19"/>
  <c r="Y10" i="24"/>
  <c r="D44" i="10"/>
  <c r="F44" i="10"/>
  <c r="H44" i="10"/>
  <c r="J44" i="10"/>
  <c r="L44" i="10"/>
  <c r="N44" i="10"/>
  <c r="P44" i="10"/>
  <c r="R44" i="10"/>
  <c r="J10" i="12"/>
  <c r="F13" i="15" s="1"/>
  <c r="Z14" i="3"/>
  <c r="AJ14" i="3"/>
  <c r="AH14" i="3"/>
  <c r="AD14" i="3"/>
  <c r="AB14" i="3"/>
  <c r="X14" i="3"/>
  <c r="V14" i="3"/>
  <c r="W10" i="24"/>
  <c r="U10" i="24"/>
  <c r="S10" i="24"/>
  <c r="Q10" i="24"/>
  <c r="O10" i="24"/>
  <c r="M10" i="24"/>
  <c r="K10" i="24"/>
  <c r="N14" i="7"/>
  <c r="D14" i="7" l="1"/>
  <c r="F14" i="7"/>
  <c r="H14" i="7"/>
  <c r="J14" i="7"/>
  <c r="L14" i="7"/>
  <c r="D14" i="13"/>
  <c r="F12" i="15" s="1"/>
  <c r="H14" i="13"/>
  <c r="D14" i="6"/>
  <c r="F14" i="6"/>
  <c r="H14" i="6"/>
  <c r="J14" i="6"/>
  <c r="L11" i="4"/>
  <c r="H11" i="4"/>
  <c r="F11" i="4"/>
  <c r="T14" i="3"/>
  <c r="R14" i="3"/>
  <c r="P14" i="3"/>
  <c r="O14" i="16"/>
  <c r="M14" i="16"/>
  <c r="K14" i="16"/>
  <c r="I14" i="16"/>
  <c r="G14" i="16"/>
  <c r="E14" i="16"/>
  <c r="F13" i="14"/>
  <c r="F11" i="15" s="1"/>
  <c r="E14" i="6"/>
  <c r="G14" i="6"/>
  <c r="I14" i="6"/>
  <c r="D13" i="14"/>
  <c r="I12" i="16"/>
  <c r="F15" i="15" l="1"/>
  <c r="U10" i="20" l="1"/>
  <c r="U9" i="20"/>
  <c r="H12" i="15"/>
  <c r="H9" i="15"/>
  <c r="H11" i="15"/>
  <c r="H10" i="15"/>
  <c r="H13" i="15"/>
  <c r="L14" i="5"/>
  <c r="U11" i="20" l="1"/>
  <c r="I15" i="16"/>
  <c r="H15" i="15" l="1"/>
  <c r="E13" i="16"/>
  <c r="O13" i="16" l="1"/>
  <c r="M13" i="16"/>
  <c r="I13" i="16"/>
  <c r="I17" i="16" s="1"/>
  <c r="K13" i="16"/>
  <c r="G13" i="16" l="1"/>
  <c r="O15" i="16" l="1"/>
  <c r="O17" i="16" s="1"/>
  <c r="E15" i="16"/>
  <c r="G15" i="16"/>
  <c r="K15" i="16"/>
  <c r="M15" i="16"/>
  <c r="M12" i="16"/>
  <c r="E12" i="16"/>
  <c r="G12" i="16"/>
  <c r="J9" i="15" l="1"/>
  <c r="AA42" i="1"/>
  <c r="AA34" i="1"/>
  <c r="AA31" i="1"/>
  <c r="AA47" i="1"/>
  <c r="AA39" i="1"/>
  <c r="AA15" i="1"/>
  <c r="AA35" i="1"/>
  <c r="AA30" i="1"/>
  <c r="AA43" i="1"/>
  <c r="AA44" i="1"/>
  <c r="AA18" i="1"/>
  <c r="AA55" i="1"/>
  <c r="AA20" i="1"/>
  <c r="AA45" i="1"/>
  <c r="AA23" i="1"/>
  <c r="AA21" i="1"/>
  <c r="AA36" i="1"/>
  <c r="AA11" i="1"/>
  <c r="AA50" i="1"/>
  <c r="AA26" i="1"/>
  <c r="AA33" i="1"/>
  <c r="AA49" i="1"/>
  <c r="AA22" i="1"/>
  <c r="AA53" i="1"/>
  <c r="AA51" i="1"/>
  <c r="AA54" i="1"/>
  <c r="AA37" i="1"/>
  <c r="AA13" i="1"/>
  <c r="AA16" i="1"/>
  <c r="AA17" i="1"/>
  <c r="AA38" i="1"/>
  <c r="AA48" i="1"/>
  <c r="AA41" i="1"/>
  <c r="AA40" i="1"/>
  <c r="AA24" i="1"/>
  <c r="AA52" i="1"/>
  <c r="AA27" i="1"/>
  <c r="AA25" i="1"/>
  <c r="AA59" i="1"/>
  <c r="AA56" i="1"/>
  <c r="AA19" i="1"/>
  <c r="AA58" i="1"/>
  <c r="AA57" i="1"/>
  <c r="AA28" i="1"/>
  <c r="AA14" i="1"/>
  <c r="AA32" i="1"/>
  <c r="AA12" i="1"/>
  <c r="AA60" i="1"/>
  <c r="AA29" i="1"/>
  <c r="E17" i="16"/>
  <c r="G17" i="16"/>
  <c r="M17" i="16"/>
  <c r="K12" i="16"/>
  <c r="K17" i="16" s="1"/>
  <c r="Y10" i="19" l="1"/>
  <c r="AA46" i="1"/>
  <c r="Y9" i="19"/>
  <c r="AL14" i="3"/>
  <c r="Q12" i="16"/>
  <c r="L10" i="6"/>
  <c r="J10" i="15"/>
  <c r="J11" i="15"/>
  <c r="L12" i="6"/>
  <c r="L11" i="6"/>
  <c r="Q15" i="16"/>
  <c r="J12" i="15"/>
  <c r="Q13" i="16"/>
  <c r="J13" i="15"/>
  <c r="AF14" i="5"/>
  <c r="Y11" i="19" l="1"/>
  <c r="AA62" i="1"/>
  <c r="J15" i="15"/>
  <c r="L14" i="6"/>
  <c r="E10" i="12"/>
  <c r="G10" i="12"/>
  <c r="I10" i="12"/>
  <c r="K10" i="12"/>
  <c r="M10" i="12"/>
  <c r="O10" i="12"/>
  <c r="Q10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<sst xmlns="http://schemas.openxmlformats.org/spreadsheetml/2006/main" count="847" uniqueCount="234">
  <si>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</si>
  <si>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</si>
  <si>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</si>
  <si>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</si>
  <si>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</si>
  <si>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</si>
  <si>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</si>
  <si>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</si>
  <si>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</si>
  <si>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</si>
  <si>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</si>
  <si>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</si>
  <si>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</si>
  <si>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</si>
  <si>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</si>
  <si>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</si>
  <si>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</si>
  <si>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</si>
  <si>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</si>
  <si>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</si>
  <si>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</si>
  <si>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</si>
  <si>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</si>
  <si>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</si>
  <si>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</si>
  <si>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</si>
  <si>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</si>
  <si>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</si>
  <si>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</si>
  <si>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</si>
  <si>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</si>
  <si>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</si>
  <si>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</si>
  <si>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</si>
  <si>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</si>
  <si>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</si>
  <si>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</si>
  <si>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</si>
  <si>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</si>
  <si>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</si>
  <si>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</si>
  <si>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</si>
  <si>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</si>
  <si>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</si>
  <si>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</si>
  <si>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</si>
  <si>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</si>
  <si>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</si>
  <si>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</si>
  <si>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</si>
  <si>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</si>
  <si>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</si>
  <si>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</si>
  <si>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</si>
  <si>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</si>
  <si>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</si>
  <si>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</si>
  <si>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</si>
  <si>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</si>
  <si>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</si>
  <si>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</si>
  <si>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</si>
  <si>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</si>
  <si>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</si>
  <si>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</si>
  <si>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</si>
  <si>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</si>
  <si>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</si>
  <si>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</si>
  <si>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</si>
  <si>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</si>
  <si>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</si>
  <si>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</si>
  <si>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</si>
  <si>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</si>
  <si>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3. درآمد حاصل از سرمایه گذاری ها</t>
  </si>
  <si>
    <t>سپرده های بانکی</t>
  </si>
  <si>
    <t>-</t>
  </si>
  <si>
    <t>بانک ملت</t>
  </si>
  <si>
    <t>تعدیل کارمزد کارگزار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</si>
  <si>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</si>
  <si>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</si>
  <si>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</si>
  <si>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</si>
  <si>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</si>
  <si>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</si>
  <si>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</si>
  <si>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</si>
  <si>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</si>
  <si>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</si>
  <si>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</si>
  <si>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</si>
  <si>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</si>
  <si>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</si>
  <si>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</si>
  <si>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</si>
  <si>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</si>
  <si>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</si>
  <si>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</si>
  <si>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</si>
  <si>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</si>
  <si>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</si>
  <si>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</si>
  <si>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</si>
  <si>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</si>
  <si>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</si>
  <si>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</si>
  <si>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</si>
  <si>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</si>
  <si>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</si>
  <si>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</si>
  <si>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</si>
  <si>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</si>
  <si>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</si>
  <si>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</si>
  <si>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</si>
  <si>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</si>
  <si>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</si>
  <si>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</si>
  <si>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</si>
  <si>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</si>
  <si>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</si>
  <si>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</si>
  <si>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</si>
  <si>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</si>
  <si>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</si>
  <si>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</si>
  <si>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</si>
  <si>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</si>
  <si>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</si>
  <si>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</si>
  <si>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</si>
  <si>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</si>
  <si>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</si>
  <si>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</si>
  <si>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</si>
  <si>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</si>
  <si>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</si>
  <si>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</si>
  <si>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</si>
  <si>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</si>
  <si>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</si>
  <si>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</si>
  <si>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</si>
  <si>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</si>
  <si>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</si>
  <si>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</si>
  <si>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</si>
  <si>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</si>
  <si>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معین برای سایر درآمدهای تنزیل سود بانک</t>
  </si>
  <si>
    <t>3-3- درآمد حاصل از سرمایه گذاری در اوراق بهادار با درآمد ثابت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</si>
  <si>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</si>
  <si>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</si>
  <si>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</si>
  <si>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</si>
  <si>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</si>
  <si>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</si>
  <si>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</si>
  <si>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</si>
  <si>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</si>
  <si>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</si>
  <si>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</si>
  <si>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</si>
  <si>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</si>
  <si>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</si>
  <si>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</si>
  <si>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</si>
  <si>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صندوق سرمایه‌گذاری مشترک گنجینه ارمغان الماس</t>
  </si>
  <si>
    <t>صندوق سرمایه‌گذاری مشترک گنجینه  ارمغان الماس</t>
  </si>
  <si>
    <t>الحاوی</t>
  </si>
  <si>
    <t>بانک صادرات ایران</t>
  </si>
  <si>
    <t>پالایش نفت تهران</t>
  </si>
  <si>
    <t>پتروشیمی‌شیراز</t>
  </si>
  <si>
    <t>سرمایه گذاری مسکن پردیس</t>
  </si>
  <si>
    <t>ملی‌ صنایع‌ مس‌ ایران‌</t>
  </si>
  <si>
    <t>کشتیرانی دریای خزر</t>
  </si>
  <si>
    <t>سرمایه گذاری تامین اجتماعی</t>
  </si>
  <si>
    <t>بانک‌اقتصادنوین‌</t>
  </si>
  <si>
    <t>گروه‌بهمن‌</t>
  </si>
  <si>
    <t>صنایع شیمیایی کیمیاگران امروز</t>
  </si>
  <si>
    <t>کالسیمین‌</t>
  </si>
  <si>
    <t xml:space="preserve"> 2-1-سرمایه گذاری در اوراق مشتقه</t>
  </si>
  <si>
    <t>1-1-سرمایه گذاری در سهام و حق تقدم سهام</t>
  </si>
  <si>
    <t>سرمایه گذاری توسعه صنایع سیمان</t>
  </si>
  <si>
    <t>گروه مپنا (سهامی عام)</t>
  </si>
  <si>
    <t>5-3-  سایر درآمدها</t>
  </si>
  <si>
    <t>صنایع پتروشیمی کرمانشاه</t>
  </si>
  <si>
    <t>سپرده کوتاه مدت بانک پارسیان ملاصدرا 47000952860609</t>
  </si>
  <si>
    <t>سپرده کوتاه مدت بانک آینده بخارست 0203466325003</t>
  </si>
  <si>
    <t>سپرده کوتاه مدت بانک خاورمیانه نیایش 101310810707074763</t>
  </si>
  <si>
    <t>سرمایه‌گذاری‌ رنا(هلدینگ‌</t>
  </si>
  <si>
    <t>صنعتی زر ماکارون</t>
  </si>
  <si>
    <t>فولاد مبارکه اصفهان</t>
  </si>
  <si>
    <t>صبا فولاد خلیج فارس</t>
  </si>
  <si>
    <t>گروه انتخاب الکترونیک آرمان</t>
  </si>
  <si>
    <t>سیمرغ</t>
  </si>
  <si>
    <t>1-3-درآمد حاصل از سرمایه گذاری در واحدهای صندوق های سرمایه گذاری</t>
  </si>
  <si>
    <t>گروه‌صنعتی‌سپاهان‌</t>
  </si>
  <si>
    <t>ذوب آهن اصفهان</t>
  </si>
  <si>
    <t>تولیدی برنا باطری</t>
  </si>
  <si>
    <t>سرمایه‌گذاری‌غدیر(هلدینگ‌</t>
  </si>
  <si>
    <t>سرمایه‌گذاری‌ سایپا</t>
  </si>
  <si>
    <t>مدیریت نیروگاهی ایرانیان مپنا</t>
  </si>
  <si>
    <t>معدنی و صنعتی گل گهر</t>
  </si>
  <si>
    <t>سرمایه گذاری دارویی تامین</t>
  </si>
  <si>
    <t>توسعه‌معادن‌وفلزات‌</t>
  </si>
  <si>
    <t>دارویی و نهاده های زاگرس دارو</t>
  </si>
  <si>
    <t>صنایع ارتباطی آوا</t>
  </si>
  <si>
    <t>صندوق واسطه گری مالی یکم-سهام</t>
  </si>
  <si>
    <t>صندوق پالایشی یکم-سهام</t>
  </si>
  <si>
    <t>ایمن خودرو شرق</t>
  </si>
  <si>
    <t>ح . توسعه‌معادن‌وفلزات‌</t>
  </si>
  <si>
    <t>تولید انرژی برق شمس پاسارگاد</t>
  </si>
  <si>
    <t>1403/12/30</t>
  </si>
  <si>
    <t>ح . معدنی و صنعتی گل گهر</t>
  </si>
  <si>
    <t>ح.کشتیرانی دریای خزر</t>
  </si>
  <si>
    <t>برای ماه منتهی به 1404/01/31</t>
  </si>
  <si>
    <t>1404/01/31</t>
  </si>
  <si>
    <t>بیمه کوثر</t>
  </si>
  <si>
    <t>آلومینیوم‌ایران‌</t>
  </si>
  <si>
    <t>سرمایه‌گذاری‌بوعلی‌</t>
  </si>
  <si>
    <t>سرمایه گذاری سبحان</t>
  </si>
  <si>
    <t>داروپخش‌ (هلدینگ‌</t>
  </si>
  <si>
    <t>سیمان‌مازندران‌</t>
  </si>
  <si>
    <t>شرکت ارتباطات سیار ایران</t>
  </si>
  <si>
    <t>رادیاتور ایران‌</t>
  </si>
  <si>
    <t>پلیمر آریا ساسول</t>
  </si>
  <si>
    <t>نفت سپاهان</t>
  </si>
  <si>
    <t>پتروشیمی جم پیلن</t>
  </si>
  <si>
    <t>توسعه سامانه ی نرم افزاری نگین</t>
  </si>
  <si>
    <t>3/76%</t>
  </si>
  <si>
    <t>1404/01/25</t>
  </si>
  <si>
    <t>1404/01/27</t>
  </si>
  <si>
    <t xml:space="preserve">6-1- واحد های صندوق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</si>
</sst>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4"/>
      <color theme="1"/>
      <name val="B Nazanin"/>
      <charset val="178"/>
    </font>
    <font>
      <b/>
      <sz val="1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</cellStyleXfs>
  <cellXfs count="240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7" fillId="0" borderId="3" xfId="0" applyFont="1" applyBorder="1" applyAlignment="1">
      <alignment wrapText="1"/>
    </xf>
    <xf numFmtId="0" fontId="13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right" vertical="center" indent="1" readingOrder="2"/>
    </xf>
    <xf numFmtId="0" fontId="9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7" fillId="0" borderId="0" xfId="2" applyNumberFormat="1" applyFont="1"/>
    <xf numFmtId="0" fontId="8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15" fillId="0" borderId="0" xfId="0" applyFont="1" applyAlignment="1">
      <alignment horizontal="right" vertical="center" indent="1" readingOrder="2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6" fillId="0" borderId="0" xfId="1" applyNumberFormat="1" applyFont="1" applyBorder="1" applyAlignment="1">
      <alignment horizontal="center" vertical="center"/>
    </xf>
    <xf numFmtId="165" fontId="16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5" fontId="13" fillId="0" borderId="4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center" wrapText="1" readingOrder="2"/>
    </xf>
    <xf numFmtId="3" fontId="7" fillId="0" borderId="0" xfId="0" applyNumberFormat="1" applyFont="1" applyAlignment="1">
      <alignment horizontal="left" vertical="center" wrapText="1" readingOrder="1"/>
    </xf>
    <xf numFmtId="0" fontId="7" fillId="0" borderId="0" xfId="0" applyFont="1" applyAlignment="1">
      <alignment horizontal="left" vertical="center" wrapText="1" readingOrder="1"/>
    </xf>
    <xf numFmtId="3" fontId="7" fillId="0" borderId="4" xfId="0" applyNumberFormat="1" applyFont="1" applyBorder="1" applyAlignment="1">
      <alignment horizontal="center" vertical="center" wrapText="1" readingOrder="2"/>
    </xf>
    <xf numFmtId="0" fontId="20" fillId="0" borderId="0" xfId="0" applyFont="1"/>
    <xf numFmtId="10" fontId="14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165" fontId="0" fillId="0" borderId="0" xfId="0" applyNumberFormat="1"/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3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8" fillId="0" borderId="0" xfId="2" applyNumberFormat="1" applyFont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164" fontId="4" fillId="0" borderId="4" xfId="2" applyNumberFormat="1" applyFont="1" applyBorder="1" applyAlignment="1">
      <alignment horizontal="center" vertical="center" wrapText="1"/>
    </xf>
    <xf numFmtId="164" fontId="4" fillId="0" borderId="0" xfId="1" applyFont="1" applyAlignment="1">
      <alignment horizontal="center" wrapText="1"/>
    </xf>
    <xf numFmtId="3" fontId="23" fillId="0" borderId="8" xfId="0" applyNumberFormat="1" applyFont="1" applyBorder="1" applyAlignment="1">
      <alignment horizontal="right" vertical="top"/>
    </xf>
    <xf numFmtId="0" fontId="26" fillId="0" borderId="8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7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7" fillId="2" borderId="4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right" vertical="top"/>
    </xf>
    <xf numFmtId="3" fontId="23" fillId="0" borderId="5" xfId="0" applyNumberFormat="1" applyFont="1" applyBorder="1" applyAlignment="1">
      <alignment horizontal="right" vertical="top"/>
    </xf>
    <xf numFmtId="4" fontId="23" fillId="0" borderId="5" xfId="0" applyNumberFormat="1" applyFont="1" applyBorder="1" applyAlignment="1">
      <alignment horizontal="right" vertical="top"/>
    </xf>
    <xf numFmtId="49" fontId="28" fillId="0" borderId="0" xfId="0" applyNumberFormat="1" applyFont="1" applyAlignment="1">
      <alignment horizontal="right" vertical="center" readingOrder="2"/>
    </xf>
    <xf numFmtId="9" fontId="14" fillId="0" borderId="4" xfId="2" applyFont="1" applyBorder="1" applyAlignment="1">
      <alignment horizontal="center"/>
    </xf>
    <xf numFmtId="0" fontId="2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9" fillId="0" borderId="4" xfId="0" applyFont="1" applyBorder="1" applyAlignment="1">
      <alignment horizontal="center"/>
    </xf>
    <xf numFmtId="0" fontId="0" fillId="0" borderId="4" xfId="0" applyBorder="1"/>
    <xf numFmtId="165" fontId="29" fillId="0" borderId="4" xfId="1" applyNumberFormat="1" applyFont="1" applyBorder="1" applyAlignment="1">
      <alignment horizontal="center"/>
    </xf>
    <xf numFmtId="165" fontId="26" fillId="0" borderId="4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6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vertical="center"/>
    </xf>
    <xf numFmtId="9" fontId="4" fillId="0" borderId="0" xfId="2" applyFont="1" applyAlignment="1">
      <alignment wrapText="1"/>
    </xf>
    <xf numFmtId="0" fontId="8" fillId="0" borderId="4" xfId="0" applyFont="1" applyBorder="1" applyAlignment="1">
      <alignment horizontal="center"/>
    </xf>
    <xf numFmtId="165" fontId="0" fillId="0" borderId="4" xfId="1" applyNumberFormat="1" applyFont="1" applyBorder="1" applyAlignment="1">
      <alignment horizontal="left"/>
    </xf>
    <xf numFmtId="3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0" fontId="8" fillId="0" borderId="4" xfId="2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0" fontId="26" fillId="0" borderId="0" xfId="2" applyNumberFormat="1" applyFont="1" applyBorder="1" applyAlignment="1">
      <alignment horizontal="center" vertical="center"/>
    </xf>
    <xf numFmtId="10" fontId="26" fillId="0" borderId="4" xfId="0" applyNumberFormat="1" applyFont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 wrapText="1"/>
    </xf>
    <xf numFmtId="4" fontId="23" fillId="0" borderId="5" xfId="0" applyNumberFormat="1" applyFont="1" applyBorder="1" applyAlignment="1">
      <alignment horizontal="center" vertical="top"/>
    </xf>
    <xf numFmtId="4" fontId="23" fillId="0" borderId="0" xfId="0" applyNumberFormat="1" applyFont="1" applyAlignment="1">
      <alignment horizontal="center" vertical="top"/>
    </xf>
    <xf numFmtId="0" fontId="0" fillId="0" borderId="0" xfId="0" applyAlignment="1">
      <alignment horizontal="center"/>
    </xf>
    <xf numFmtId="3" fontId="29" fillId="0" borderId="0" xfId="0" applyNumberFormat="1" applyFont="1" applyAlignment="1">
      <alignment horizontal="center"/>
    </xf>
    <xf numFmtId="3" fontId="29" fillId="0" borderId="4" xfId="0" applyNumberFormat="1" applyFont="1" applyBorder="1" applyAlignment="1">
      <alignment horizontal="center"/>
    </xf>
    <xf numFmtId="164" fontId="0" fillId="0" borderId="0" xfId="1" applyFont="1"/>
    <xf numFmtId="3" fontId="23" fillId="0" borderId="8" xfId="0" applyNumberFormat="1" applyFont="1" applyBorder="1" applyAlignment="1">
      <alignment horizontal="center" vertical="top"/>
    </xf>
    <xf numFmtId="3" fontId="23" fillId="0" borderId="0" xfId="0" applyNumberFormat="1" applyFont="1" applyAlignment="1">
      <alignment horizontal="center" vertical="top"/>
    </xf>
    <xf numFmtId="49" fontId="23" fillId="0" borderId="0" xfId="0" applyNumberFormat="1" applyFont="1" applyAlignment="1">
      <alignment horizontal="center" vertical="top"/>
    </xf>
    <xf numFmtId="49" fontId="23" fillId="0" borderId="8" xfId="0" applyNumberFormat="1" applyFont="1" applyBorder="1" applyAlignment="1">
      <alignment horizontal="center" vertical="top"/>
    </xf>
    <xf numFmtId="10" fontId="23" fillId="0" borderId="0" xfId="2" applyNumberFormat="1" applyFont="1" applyAlignment="1">
      <alignment horizontal="center" vertical="center"/>
    </xf>
    <xf numFmtId="10" fontId="23" fillId="0" borderId="4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5" fillId="0" borderId="0" xfId="0" applyFont="1" applyAlignment="1">
      <alignment horizontal="right" vertical="center"/>
    </xf>
    <xf numFmtId="0" fontId="26" fillId="0" borderId="6" xfId="0" applyFont="1" applyBorder="1" applyAlignment="1">
      <alignment horizontal="center" vertical="center"/>
    </xf>
    <xf numFmtId="0" fontId="25" fillId="0" borderId="5" xfId="0" applyFont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7" fillId="0" borderId="0" xfId="0" applyFont="1" applyAlignment="1">
      <alignment horizontal="right" readingOrder="2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8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3" fontId="23" fillId="0" borderId="8" xfId="0" applyNumberFormat="1" applyFont="1" applyBorder="1" applyAlignment="1">
      <alignment horizontal="center" vertical="top"/>
    </xf>
    <xf numFmtId="0" fontId="26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544598</xdr:colOff>
      <xdr:row>0</xdr:row>
      <xdr:rowOff>0</xdr:rowOff>
    </xdr:from>
    <xdr:to>
      <xdr:col>12</xdr:col>
      <xdr:colOff>581024</xdr:colOff>
      <xdr:row>53</xdr:row>
      <xdr:rowOff>28574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07CA83-E00A-E84E-6A85-0905559C9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790176" y="0"/>
          <a:ext cx="7351626" cy="10125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view="pageBreakPreview" topLeftCell="B1" zoomScaleNormal="100" zoomScaleSheetLayoutView="100" workbookViewId="0">
      <selection activeCell="O18" sqref="O18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B1:AD20"/>
  <sheetViews>
    <sheetView rightToLeft="1" view="pageBreakPreview" topLeftCell="B1" zoomScale="85" zoomScaleNormal="85" zoomScaleSheetLayoutView="85" workbookViewId="0">
      <selection activeCell="J10" sqref="J10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9.570312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76" t="s">
        <v>168</v>
      </c>
      <c r="C2" s="176"/>
      <c r="D2" s="176"/>
      <c r="E2" s="176"/>
      <c r="F2" s="176"/>
      <c r="G2" s="176"/>
      <c r="H2" s="176"/>
      <c r="I2" s="176"/>
      <c r="J2" s="176"/>
    </row>
    <row r="3" spans="2:30" ht="26.25" customHeight="1" x14ac:dyDescent="0.55000000000000004">
      <c r="B3" s="176" t="s">
        <v>37</v>
      </c>
      <c r="C3" s="176"/>
      <c r="D3" s="176"/>
      <c r="E3" s="176"/>
      <c r="F3" s="176"/>
      <c r="G3" s="176"/>
      <c r="H3" s="176"/>
      <c r="I3" s="176"/>
      <c r="J3" s="176"/>
    </row>
    <row r="4" spans="2:30" ht="26.25" customHeight="1" x14ac:dyDescent="0.55000000000000004">
      <c r="B4" s="176" t="s">
        <v>216</v>
      </c>
      <c r="C4" s="176"/>
      <c r="D4" s="176"/>
      <c r="E4" s="176"/>
      <c r="F4" s="176"/>
      <c r="G4" s="176"/>
      <c r="H4" s="176"/>
      <c r="I4" s="176"/>
      <c r="J4" s="176"/>
    </row>
    <row r="5" spans="2:30" ht="26.25" customHeight="1" x14ac:dyDescent="0.55000000000000004"/>
    <row r="6" spans="2:30" ht="26.25" customHeight="1" x14ac:dyDescent="0.55000000000000004">
      <c r="B6" s="12" t="s">
        <v>75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216" t="s">
        <v>41</v>
      </c>
      <c r="C8" s="29"/>
      <c r="D8" s="117" t="s">
        <v>95</v>
      </c>
      <c r="E8" s="29"/>
      <c r="F8" s="216" t="s">
        <v>34</v>
      </c>
      <c r="G8" s="29"/>
      <c r="H8" s="216" t="s">
        <v>57</v>
      </c>
      <c r="I8" s="29"/>
      <c r="J8" s="216" t="s">
        <v>11</v>
      </c>
    </row>
    <row r="9" spans="2:30" s="4" customFormat="1" ht="26.25" customHeight="1" x14ac:dyDescent="0.55000000000000004">
      <c r="B9" s="4" t="s">
        <v>100</v>
      </c>
      <c r="D9" s="133" t="s">
        <v>99</v>
      </c>
      <c r="F9" s="65">
        <f>'سرمایه‌گذاری در سهام'!J61</f>
        <v>21569316033</v>
      </c>
      <c r="H9" s="137">
        <f>F9/$F$15</f>
        <v>0.96034321981769155</v>
      </c>
      <c r="I9" s="6"/>
      <c r="J9" s="137">
        <f>F9/'سرمایه گذاری ها'!$O$17</f>
        <v>9.1582407288208587E-2</v>
      </c>
    </row>
    <row r="10" spans="2:30" s="4" customFormat="1" ht="26.25" customHeight="1" x14ac:dyDescent="0.55000000000000004">
      <c r="B10" s="4" t="s">
        <v>97</v>
      </c>
      <c r="D10" s="134" t="s">
        <v>165</v>
      </c>
      <c r="F10" s="65">
        <f>'درآمد سرمایه گذاری در صندوق'!I11</f>
        <v>864655583</v>
      </c>
      <c r="H10" s="137">
        <f>F10/$F$15</f>
        <v>3.8497564101761209E-2</v>
      </c>
      <c r="I10" s="6"/>
      <c r="J10" s="137">
        <f>F10/'سرمایه گذاری ها'!$O$17</f>
        <v>3.67129118258441E-3</v>
      </c>
    </row>
    <row r="11" spans="2:30" s="4" customFormat="1" ht="26.25" customHeight="1" x14ac:dyDescent="0.55000000000000004">
      <c r="B11" s="4" t="s">
        <v>64</v>
      </c>
      <c r="D11" s="134" t="s">
        <v>148</v>
      </c>
      <c r="F11" s="65">
        <f>'سایر درآمدها'!F13</f>
        <v>25591140</v>
      </c>
      <c r="H11" s="137">
        <f>F11/$F$15</f>
        <v>1.1394092306313661E-3</v>
      </c>
      <c r="I11" s="6"/>
      <c r="J11" s="137">
        <f>F11/'سرمایه گذاری ها'!$O$17</f>
        <v>1.0865890243639727E-4</v>
      </c>
    </row>
    <row r="12" spans="2:30" s="4" customFormat="1" ht="26.25" customHeight="1" x14ac:dyDescent="0.55000000000000004">
      <c r="B12" s="4" t="s">
        <v>96</v>
      </c>
      <c r="D12" s="134" t="s">
        <v>164</v>
      </c>
      <c r="F12" s="65">
        <f>'درآمد سپرده بانکی'!D14</f>
        <v>444862</v>
      </c>
      <c r="H12" s="137">
        <f>F12/$F$15</f>
        <v>1.9806849915913506E-5</v>
      </c>
      <c r="I12" s="6"/>
      <c r="J12" s="137">
        <f>F12/'سرمایه گذاری ها'!$O$17</f>
        <v>1.8888653125910202E-6</v>
      </c>
    </row>
    <row r="13" spans="2:30" s="4" customFormat="1" ht="26.25" customHeight="1" x14ac:dyDescent="0.55000000000000004">
      <c r="B13" s="4" t="s">
        <v>98</v>
      </c>
      <c r="D13" s="134" t="s">
        <v>166</v>
      </c>
      <c r="F13" s="65">
        <f>'سرمایه‌گذاری در اوراق بهادار'!J10</f>
        <v>0</v>
      </c>
      <c r="H13" s="137">
        <f>F13/$F$15</f>
        <v>0</v>
      </c>
      <c r="I13" s="6"/>
      <c r="J13" s="137">
        <f>F13/'سرمایه گذاری ها'!$O$17</f>
        <v>0</v>
      </c>
    </row>
    <row r="14" spans="2:30" s="4" customFormat="1" ht="26.25" customHeight="1" x14ac:dyDescent="0.55000000000000004">
      <c r="F14" s="65"/>
      <c r="H14" s="136"/>
      <c r="I14" s="6"/>
      <c r="J14" s="137"/>
    </row>
    <row r="15" spans="2:30" ht="24.75" thickBot="1" x14ac:dyDescent="0.65">
      <c r="B15" s="23" t="s">
        <v>65</v>
      </c>
      <c r="D15" s="23"/>
      <c r="F15" s="66">
        <f>SUM(F9:F14)</f>
        <v>22460007618</v>
      </c>
      <c r="G15" s="18"/>
      <c r="H15" s="135">
        <f>SUM(H9:H14)</f>
        <v>1</v>
      </c>
      <c r="I15" s="52"/>
      <c r="J15" s="138">
        <f>SUM(J9:J14)</f>
        <v>9.5364246238541991E-2</v>
      </c>
    </row>
    <row r="16" spans="2:30" ht="21.75" thickTop="1" x14ac:dyDescent="0.55000000000000004">
      <c r="F16" s="3"/>
    </row>
    <row r="20" spans="2:12" ht="26.25" customHeight="1" x14ac:dyDescent="0.75">
      <c r="B20" s="215">
        <v>9</v>
      </c>
      <c r="C20" s="215"/>
      <c r="D20" s="215"/>
      <c r="E20" s="215"/>
      <c r="F20" s="215"/>
      <c r="G20" s="215"/>
      <c r="H20" s="215"/>
      <c r="I20" s="215"/>
      <c r="J20" s="215"/>
      <c r="K20" s="215"/>
      <c r="L20" s="215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8"/>
  <sheetViews>
    <sheetView rightToLeft="1" view="pageBreakPreview" zoomScaleNormal="100" zoomScaleSheetLayoutView="100" workbookViewId="0">
      <selection activeCell="U12" sqref="U12"/>
    </sheetView>
  </sheetViews>
  <sheetFormatPr defaultRowHeight="15" x14ac:dyDescent="0.25"/>
  <cols>
    <col min="1" max="1" width="30.5703125" bestFit="1" customWidth="1"/>
    <col min="2" max="2" width="1.140625" customWidth="1"/>
    <col min="3" max="3" width="16.28515625" bestFit="1" customWidth="1"/>
    <col min="4" max="4" width="1.42578125" customWidth="1"/>
    <col min="5" max="5" width="18.85546875" bestFit="1" customWidth="1"/>
    <col min="6" max="6" width="1.42578125" customWidth="1"/>
    <col min="7" max="7" width="16.7109375" bestFit="1" customWidth="1"/>
    <col min="8" max="8" width="1.42578125" customWidth="1"/>
    <col min="9" max="9" width="16.710937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42578125" customWidth="1"/>
    <col min="15" max="15" width="15.42578125" bestFit="1" customWidth="1"/>
    <col min="16" max="16" width="1.42578125" customWidth="1"/>
    <col min="17" max="17" width="16.7109375" bestFit="1" customWidth="1"/>
    <col min="18" max="18" width="1.42578125" customWidth="1"/>
    <col min="19" max="19" width="16.7109375" bestFit="1" customWidth="1"/>
    <col min="20" max="20" width="1.42578125" customWidth="1"/>
    <col min="21" max="21" width="17.28515625" bestFit="1" customWidth="1"/>
  </cols>
  <sheetData>
    <row r="1" spans="1:21" ht="25.5" x14ac:dyDescent="0.25">
      <c r="A1" s="197" t="s">
        <v>168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</row>
    <row r="2" spans="1:21" ht="25.5" x14ac:dyDescent="0.25">
      <c r="A2" s="197" t="s">
        <v>37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</row>
    <row r="3" spans="1:21" ht="25.5" x14ac:dyDescent="0.25">
      <c r="A3" s="197" t="s">
        <v>216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</row>
    <row r="4" spans="1:21" x14ac:dyDescent="0.25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</row>
    <row r="5" spans="1:21" ht="24" x14ac:dyDescent="0.25">
      <c r="A5" s="217" t="s">
        <v>196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</row>
    <row r="6" spans="1:21" ht="21" x14ac:dyDescent="0.25">
      <c r="A6" s="119"/>
      <c r="B6" s="119"/>
      <c r="C6" s="195" t="s">
        <v>39</v>
      </c>
      <c r="D6" s="195"/>
      <c r="E6" s="195"/>
      <c r="F6" s="195"/>
      <c r="G6" s="195"/>
      <c r="H6" s="195"/>
      <c r="I6" s="195"/>
      <c r="J6" s="195"/>
      <c r="K6" s="195"/>
      <c r="L6" s="119"/>
      <c r="M6" s="195" t="s">
        <v>101</v>
      </c>
      <c r="N6" s="195"/>
      <c r="O6" s="195"/>
      <c r="P6" s="195"/>
      <c r="Q6" s="195"/>
      <c r="R6" s="195"/>
      <c r="S6" s="195"/>
      <c r="T6" s="195"/>
      <c r="U6" s="195"/>
    </row>
    <row r="7" spans="1:21" ht="21" x14ac:dyDescent="0.25">
      <c r="A7" s="119"/>
      <c r="B7" s="119"/>
      <c r="C7" s="120"/>
      <c r="D7" s="120"/>
      <c r="E7" s="120"/>
      <c r="F7" s="120"/>
      <c r="G7" s="120"/>
      <c r="H7" s="120"/>
      <c r="I7" s="192" t="s">
        <v>59</v>
      </c>
      <c r="J7" s="192"/>
      <c r="K7" s="192"/>
      <c r="L7" s="119"/>
      <c r="M7" s="120"/>
      <c r="N7" s="120"/>
      <c r="O7" s="120"/>
      <c r="P7" s="120"/>
      <c r="Q7" s="120"/>
      <c r="R7" s="120"/>
      <c r="S7" s="192" t="s">
        <v>59</v>
      </c>
      <c r="T7" s="192"/>
      <c r="U7" s="192"/>
    </row>
    <row r="8" spans="1:21" ht="21" x14ac:dyDescent="0.25">
      <c r="A8" s="121" t="s">
        <v>91</v>
      </c>
      <c r="B8" s="119"/>
      <c r="C8" s="121" t="s">
        <v>102</v>
      </c>
      <c r="D8" s="119"/>
      <c r="E8" s="121" t="s">
        <v>55</v>
      </c>
      <c r="F8" s="119"/>
      <c r="G8" s="121" t="s">
        <v>56</v>
      </c>
      <c r="H8" s="119"/>
      <c r="I8" s="122" t="s">
        <v>34</v>
      </c>
      <c r="J8" s="120"/>
      <c r="K8" s="122" t="s">
        <v>57</v>
      </c>
      <c r="L8" s="119"/>
      <c r="M8" s="121" t="s">
        <v>102</v>
      </c>
      <c r="N8" s="119"/>
      <c r="O8" s="121" t="s">
        <v>55</v>
      </c>
      <c r="P8" s="119"/>
      <c r="Q8" s="121" t="s">
        <v>56</v>
      </c>
      <c r="R8" s="119"/>
      <c r="S8" s="122" t="s">
        <v>34</v>
      </c>
      <c r="T8" s="120"/>
      <c r="U8" s="122" t="s">
        <v>57</v>
      </c>
    </row>
    <row r="9" spans="1:21" ht="21" x14ac:dyDescent="0.55000000000000004">
      <c r="A9" s="132" t="s">
        <v>208</v>
      </c>
      <c r="B9" s="2"/>
      <c r="C9" s="132">
        <v>0</v>
      </c>
      <c r="D9" s="20"/>
      <c r="E9" s="20">
        <v>0</v>
      </c>
      <c r="F9" s="20"/>
      <c r="G9" s="170">
        <v>730015637</v>
      </c>
      <c r="H9" s="170"/>
      <c r="I9" s="170">
        <v>730015637</v>
      </c>
      <c r="J9" s="170"/>
      <c r="K9" s="171">
        <v>3.17</v>
      </c>
      <c r="L9" s="20"/>
      <c r="M9" s="132">
        <v>0</v>
      </c>
      <c r="N9" s="20"/>
      <c r="O9" s="170">
        <v>0</v>
      </c>
      <c r="P9" s="170"/>
      <c r="Q9" s="170">
        <v>730015637</v>
      </c>
      <c r="R9" s="170"/>
      <c r="S9" s="170">
        <v>730015637</v>
      </c>
      <c r="T9" s="119"/>
      <c r="U9" s="173">
        <f>S9/'جمع درآمدها'!F15</f>
        <v>3.2502911371007179E-2</v>
      </c>
    </row>
    <row r="10" spans="1:21" ht="21" x14ac:dyDescent="0.25">
      <c r="A10" s="132" t="s">
        <v>209</v>
      </c>
      <c r="B10" s="119"/>
      <c r="C10" s="132">
        <v>0</v>
      </c>
      <c r="D10" s="165"/>
      <c r="E10" s="132">
        <v>0</v>
      </c>
      <c r="F10" s="165"/>
      <c r="G10" s="170">
        <v>134639946</v>
      </c>
      <c r="H10" s="170"/>
      <c r="I10" s="170">
        <v>134639946</v>
      </c>
      <c r="J10" s="170"/>
      <c r="K10" s="171">
        <v>0.59</v>
      </c>
      <c r="L10" s="165"/>
      <c r="M10" s="132">
        <v>0</v>
      </c>
      <c r="N10" s="165"/>
      <c r="O10" s="170">
        <v>0</v>
      </c>
      <c r="P10" s="170"/>
      <c r="Q10" s="170">
        <v>134639946</v>
      </c>
      <c r="R10" s="170"/>
      <c r="S10" s="170">
        <v>134639946</v>
      </c>
      <c r="T10" s="119"/>
      <c r="U10" s="173">
        <f>S10/'جمع درآمدها'!F15</f>
        <v>5.994652730754029E-3</v>
      </c>
    </row>
    <row r="11" spans="1:21" ht="21.75" thickBot="1" x14ac:dyDescent="0.6">
      <c r="A11" s="144" t="s">
        <v>59</v>
      </c>
      <c r="B11" s="145"/>
      <c r="C11" s="144">
        <f>SUM(C9:C10)</f>
        <v>0</v>
      </c>
      <c r="D11" s="145"/>
      <c r="E11" s="169">
        <f>SUM(E9:E10)</f>
        <v>0</v>
      </c>
      <c r="F11" s="159"/>
      <c r="G11" s="169">
        <f>SUM(G9:G10)</f>
        <v>864655583</v>
      </c>
      <c r="H11" s="159"/>
      <c r="I11" s="169">
        <f>SUM(I9:I10)</f>
        <v>864655583</v>
      </c>
      <c r="J11" s="159"/>
      <c r="K11" s="172" t="s">
        <v>230</v>
      </c>
      <c r="L11" s="150"/>
      <c r="M11" s="144">
        <f>SUM(M9:M10)</f>
        <v>0</v>
      </c>
      <c r="N11" s="150"/>
      <c r="O11" s="169">
        <f>SUM(O9:O10)</f>
        <v>0</v>
      </c>
      <c r="P11" s="169"/>
      <c r="Q11" s="169">
        <f>SUM(Q9:Q10)</f>
        <v>864655583</v>
      </c>
      <c r="R11" s="169"/>
      <c r="S11" s="169">
        <f>SUM(S9:S10)</f>
        <v>864655583</v>
      </c>
      <c r="T11" s="145"/>
      <c r="U11" s="174">
        <f>SUM(U9:U10)</f>
        <v>3.8497564101761209E-2</v>
      </c>
    </row>
    <row r="12" spans="1:21" ht="15.75" thickTop="1" x14ac:dyDescent="0.25"/>
    <row r="17" spans="2:21" ht="30" x14ac:dyDescent="0.75">
      <c r="K17" s="46">
        <v>10</v>
      </c>
    </row>
    <row r="18" spans="2:21" ht="21" x14ac:dyDescent="0.55000000000000004"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</row>
  </sheetData>
  <sortState xmlns:xlrd2="http://schemas.microsoft.com/office/spreadsheetml/2017/richdata2" ref="A9:S10">
    <sortCondition descending="1" ref="S9:S10"/>
  </sortState>
  <mergeCells count="9">
    <mergeCell ref="B18:U18"/>
    <mergeCell ref="I7:K7"/>
    <mergeCell ref="S7:U7"/>
    <mergeCell ref="A1:U1"/>
    <mergeCell ref="A2:U2"/>
    <mergeCell ref="A3:U3"/>
    <mergeCell ref="C6:K6"/>
    <mergeCell ref="M6:U6"/>
    <mergeCell ref="A5:U5"/>
  </mergeCells>
  <pageMargins left="0.7" right="0.7" top="0.75" bottom="0.75" header="0.3" footer="0.3"/>
  <pageSetup paperSize="9" scale="6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64"/>
  <sheetViews>
    <sheetView rightToLeft="1" view="pageBreakPreview" topLeftCell="A37" zoomScale="70" zoomScaleNormal="90" zoomScaleSheetLayoutView="70" workbookViewId="0">
      <selection activeCell="T62" sqref="T62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57031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11.85546875" style="4" bestFit="1" customWidth="1"/>
    <col min="26" max="16384" width="9.140625" style="4"/>
  </cols>
  <sheetData>
    <row r="2" spans="2:28" ht="35.25" x14ac:dyDescent="0.55000000000000004">
      <c r="B2" s="218" t="s">
        <v>167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</row>
    <row r="3" spans="2:28" ht="35.25" x14ac:dyDescent="0.55000000000000004">
      <c r="B3" s="218" t="s">
        <v>37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</row>
    <row r="4" spans="2:28" ht="35.25" x14ac:dyDescent="0.55000000000000004">
      <c r="B4" s="218" t="s">
        <v>216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</row>
    <row r="7" spans="2:28" s="2" customFormat="1" ht="30" x14ac:dyDescent="0.55000000000000004">
      <c r="B7" s="12" t="s">
        <v>154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177" t="s">
        <v>1</v>
      </c>
      <c r="D8" s="178" t="s">
        <v>39</v>
      </c>
      <c r="E8" s="178" t="s">
        <v>39</v>
      </c>
      <c r="F8" s="178" t="s">
        <v>39</v>
      </c>
      <c r="G8" s="178" t="s">
        <v>39</v>
      </c>
      <c r="H8" s="178" t="s">
        <v>39</v>
      </c>
      <c r="I8" s="178" t="s">
        <v>39</v>
      </c>
      <c r="J8" s="178" t="s">
        <v>39</v>
      </c>
      <c r="K8" s="178" t="s">
        <v>39</v>
      </c>
      <c r="L8" s="178" t="s">
        <v>39</v>
      </c>
      <c r="N8" s="178" t="s">
        <v>40</v>
      </c>
      <c r="O8" s="178" t="s">
        <v>40</v>
      </c>
      <c r="P8" s="178" t="s">
        <v>40</v>
      </c>
      <c r="Q8" s="178" t="s">
        <v>40</v>
      </c>
      <c r="R8" s="178" t="s">
        <v>40</v>
      </c>
      <c r="S8" s="178" t="s">
        <v>40</v>
      </c>
      <c r="T8" s="178" t="s">
        <v>40</v>
      </c>
      <c r="U8" s="178" t="s">
        <v>40</v>
      </c>
      <c r="V8" s="178" t="s">
        <v>40</v>
      </c>
    </row>
    <row r="9" spans="2:28" s="32" customFormat="1" ht="55.5" customHeight="1" x14ac:dyDescent="0.25">
      <c r="B9" s="177" t="s">
        <v>1</v>
      </c>
      <c r="D9" s="219" t="s">
        <v>54</v>
      </c>
      <c r="E9" s="33"/>
      <c r="F9" s="219" t="s">
        <v>55</v>
      </c>
      <c r="G9" s="33"/>
      <c r="H9" s="219" t="s">
        <v>56</v>
      </c>
      <c r="I9" s="33"/>
      <c r="J9" s="219" t="s">
        <v>34</v>
      </c>
      <c r="K9" s="33"/>
      <c r="L9" s="219" t="s">
        <v>57</v>
      </c>
      <c r="N9" s="219" t="s">
        <v>54</v>
      </c>
      <c r="O9" s="33"/>
      <c r="P9" s="219" t="s">
        <v>55</v>
      </c>
      <c r="Q9" s="33"/>
      <c r="R9" s="219" t="s">
        <v>56</v>
      </c>
      <c r="S9" s="33"/>
      <c r="T9" s="219" t="s">
        <v>34</v>
      </c>
      <c r="U9" s="33"/>
      <c r="V9" s="219" t="s">
        <v>57</v>
      </c>
    </row>
    <row r="10" spans="2:28" x14ac:dyDescent="0.55000000000000004">
      <c r="B10" s="4" t="s">
        <v>78</v>
      </c>
      <c r="D10" s="65">
        <v>0</v>
      </c>
      <c r="E10" s="112"/>
      <c r="F10" s="65">
        <v>4163876642</v>
      </c>
      <c r="G10" s="112"/>
      <c r="H10" s="65">
        <v>307612629</v>
      </c>
      <c r="I10" s="112"/>
      <c r="J10" s="65">
        <v>4471489271</v>
      </c>
      <c r="K10" s="112"/>
      <c r="L10" s="125">
        <v>19.43</v>
      </c>
      <c r="M10" s="112"/>
      <c r="N10" s="65">
        <v>0</v>
      </c>
      <c r="O10" s="112"/>
      <c r="P10" s="65">
        <v>4163876642</v>
      </c>
      <c r="Q10" s="112"/>
      <c r="R10" s="65">
        <v>307612629</v>
      </c>
      <c r="S10" s="112"/>
      <c r="T10" s="65">
        <v>4471489271</v>
      </c>
      <c r="U10" s="112"/>
      <c r="V10" s="163">
        <v>19.43</v>
      </c>
    </row>
    <row r="11" spans="2:28" x14ac:dyDescent="0.55000000000000004">
      <c r="B11" s="4" t="s">
        <v>184</v>
      </c>
      <c r="D11" s="65">
        <v>0</v>
      </c>
      <c r="E11" s="112"/>
      <c r="F11" s="65">
        <v>2108380056</v>
      </c>
      <c r="G11" s="112"/>
      <c r="H11" s="65">
        <v>68802206</v>
      </c>
      <c r="I11" s="112"/>
      <c r="J11" s="65">
        <v>2177182262</v>
      </c>
      <c r="K11" s="112"/>
      <c r="L11" s="125">
        <v>9.4600000000000009</v>
      </c>
      <c r="M11" s="112"/>
      <c r="N11" s="65">
        <v>0</v>
      </c>
      <c r="O11" s="112"/>
      <c r="P11" s="65">
        <v>2108380056</v>
      </c>
      <c r="Q11" s="112"/>
      <c r="R11" s="65">
        <v>68802206</v>
      </c>
      <c r="S11" s="112"/>
      <c r="T11" s="65">
        <v>2177182262</v>
      </c>
      <c r="U11" s="112"/>
      <c r="V11" s="164">
        <v>9.4600000000000009</v>
      </c>
    </row>
    <row r="12" spans="2:28" x14ac:dyDescent="0.55000000000000004">
      <c r="B12" s="4" t="s">
        <v>190</v>
      </c>
      <c r="D12" s="65">
        <v>0</v>
      </c>
      <c r="E12" s="112"/>
      <c r="F12" s="65">
        <v>1224994090</v>
      </c>
      <c r="G12" s="112"/>
      <c r="H12" s="65">
        <v>637903767</v>
      </c>
      <c r="I12" s="112"/>
      <c r="J12" s="65">
        <v>1862897857</v>
      </c>
      <c r="K12" s="112"/>
      <c r="L12" s="125">
        <v>8.1</v>
      </c>
      <c r="M12" s="112"/>
      <c r="N12" s="65">
        <v>0</v>
      </c>
      <c r="O12" s="112"/>
      <c r="P12" s="65">
        <v>1224994090</v>
      </c>
      <c r="Q12" s="112"/>
      <c r="R12" s="65">
        <v>637903767</v>
      </c>
      <c r="S12" s="112"/>
      <c r="T12" s="65">
        <v>1862897857</v>
      </c>
      <c r="U12" s="112"/>
      <c r="V12" s="164">
        <v>8.1</v>
      </c>
    </row>
    <row r="13" spans="2:28" x14ac:dyDescent="0.55000000000000004">
      <c r="B13" s="4" t="s">
        <v>201</v>
      </c>
      <c r="D13" s="65">
        <v>0</v>
      </c>
      <c r="E13" s="112"/>
      <c r="F13" s="65">
        <v>1192001489</v>
      </c>
      <c r="G13" s="112"/>
      <c r="H13" s="65">
        <v>434399878</v>
      </c>
      <c r="I13" s="112"/>
      <c r="J13" s="65">
        <v>1626401367</v>
      </c>
      <c r="K13" s="112"/>
      <c r="L13" s="125">
        <v>7.07</v>
      </c>
      <c r="M13" s="112"/>
      <c r="N13" s="65">
        <v>0</v>
      </c>
      <c r="O13" s="112"/>
      <c r="P13" s="65">
        <v>1192001489</v>
      </c>
      <c r="Q13" s="112"/>
      <c r="R13" s="65">
        <v>434399878</v>
      </c>
      <c r="S13" s="112"/>
      <c r="T13" s="65">
        <v>1626401367</v>
      </c>
      <c r="U13" s="112"/>
      <c r="V13" s="164">
        <v>7.07</v>
      </c>
    </row>
    <row r="14" spans="2:28" x14ac:dyDescent="0.55000000000000004">
      <c r="B14" s="4" t="s">
        <v>177</v>
      </c>
      <c r="D14" s="65">
        <v>0</v>
      </c>
      <c r="E14" s="112"/>
      <c r="F14" s="65">
        <v>1396311721</v>
      </c>
      <c r="G14" s="112"/>
      <c r="H14" s="65">
        <v>0</v>
      </c>
      <c r="I14" s="112"/>
      <c r="J14" s="65">
        <v>1396311721</v>
      </c>
      <c r="K14" s="112"/>
      <c r="L14" s="125">
        <v>6.07</v>
      </c>
      <c r="M14" s="112"/>
      <c r="N14" s="65">
        <v>0</v>
      </c>
      <c r="O14" s="112"/>
      <c r="P14" s="65">
        <v>1396311721</v>
      </c>
      <c r="Q14" s="112"/>
      <c r="R14" s="65">
        <v>0</v>
      </c>
      <c r="S14" s="112"/>
      <c r="T14" s="65">
        <v>1396311721</v>
      </c>
      <c r="U14" s="112"/>
      <c r="V14" s="164">
        <v>6.07</v>
      </c>
    </row>
    <row r="15" spans="2:28" x14ac:dyDescent="0.55000000000000004">
      <c r="B15" s="4" t="s">
        <v>200</v>
      </c>
      <c r="D15" s="65">
        <v>0</v>
      </c>
      <c r="E15" s="112"/>
      <c r="F15" s="65">
        <v>1301211455</v>
      </c>
      <c r="G15" s="112"/>
      <c r="H15" s="65">
        <v>12922671</v>
      </c>
      <c r="I15" s="112"/>
      <c r="J15" s="65">
        <v>1314134126</v>
      </c>
      <c r="K15" s="112"/>
      <c r="L15" s="125">
        <v>5.71</v>
      </c>
      <c r="M15" s="112"/>
      <c r="N15" s="65">
        <v>0</v>
      </c>
      <c r="O15" s="112"/>
      <c r="P15" s="65">
        <v>1301211455</v>
      </c>
      <c r="Q15" s="112"/>
      <c r="R15" s="65">
        <v>12922671</v>
      </c>
      <c r="S15" s="112"/>
      <c r="T15" s="65">
        <v>1314134126</v>
      </c>
      <c r="U15" s="112"/>
      <c r="V15" s="164">
        <v>5.71</v>
      </c>
    </row>
    <row r="16" spans="2:28" x14ac:dyDescent="0.55000000000000004">
      <c r="B16" s="4" t="s">
        <v>179</v>
      </c>
      <c r="D16" s="65">
        <v>0</v>
      </c>
      <c r="E16" s="112"/>
      <c r="F16" s="65">
        <v>983039338</v>
      </c>
      <c r="G16" s="112"/>
      <c r="H16" s="65">
        <v>0</v>
      </c>
      <c r="I16" s="112"/>
      <c r="J16" s="65">
        <v>983039338</v>
      </c>
      <c r="K16" s="112"/>
      <c r="L16" s="125">
        <v>4.2699999999999996</v>
      </c>
      <c r="M16" s="112"/>
      <c r="N16" s="65">
        <v>0</v>
      </c>
      <c r="O16" s="112"/>
      <c r="P16" s="65">
        <v>983039338</v>
      </c>
      <c r="Q16" s="112"/>
      <c r="R16" s="65">
        <v>0</v>
      </c>
      <c r="S16" s="112"/>
      <c r="T16" s="65">
        <v>983039338</v>
      </c>
      <c r="U16" s="112"/>
      <c r="V16" s="164">
        <v>4.2699999999999996</v>
      </c>
    </row>
    <row r="17" spans="2:22" x14ac:dyDescent="0.55000000000000004">
      <c r="B17" s="4" t="s">
        <v>205</v>
      </c>
      <c r="D17" s="65">
        <v>0</v>
      </c>
      <c r="E17" s="112"/>
      <c r="F17" s="65">
        <v>898687407</v>
      </c>
      <c r="G17" s="112"/>
      <c r="H17" s="65">
        <v>0</v>
      </c>
      <c r="I17" s="112"/>
      <c r="J17" s="65">
        <v>898687407</v>
      </c>
      <c r="K17" s="112"/>
      <c r="L17" s="125">
        <v>3.91</v>
      </c>
      <c r="M17" s="112"/>
      <c r="N17" s="65">
        <v>0</v>
      </c>
      <c r="O17" s="112"/>
      <c r="P17" s="65">
        <v>898687407</v>
      </c>
      <c r="Q17" s="112"/>
      <c r="R17" s="65">
        <v>0</v>
      </c>
      <c r="S17" s="112"/>
      <c r="T17" s="65">
        <v>898687407</v>
      </c>
      <c r="U17" s="112"/>
      <c r="V17" s="164">
        <v>3.91</v>
      </c>
    </row>
    <row r="18" spans="2:22" x14ac:dyDescent="0.55000000000000004">
      <c r="B18" s="4" t="s">
        <v>191</v>
      </c>
      <c r="D18" s="65">
        <v>0</v>
      </c>
      <c r="E18" s="112"/>
      <c r="F18" s="65">
        <v>783231356</v>
      </c>
      <c r="G18" s="112"/>
      <c r="H18" s="65">
        <v>7752590</v>
      </c>
      <c r="I18" s="112"/>
      <c r="J18" s="65">
        <v>790983946</v>
      </c>
      <c r="K18" s="112"/>
      <c r="L18" s="125">
        <v>3.44</v>
      </c>
      <c r="M18" s="112"/>
      <c r="N18" s="65">
        <v>0</v>
      </c>
      <c r="O18" s="112"/>
      <c r="P18" s="65">
        <v>783231356</v>
      </c>
      <c r="Q18" s="112"/>
      <c r="R18" s="65">
        <v>7752590</v>
      </c>
      <c r="S18" s="112"/>
      <c r="T18" s="65">
        <v>790983946</v>
      </c>
      <c r="U18" s="112"/>
      <c r="V18" s="164">
        <v>3.44</v>
      </c>
    </row>
    <row r="19" spans="2:22" x14ac:dyDescent="0.55000000000000004">
      <c r="B19" s="4" t="s">
        <v>225</v>
      </c>
      <c r="D19" s="65">
        <v>0</v>
      </c>
      <c r="E19" s="112"/>
      <c r="F19" s="65">
        <v>669609999</v>
      </c>
      <c r="G19" s="112"/>
      <c r="H19" s="65">
        <v>0</v>
      </c>
      <c r="I19" s="112"/>
      <c r="J19" s="65">
        <v>669609999</v>
      </c>
      <c r="K19" s="112"/>
      <c r="L19" s="125">
        <v>2.91</v>
      </c>
      <c r="M19" s="112"/>
      <c r="N19" s="65">
        <v>0</v>
      </c>
      <c r="O19" s="112"/>
      <c r="P19" s="65">
        <v>669609999</v>
      </c>
      <c r="Q19" s="112"/>
      <c r="R19" s="65">
        <v>0</v>
      </c>
      <c r="S19" s="112"/>
      <c r="T19" s="65">
        <v>669609999</v>
      </c>
      <c r="U19" s="112"/>
      <c r="V19" s="164">
        <v>2.91</v>
      </c>
    </row>
    <row r="20" spans="2:22" x14ac:dyDescent="0.55000000000000004">
      <c r="B20" s="4" t="s">
        <v>229</v>
      </c>
      <c r="D20" s="65">
        <v>291147016</v>
      </c>
      <c r="E20" s="112"/>
      <c r="F20" s="65">
        <v>363473011</v>
      </c>
      <c r="G20" s="112"/>
      <c r="H20" s="65">
        <v>0</v>
      </c>
      <c r="I20" s="112"/>
      <c r="J20" s="65">
        <v>654620027</v>
      </c>
      <c r="K20" s="112"/>
      <c r="L20" s="125">
        <v>2.85</v>
      </c>
      <c r="M20" s="112"/>
      <c r="N20" s="65">
        <v>291147016</v>
      </c>
      <c r="O20" s="112"/>
      <c r="P20" s="65">
        <v>363473011</v>
      </c>
      <c r="Q20" s="112"/>
      <c r="R20" s="65">
        <v>0</v>
      </c>
      <c r="S20" s="112"/>
      <c r="T20" s="65">
        <v>654620027</v>
      </c>
      <c r="U20" s="112"/>
      <c r="V20" s="164">
        <v>2.85</v>
      </c>
    </row>
    <row r="21" spans="2:22" x14ac:dyDescent="0.55000000000000004">
      <c r="B21" s="4" t="s">
        <v>186</v>
      </c>
      <c r="D21" s="65">
        <v>0</v>
      </c>
      <c r="E21" s="112"/>
      <c r="F21" s="65">
        <v>646811251</v>
      </c>
      <c r="G21" s="112"/>
      <c r="H21" s="65">
        <v>6218554</v>
      </c>
      <c r="I21" s="112"/>
      <c r="J21" s="65">
        <v>653029805</v>
      </c>
      <c r="K21" s="112"/>
      <c r="L21" s="125">
        <v>2.84</v>
      </c>
      <c r="M21" s="112"/>
      <c r="N21" s="65">
        <v>0</v>
      </c>
      <c r="O21" s="112"/>
      <c r="P21" s="65">
        <v>646811251</v>
      </c>
      <c r="Q21" s="112"/>
      <c r="R21" s="65">
        <v>6218554</v>
      </c>
      <c r="S21" s="112"/>
      <c r="T21" s="65">
        <v>653029805</v>
      </c>
      <c r="U21" s="112"/>
      <c r="V21" s="164">
        <v>2.84</v>
      </c>
    </row>
    <row r="22" spans="2:22" x14ac:dyDescent="0.55000000000000004">
      <c r="B22" s="4" t="s">
        <v>178</v>
      </c>
      <c r="D22" s="65">
        <v>0</v>
      </c>
      <c r="E22" s="112"/>
      <c r="F22" s="65">
        <v>625040254</v>
      </c>
      <c r="G22" s="112"/>
      <c r="H22" s="65">
        <v>0</v>
      </c>
      <c r="I22" s="112"/>
      <c r="J22" s="65">
        <v>625040254</v>
      </c>
      <c r="K22" s="112"/>
      <c r="L22" s="125">
        <v>2.72</v>
      </c>
      <c r="M22" s="112"/>
      <c r="N22" s="65">
        <v>0</v>
      </c>
      <c r="O22" s="112"/>
      <c r="P22" s="65">
        <v>625040254</v>
      </c>
      <c r="Q22" s="112"/>
      <c r="R22" s="65">
        <v>0</v>
      </c>
      <c r="S22" s="112"/>
      <c r="T22" s="65">
        <v>625040254</v>
      </c>
      <c r="U22" s="112"/>
      <c r="V22" s="164">
        <v>2.72</v>
      </c>
    </row>
    <row r="23" spans="2:22" x14ac:dyDescent="0.55000000000000004">
      <c r="B23" s="4" t="s">
        <v>192</v>
      </c>
      <c r="D23" s="65">
        <v>0</v>
      </c>
      <c r="E23" s="112"/>
      <c r="F23" s="65">
        <v>573326646</v>
      </c>
      <c r="G23" s="112"/>
      <c r="H23" s="65">
        <v>-3926</v>
      </c>
      <c r="I23" s="112"/>
      <c r="J23" s="65">
        <v>573322720</v>
      </c>
      <c r="K23" s="112"/>
      <c r="L23" s="125">
        <v>2.4900000000000002</v>
      </c>
      <c r="M23" s="112"/>
      <c r="N23" s="65">
        <v>0</v>
      </c>
      <c r="O23" s="112"/>
      <c r="P23" s="65">
        <v>573326646</v>
      </c>
      <c r="Q23" s="112"/>
      <c r="R23" s="65">
        <v>-3926</v>
      </c>
      <c r="S23" s="112"/>
      <c r="T23" s="65">
        <v>573322720</v>
      </c>
      <c r="U23" s="112"/>
      <c r="V23" s="164">
        <v>2.4900000000000002</v>
      </c>
    </row>
    <row r="24" spans="2:22" x14ac:dyDescent="0.55000000000000004">
      <c r="B24" s="4" t="s">
        <v>202</v>
      </c>
      <c r="D24" s="65">
        <v>0</v>
      </c>
      <c r="E24" s="112"/>
      <c r="F24" s="65">
        <v>465215413</v>
      </c>
      <c r="G24" s="112"/>
      <c r="H24" s="65">
        <v>13916710</v>
      </c>
      <c r="I24" s="112"/>
      <c r="J24" s="65">
        <v>479132123</v>
      </c>
      <c r="K24" s="112"/>
      <c r="L24" s="125">
        <v>2.08</v>
      </c>
      <c r="M24" s="112"/>
      <c r="N24" s="65">
        <v>0</v>
      </c>
      <c r="O24" s="112"/>
      <c r="P24" s="65">
        <v>465215413</v>
      </c>
      <c r="Q24" s="112"/>
      <c r="R24" s="65">
        <v>13916710</v>
      </c>
      <c r="S24" s="112"/>
      <c r="T24" s="65">
        <v>479132123</v>
      </c>
      <c r="U24" s="112"/>
      <c r="V24" s="164">
        <v>2.08</v>
      </c>
    </row>
    <row r="25" spans="2:22" x14ac:dyDescent="0.55000000000000004">
      <c r="B25" s="4" t="s">
        <v>195</v>
      </c>
      <c r="D25" s="65">
        <v>685446009</v>
      </c>
      <c r="E25" s="112"/>
      <c r="F25" s="65">
        <v>-228085638</v>
      </c>
      <c r="G25" s="112"/>
      <c r="H25" s="65">
        <v>0</v>
      </c>
      <c r="I25" s="112"/>
      <c r="J25" s="65">
        <v>457360371</v>
      </c>
      <c r="K25" s="112"/>
      <c r="L25" s="125">
        <v>1.99</v>
      </c>
      <c r="M25" s="112"/>
      <c r="N25" s="65">
        <v>685446009</v>
      </c>
      <c r="O25" s="112"/>
      <c r="P25" s="65">
        <v>-228085638</v>
      </c>
      <c r="Q25" s="112"/>
      <c r="R25" s="65">
        <v>0</v>
      </c>
      <c r="S25" s="112"/>
      <c r="T25" s="65">
        <v>457360371</v>
      </c>
      <c r="U25" s="112"/>
      <c r="V25" s="164">
        <v>1.99</v>
      </c>
    </row>
    <row r="26" spans="2:22" x14ac:dyDescent="0.55000000000000004">
      <c r="B26" s="4" t="s">
        <v>210</v>
      </c>
      <c r="D26" s="65">
        <v>0</v>
      </c>
      <c r="E26" s="112"/>
      <c r="F26" s="65">
        <v>408803063</v>
      </c>
      <c r="G26" s="112"/>
      <c r="H26" s="65">
        <v>0</v>
      </c>
      <c r="I26" s="112"/>
      <c r="J26" s="65">
        <v>408803063</v>
      </c>
      <c r="K26" s="112"/>
      <c r="L26" s="125">
        <v>1.78</v>
      </c>
      <c r="M26" s="112"/>
      <c r="N26" s="65">
        <v>0</v>
      </c>
      <c r="O26" s="112"/>
      <c r="P26" s="65">
        <v>408803063</v>
      </c>
      <c r="Q26" s="112"/>
      <c r="R26" s="65">
        <v>0</v>
      </c>
      <c r="S26" s="112"/>
      <c r="T26" s="65">
        <v>408803063</v>
      </c>
      <c r="U26" s="112"/>
      <c r="V26" s="164">
        <v>1.78</v>
      </c>
    </row>
    <row r="27" spans="2:22" x14ac:dyDescent="0.55000000000000004">
      <c r="B27" s="4" t="s">
        <v>221</v>
      </c>
      <c r="D27" s="65">
        <v>0</v>
      </c>
      <c r="E27" s="112"/>
      <c r="F27" s="65">
        <v>402845932</v>
      </c>
      <c r="G27" s="112"/>
      <c r="H27" s="65">
        <v>0</v>
      </c>
      <c r="I27" s="112"/>
      <c r="J27" s="65">
        <v>402845932</v>
      </c>
      <c r="K27" s="112"/>
      <c r="L27" s="125">
        <v>1.75</v>
      </c>
      <c r="M27" s="112"/>
      <c r="N27" s="65">
        <v>0</v>
      </c>
      <c r="O27" s="112"/>
      <c r="P27" s="65">
        <v>402845932</v>
      </c>
      <c r="Q27" s="112"/>
      <c r="R27" s="65">
        <v>0</v>
      </c>
      <c r="S27" s="112"/>
      <c r="T27" s="65">
        <v>402845932</v>
      </c>
      <c r="U27" s="112"/>
      <c r="V27" s="164">
        <v>1.75</v>
      </c>
    </row>
    <row r="28" spans="2:22" x14ac:dyDescent="0.55000000000000004">
      <c r="B28" s="4" t="s">
        <v>172</v>
      </c>
      <c r="D28" s="65">
        <v>0</v>
      </c>
      <c r="E28" s="112"/>
      <c r="F28" s="65">
        <v>0</v>
      </c>
      <c r="G28" s="112"/>
      <c r="H28" s="65">
        <v>389916115</v>
      </c>
      <c r="I28" s="112"/>
      <c r="J28" s="65">
        <v>389916115</v>
      </c>
      <c r="K28" s="112"/>
      <c r="L28" s="125">
        <v>1.69</v>
      </c>
      <c r="M28" s="112"/>
      <c r="N28" s="65">
        <v>0</v>
      </c>
      <c r="O28" s="112"/>
      <c r="P28" s="65">
        <v>0</v>
      </c>
      <c r="Q28" s="112"/>
      <c r="R28" s="65">
        <v>389916115</v>
      </c>
      <c r="S28" s="112"/>
      <c r="T28" s="65">
        <v>389916115</v>
      </c>
      <c r="U28" s="112"/>
      <c r="V28" s="164">
        <v>1.69</v>
      </c>
    </row>
    <row r="29" spans="2:22" x14ac:dyDescent="0.55000000000000004">
      <c r="B29" s="4" t="s">
        <v>224</v>
      </c>
      <c r="D29" s="65">
        <v>0</v>
      </c>
      <c r="E29" s="112"/>
      <c r="F29" s="65">
        <v>369490120</v>
      </c>
      <c r="G29" s="112"/>
      <c r="H29" s="65">
        <v>3930571</v>
      </c>
      <c r="I29" s="112"/>
      <c r="J29" s="65">
        <v>373420691</v>
      </c>
      <c r="K29" s="112"/>
      <c r="L29" s="125">
        <v>1.62</v>
      </c>
      <c r="M29" s="112"/>
      <c r="N29" s="65">
        <v>0</v>
      </c>
      <c r="O29" s="112"/>
      <c r="P29" s="65">
        <v>369490120</v>
      </c>
      <c r="Q29" s="112"/>
      <c r="R29" s="65">
        <v>3930571</v>
      </c>
      <c r="S29" s="112"/>
      <c r="T29" s="65">
        <v>373420691</v>
      </c>
      <c r="U29" s="112"/>
      <c r="V29" s="164">
        <v>1.62</v>
      </c>
    </row>
    <row r="30" spans="2:22" x14ac:dyDescent="0.55000000000000004">
      <c r="B30" s="4" t="s">
        <v>228</v>
      </c>
      <c r="D30" s="65">
        <v>0</v>
      </c>
      <c r="E30" s="112"/>
      <c r="F30" s="65">
        <v>210188051</v>
      </c>
      <c r="G30" s="112"/>
      <c r="H30" s="65">
        <v>110284732</v>
      </c>
      <c r="I30" s="112"/>
      <c r="J30" s="65">
        <v>320472783</v>
      </c>
      <c r="K30" s="112"/>
      <c r="L30" s="125">
        <v>1.39</v>
      </c>
      <c r="M30" s="112"/>
      <c r="N30" s="65">
        <v>0</v>
      </c>
      <c r="O30" s="112"/>
      <c r="P30" s="65">
        <v>210188051</v>
      </c>
      <c r="Q30" s="112"/>
      <c r="R30" s="65">
        <v>110284732</v>
      </c>
      <c r="S30" s="112"/>
      <c r="T30" s="65">
        <v>320472783</v>
      </c>
      <c r="U30" s="112"/>
      <c r="V30" s="164">
        <v>1.39</v>
      </c>
    </row>
    <row r="31" spans="2:22" x14ac:dyDescent="0.55000000000000004">
      <c r="B31" s="4" t="s">
        <v>171</v>
      </c>
      <c r="D31" s="65">
        <v>0</v>
      </c>
      <c r="E31" s="112"/>
      <c r="F31" s="65">
        <v>253979733</v>
      </c>
      <c r="G31" s="112"/>
      <c r="H31" s="65">
        <v>48170111</v>
      </c>
      <c r="I31" s="112"/>
      <c r="J31" s="65">
        <v>302149844</v>
      </c>
      <c r="K31" s="112"/>
      <c r="L31" s="125">
        <v>1.31</v>
      </c>
      <c r="M31" s="112"/>
      <c r="N31" s="65">
        <v>0</v>
      </c>
      <c r="O31" s="112"/>
      <c r="P31" s="65">
        <v>253979733</v>
      </c>
      <c r="Q31" s="112"/>
      <c r="R31" s="65">
        <v>48170111</v>
      </c>
      <c r="S31" s="112"/>
      <c r="T31" s="65">
        <v>302149844</v>
      </c>
      <c r="U31" s="112"/>
      <c r="V31" s="164">
        <v>1.31</v>
      </c>
    </row>
    <row r="32" spans="2:22" x14ac:dyDescent="0.55000000000000004">
      <c r="B32" s="4" t="s">
        <v>206</v>
      </c>
      <c r="D32" s="65">
        <v>0</v>
      </c>
      <c r="E32" s="112"/>
      <c r="F32" s="65">
        <v>0</v>
      </c>
      <c r="G32" s="112"/>
      <c r="H32" s="65">
        <v>250101573</v>
      </c>
      <c r="I32" s="112"/>
      <c r="J32" s="65">
        <v>250101573</v>
      </c>
      <c r="K32" s="112"/>
      <c r="L32" s="125">
        <v>1.0900000000000001</v>
      </c>
      <c r="M32" s="112"/>
      <c r="N32" s="65">
        <v>0</v>
      </c>
      <c r="O32" s="112"/>
      <c r="P32" s="65">
        <v>0</v>
      </c>
      <c r="Q32" s="112"/>
      <c r="R32" s="65">
        <v>250101573</v>
      </c>
      <c r="S32" s="112"/>
      <c r="T32" s="65">
        <v>250101573</v>
      </c>
      <c r="U32" s="112"/>
      <c r="V32" s="164">
        <v>1.0900000000000001</v>
      </c>
    </row>
    <row r="33" spans="2:22" x14ac:dyDescent="0.55000000000000004">
      <c r="B33" s="4" t="s">
        <v>218</v>
      </c>
      <c r="D33" s="65">
        <v>0</v>
      </c>
      <c r="E33" s="112"/>
      <c r="F33" s="65">
        <v>237250266</v>
      </c>
      <c r="G33" s="112"/>
      <c r="H33" s="65">
        <v>0</v>
      </c>
      <c r="I33" s="112"/>
      <c r="J33" s="65">
        <v>237250266</v>
      </c>
      <c r="K33" s="112"/>
      <c r="L33" s="125">
        <v>1.03</v>
      </c>
      <c r="M33" s="112"/>
      <c r="N33" s="65">
        <v>0</v>
      </c>
      <c r="O33" s="112"/>
      <c r="P33" s="65">
        <v>237250266</v>
      </c>
      <c r="Q33" s="112"/>
      <c r="R33" s="65">
        <v>0</v>
      </c>
      <c r="S33" s="112"/>
      <c r="T33" s="65">
        <v>237250266</v>
      </c>
      <c r="U33" s="112"/>
      <c r="V33" s="164">
        <v>1.03</v>
      </c>
    </row>
    <row r="34" spans="2:22" x14ac:dyDescent="0.55000000000000004">
      <c r="B34" s="4" t="s">
        <v>198</v>
      </c>
      <c r="D34" s="65">
        <v>0</v>
      </c>
      <c r="E34" s="112"/>
      <c r="F34" s="65">
        <v>0</v>
      </c>
      <c r="G34" s="112"/>
      <c r="H34" s="65">
        <v>209148432</v>
      </c>
      <c r="I34" s="112"/>
      <c r="J34" s="65">
        <v>209148432</v>
      </c>
      <c r="K34" s="112"/>
      <c r="L34" s="125">
        <v>0.91</v>
      </c>
      <c r="M34" s="112"/>
      <c r="N34" s="65">
        <v>0</v>
      </c>
      <c r="O34" s="112"/>
      <c r="P34" s="65">
        <v>0</v>
      </c>
      <c r="Q34" s="112"/>
      <c r="R34" s="65">
        <v>209148432</v>
      </c>
      <c r="S34" s="112"/>
      <c r="T34" s="65">
        <v>209148432</v>
      </c>
      <c r="U34" s="112"/>
      <c r="V34" s="164">
        <v>0.91</v>
      </c>
    </row>
    <row r="35" spans="2:22" x14ac:dyDescent="0.55000000000000004">
      <c r="B35" s="4" t="s">
        <v>194</v>
      </c>
      <c r="D35" s="65">
        <v>0</v>
      </c>
      <c r="E35" s="112"/>
      <c r="F35" s="65">
        <v>183624222</v>
      </c>
      <c r="G35" s="112"/>
      <c r="H35" s="65">
        <v>0</v>
      </c>
      <c r="I35" s="112"/>
      <c r="J35" s="65">
        <v>183624222</v>
      </c>
      <c r="K35" s="112"/>
      <c r="L35" s="125">
        <v>0.8</v>
      </c>
      <c r="M35" s="112"/>
      <c r="N35" s="65">
        <v>0</v>
      </c>
      <c r="O35" s="112"/>
      <c r="P35" s="65">
        <v>183624222</v>
      </c>
      <c r="Q35" s="112"/>
      <c r="R35" s="65">
        <v>0</v>
      </c>
      <c r="S35" s="112"/>
      <c r="T35" s="65">
        <v>183624222</v>
      </c>
      <c r="U35" s="112"/>
      <c r="V35" s="164">
        <v>0.8</v>
      </c>
    </row>
    <row r="36" spans="2:22" x14ac:dyDescent="0.55000000000000004">
      <c r="B36" s="4" t="s">
        <v>223</v>
      </c>
      <c r="D36" s="65">
        <v>0</v>
      </c>
      <c r="E36" s="112"/>
      <c r="F36" s="65">
        <v>178875145</v>
      </c>
      <c r="G36" s="112"/>
      <c r="H36" s="65">
        <v>0</v>
      </c>
      <c r="I36" s="112"/>
      <c r="J36" s="65">
        <v>178875145</v>
      </c>
      <c r="K36" s="112"/>
      <c r="L36" s="125">
        <v>0.78</v>
      </c>
      <c r="M36" s="112"/>
      <c r="N36" s="65">
        <v>0</v>
      </c>
      <c r="O36" s="112"/>
      <c r="P36" s="65">
        <v>178875145</v>
      </c>
      <c r="Q36" s="112"/>
      <c r="R36" s="65">
        <v>0</v>
      </c>
      <c r="S36" s="112"/>
      <c r="T36" s="65">
        <v>178875145</v>
      </c>
      <c r="U36" s="112"/>
      <c r="V36" s="164">
        <v>0.78</v>
      </c>
    </row>
    <row r="37" spans="2:22" x14ac:dyDescent="0.55000000000000004">
      <c r="B37" s="4" t="s">
        <v>170</v>
      </c>
      <c r="D37" s="65">
        <v>0</v>
      </c>
      <c r="E37" s="112"/>
      <c r="F37" s="65">
        <v>14610007</v>
      </c>
      <c r="G37" s="112"/>
      <c r="H37" s="65">
        <v>127244532</v>
      </c>
      <c r="I37" s="112"/>
      <c r="J37" s="65">
        <v>141854539</v>
      </c>
      <c r="K37" s="112"/>
      <c r="L37" s="125">
        <v>0.62</v>
      </c>
      <c r="M37" s="112"/>
      <c r="N37" s="65">
        <v>0</v>
      </c>
      <c r="O37" s="112"/>
      <c r="P37" s="65">
        <v>14610007</v>
      </c>
      <c r="Q37" s="112"/>
      <c r="R37" s="65">
        <v>127244532</v>
      </c>
      <c r="S37" s="112"/>
      <c r="T37" s="65">
        <v>141854539</v>
      </c>
      <c r="U37" s="112"/>
      <c r="V37" s="164">
        <v>0.62</v>
      </c>
    </row>
    <row r="38" spans="2:22" x14ac:dyDescent="0.55000000000000004">
      <c r="B38" s="4" t="s">
        <v>212</v>
      </c>
      <c r="D38" s="65">
        <v>0</v>
      </c>
      <c r="E38" s="112"/>
      <c r="F38" s="65">
        <v>137775330</v>
      </c>
      <c r="G38" s="112"/>
      <c r="H38" s="65">
        <v>0</v>
      </c>
      <c r="I38" s="112"/>
      <c r="J38" s="65">
        <v>137775330</v>
      </c>
      <c r="K38" s="112"/>
      <c r="L38" s="125">
        <v>0.6</v>
      </c>
      <c r="M38" s="112"/>
      <c r="N38" s="65">
        <v>0</v>
      </c>
      <c r="O38" s="112"/>
      <c r="P38" s="65">
        <v>137775330</v>
      </c>
      <c r="Q38" s="112"/>
      <c r="R38" s="65">
        <v>0</v>
      </c>
      <c r="S38" s="112"/>
      <c r="T38" s="65">
        <v>137775330</v>
      </c>
      <c r="U38" s="112"/>
      <c r="V38" s="164">
        <v>0.6</v>
      </c>
    </row>
    <row r="39" spans="2:22" x14ac:dyDescent="0.55000000000000004">
      <c r="B39" s="4" t="s">
        <v>204</v>
      </c>
      <c r="D39" s="65">
        <v>0</v>
      </c>
      <c r="E39" s="112"/>
      <c r="F39" s="65">
        <v>0</v>
      </c>
      <c r="G39" s="112"/>
      <c r="H39" s="65">
        <v>131303453</v>
      </c>
      <c r="I39" s="112"/>
      <c r="J39" s="65">
        <v>131303453</v>
      </c>
      <c r="K39" s="112"/>
      <c r="L39" s="125">
        <v>0.56999999999999995</v>
      </c>
      <c r="M39" s="112"/>
      <c r="N39" s="65">
        <v>0</v>
      </c>
      <c r="O39" s="112"/>
      <c r="P39" s="65">
        <v>0</v>
      </c>
      <c r="Q39" s="112"/>
      <c r="R39" s="65">
        <v>131303453</v>
      </c>
      <c r="S39" s="112"/>
      <c r="T39" s="65">
        <v>131303453</v>
      </c>
      <c r="U39" s="112"/>
      <c r="V39" s="164">
        <v>0.56999999999999995</v>
      </c>
    </row>
    <row r="40" spans="2:22" x14ac:dyDescent="0.55000000000000004">
      <c r="B40" s="4" t="s">
        <v>219</v>
      </c>
      <c r="D40" s="65">
        <v>0</v>
      </c>
      <c r="E40" s="112"/>
      <c r="F40" s="65">
        <v>100787533</v>
      </c>
      <c r="G40" s="112"/>
      <c r="H40" s="65">
        <v>27618900</v>
      </c>
      <c r="I40" s="112"/>
      <c r="J40" s="65">
        <v>128406433</v>
      </c>
      <c r="K40" s="112"/>
      <c r="L40" s="125">
        <v>0.56000000000000005</v>
      </c>
      <c r="M40" s="112"/>
      <c r="N40" s="65">
        <v>0</v>
      </c>
      <c r="O40" s="112"/>
      <c r="P40" s="65">
        <v>100787533</v>
      </c>
      <c r="Q40" s="112"/>
      <c r="R40" s="65">
        <v>27618900</v>
      </c>
      <c r="S40" s="112"/>
      <c r="T40" s="65">
        <v>128406433</v>
      </c>
      <c r="U40" s="112"/>
      <c r="V40" s="164">
        <v>0.56000000000000005</v>
      </c>
    </row>
    <row r="41" spans="2:22" x14ac:dyDescent="0.55000000000000004">
      <c r="B41" s="4" t="s">
        <v>207</v>
      </c>
      <c r="D41" s="65">
        <v>0</v>
      </c>
      <c r="E41" s="112"/>
      <c r="F41" s="65">
        <v>0</v>
      </c>
      <c r="G41" s="112"/>
      <c r="H41" s="65">
        <v>104375265</v>
      </c>
      <c r="I41" s="112"/>
      <c r="J41" s="65">
        <v>104375265</v>
      </c>
      <c r="K41" s="112"/>
      <c r="L41" s="125">
        <v>0.45</v>
      </c>
      <c r="M41" s="112"/>
      <c r="N41" s="65">
        <v>0</v>
      </c>
      <c r="O41" s="112"/>
      <c r="P41" s="65">
        <v>0</v>
      </c>
      <c r="Q41" s="112"/>
      <c r="R41" s="65">
        <v>104375265</v>
      </c>
      <c r="S41" s="112"/>
      <c r="T41" s="65">
        <v>104375265</v>
      </c>
      <c r="U41" s="112"/>
      <c r="V41" s="164">
        <v>0.45</v>
      </c>
    </row>
    <row r="42" spans="2:22" x14ac:dyDescent="0.55000000000000004">
      <c r="B42" s="4" t="s">
        <v>222</v>
      </c>
      <c r="D42" s="65">
        <v>0</v>
      </c>
      <c r="E42" s="112"/>
      <c r="F42" s="65">
        <v>80351110</v>
      </c>
      <c r="G42" s="112"/>
      <c r="H42" s="65">
        <v>17836501</v>
      </c>
      <c r="I42" s="112"/>
      <c r="J42" s="65">
        <v>98187611</v>
      </c>
      <c r="K42" s="112"/>
      <c r="L42" s="125">
        <v>0.43</v>
      </c>
      <c r="M42" s="112"/>
      <c r="N42" s="65">
        <v>0</v>
      </c>
      <c r="O42" s="112"/>
      <c r="P42" s="65">
        <v>80351110</v>
      </c>
      <c r="Q42" s="112"/>
      <c r="R42" s="65">
        <v>17836501</v>
      </c>
      <c r="S42" s="112"/>
      <c r="T42" s="65">
        <v>98187611</v>
      </c>
      <c r="U42" s="112"/>
      <c r="V42" s="164">
        <v>0.43</v>
      </c>
    </row>
    <row r="43" spans="2:22" x14ac:dyDescent="0.55000000000000004">
      <c r="B43" s="4" t="s">
        <v>199</v>
      </c>
      <c r="D43" s="65">
        <v>0</v>
      </c>
      <c r="E43" s="112"/>
      <c r="F43" s="65">
        <v>0</v>
      </c>
      <c r="G43" s="112"/>
      <c r="H43" s="65">
        <v>95110952</v>
      </c>
      <c r="I43" s="112"/>
      <c r="J43" s="65">
        <v>95110952</v>
      </c>
      <c r="K43" s="112"/>
      <c r="L43" s="125">
        <v>0.41</v>
      </c>
      <c r="M43" s="112"/>
      <c r="N43" s="65">
        <v>0</v>
      </c>
      <c r="O43" s="112"/>
      <c r="P43" s="65">
        <v>0</v>
      </c>
      <c r="Q43" s="112"/>
      <c r="R43" s="65">
        <v>95110952</v>
      </c>
      <c r="S43" s="112"/>
      <c r="T43" s="65">
        <v>95110952</v>
      </c>
      <c r="U43" s="112"/>
      <c r="V43" s="164">
        <v>0.41</v>
      </c>
    </row>
    <row r="44" spans="2:22" x14ac:dyDescent="0.55000000000000004">
      <c r="B44" s="4" t="s">
        <v>183</v>
      </c>
      <c r="D44" s="65">
        <v>0</v>
      </c>
      <c r="E44" s="112"/>
      <c r="F44" s="65">
        <v>0</v>
      </c>
      <c r="G44" s="112"/>
      <c r="H44" s="65">
        <v>53149338</v>
      </c>
      <c r="I44" s="112"/>
      <c r="J44" s="65">
        <v>53149338</v>
      </c>
      <c r="K44" s="112"/>
      <c r="L44" s="125">
        <v>0.23</v>
      </c>
      <c r="M44" s="112"/>
      <c r="N44" s="65">
        <v>0</v>
      </c>
      <c r="O44" s="112"/>
      <c r="P44" s="65">
        <v>0</v>
      </c>
      <c r="Q44" s="112"/>
      <c r="R44" s="65">
        <v>53149338</v>
      </c>
      <c r="S44" s="112"/>
      <c r="T44" s="65">
        <v>53149338</v>
      </c>
      <c r="U44" s="112"/>
      <c r="V44" s="164">
        <v>0.23</v>
      </c>
    </row>
    <row r="45" spans="2:22" x14ac:dyDescent="0.55000000000000004">
      <c r="B45" s="4" t="s">
        <v>220</v>
      </c>
      <c r="D45" s="65">
        <v>0</v>
      </c>
      <c r="E45" s="112"/>
      <c r="F45" s="65">
        <v>49385151</v>
      </c>
      <c r="G45" s="112"/>
      <c r="H45" s="65">
        <v>0</v>
      </c>
      <c r="I45" s="112"/>
      <c r="J45" s="65">
        <v>49385151</v>
      </c>
      <c r="K45" s="112"/>
      <c r="L45" s="125">
        <v>0.21</v>
      </c>
      <c r="M45" s="112"/>
      <c r="N45" s="65">
        <v>0</v>
      </c>
      <c r="O45" s="112"/>
      <c r="P45" s="65">
        <v>49385151</v>
      </c>
      <c r="Q45" s="112"/>
      <c r="R45" s="65">
        <v>0</v>
      </c>
      <c r="S45" s="112"/>
      <c r="T45" s="65">
        <v>49385151</v>
      </c>
      <c r="U45" s="112"/>
      <c r="V45" s="164">
        <v>0.21</v>
      </c>
    </row>
    <row r="46" spans="2:22" x14ac:dyDescent="0.55000000000000004">
      <c r="B46" s="4" t="s">
        <v>227</v>
      </c>
      <c r="D46" s="65">
        <v>0</v>
      </c>
      <c r="E46" s="112"/>
      <c r="F46" s="65">
        <v>0</v>
      </c>
      <c r="G46" s="112"/>
      <c r="H46" s="65">
        <v>39077677</v>
      </c>
      <c r="I46" s="112"/>
      <c r="J46" s="65">
        <v>39077677</v>
      </c>
      <c r="K46" s="112"/>
      <c r="L46" s="125">
        <v>0.17</v>
      </c>
      <c r="M46" s="112"/>
      <c r="N46" s="65">
        <v>0</v>
      </c>
      <c r="O46" s="112"/>
      <c r="P46" s="65">
        <v>0</v>
      </c>
      <c r="Q46" s="112"/>
      <c r="R46" s="65">
        <v>39077677</v>
      </c>
      <c r="S46" s="112"/>
      <c r="T46" s="65">
        <v>39077677</v>
      </c>
      <c r="U46" s="112"/>
      <c r="V46" s="164">
        <v>0.17</v>
      </c>
    </row>
    <row r="47" spans="2:22" x14ac:dyDescent="0.55000000000000004">
      <c r="B47" s="4" t="s">
        <v>211</v>
      </c>
      <c r="D47" s="65">
        <v>0</v>
      </c>
      <c r="E47" s="112"/>
      <c r="F47" s="65">
        <v>0</v>
      </c>
      <c r="G47" s="112"/>
      <c r="H47" s="65">
        <v>33797713</v>
      </c>
      <c r="I47" s="112"/>
      <c r="J47" s="65">
        <v>33797713</v>
      </c>
      <c r="K47" s="112"/>
      <c r="L47" s="125">
        <v>0.15</v>
      </c>
      <c r="M47" s="112"/>
      <c r="N47" s="65">
        <v>0</v>
      </c>
      <c r="O47" s="112"/>
      <c r="P47" s="65">
        <v>0</v>
      </c>
      <c r="Q47" s="112"/>
      <c r="R47" s="65">
        <v>33797713</v>
      </c>
      <c r="S47" s="112"/>
      <c r="T47" s="65">
        <v>33797713</v>
      </c>
      <c r="U47" s="112"/>
      <c r="V47" s="164">
        <v>0.15</v>
      </c>
    </row>
    <row r="48" spans="2:22" x14ac:dyDescent="0.55000000000000004">
      <c r="B48" s="4" t="s">
        <v>175</v>
      </c>
      <c r="D48" s="65">
        <v>0</v>
      </c>
      <c r="E48" s="112"/>
      <c r="F48" s="65">
        <v>0</v>
      </c>
      <c r="G48" s="112"/>
      <c r="H48" s="65">
        <v>3161991</v>
      </c>
      <c r="I48" s="112"/>
      <c r="J48" s="65">
        <v>3161991</v>
      </c>
      <c r="K48" s="112"/>
      <c r="L48" s="125">
        <v>0.01</v>
      </c>
      <c r="M48" s="112"/>
      <c r="N48" s="65">
        <v>0</v>
      </c>
      <c r="O48" s="112"/>
      <c r="P48" s="65">
        <v>0</v>
      </c>
      <c r="Q48" s="112"/>
      <c r="R48" s="65">
        <v>3161991</v>
      </c>
      <c r="S48" s="112"/>
      <c r="T48" s="65">
        <v>3161991</v>
      </c>
      <c r="U48" s="112"/>
      <c r="V48" s="164">
        <v>0.01</v>
      </c>
    </row>
    <row r="49" spans="2:22" x14ac:dyDescent="0.55000000000000004">
      <c r="B49" s="4" t="s">
        <v>176</v>
      </c>
      <c r="D49" s="65">
        <v>0</v>
      </c>
      <c r="E49" s="112"/>
      <c r="F49" s="65">
        <v>0</v>
      </c>
      <c r="G49" s="112"/>
      <c r="H49" s="65">
        <v>-3956192</v>
      </c>
      <c r="I49" s="112"/>
      <c r="J49" s="65">
        <v>-3956192</v>
      </c>
      <c r="K49" s="112"/>
      <c r="L49" s="125">
        <v>-0.02</v>
      </c>
      <c r="M49" s="112"/>
      <c r="N49" s="65">
        <v>0</v>
      </c>
      <c r="O49" s="112"/>
      <c r="P49" s="65">
        <v>0</v>
      </c>
      <c r="Q49" s="112"/>
      <c r="R49" s="65">
        <v>-3956192</v>
      </c>
      <c r="S49" s="112"/>
      <c r="T49" s="65">
        <v>-3956192</v>
      </c>
      <c r="U49" s="112"/>
      <c r="V49" s="164">
        <v>-0.02</v>
      </c>
    </row>
    <row r="50" spans="2:22" x14ac:dyDescent="0.55000000000000004">
      <c r="B50" s="4" t="s">
        <v>197</v>
      </c>
      <c r="D50" s="65">
        <v>0</v>
      </c>
      <c r="E50" s="112"/>
      <c r="F50" s="65">
        <v>-7124003</v>
      </c>
      <c r="G50" s="112"/>
      <c r="H50" s="65">
        <v>0</v>
      </c>
      <c r="I50" s="112"/>
      <c r="J50" s="65">
        <v>-7124003</v>
      </c>
      <c r="K50" s="112"/>
      <c r="L50" s="125">
        <v>-0.03</v>
      </c>
      <c r="M50" s="112"/>
      <c r="N50" s="65">
        <v>0</v>
      </c>
      <c r="O50" s="112"/>
      <c r="P50" s="65">
        <v>-7124003</v>
      </c>
      <c r="Q50" s="112"/>
      <c r="R50" s="65">
        <v>0</v>
      </c>
      <c r="S50" s="112"/>
      <c r="T50" s="65">
        <v>-7124003</v>
      </c>
      <c r="U50" s="112"/>
      <c r="V50" s="164">
        <v>-0.03</v>
      </c>
    </row>
    <row r="51" spans="2:22" x14ac:dyDescent="0.55000000000000004">
      <c r="B51" s="4" t="s">
        <v>226</v>
      </c>
      <c r="D51" s="65">
        <v>650113000</v>
      </c>
      <c r="E51" s="112"/>
      <c r="F51" s="65">
        <v>-682141448</v>
      </c>
      <c r="G51" s="112"/>
      <c r="H51" s="65">
        <v>0</v>
      </c>
      <c r="I51" s="112"/>
      <c r="J51" s="65">
        <v>-32028448</v>
      </c>
      <c r="K51" s="112"/>
      <c r="L51" s="125">
        <v>-0.14000000000000001</v>
      </c>
      <c r="M51" s="112"/>
      <c r="N51" s="65">
        <v>650113000</v>
      </c>
      <c r="O51" s="112"/>
      <c r="P51" s="65">
        <v>-682141448</v>
      </c>
      <c r="Q51" s="112"/>
      <c r="R51" s="65">
        <v>0</v>
      </c>
      <c r="S51" s="112"/>
      <c r="T51" s="65">
        <v>-32028448</v>
      </c>
      <c r="U51" s="112"/>
      <c r="V51" s="164">
        <v>-0.14000000000000001</v>
      </c>
    </row>
    <row r="52" spans="2:22" x14ac:dyDescent="0.55000000000000004">
      <c r="B52" s="4" t="s">
        <v>173</v>
      </c>
      <c r="D52" s="65">
        <v>0</v>
      </c>
      <c r="E52" s="112"/>
      <c r="F52" s="65">
        <v>0</v>
      </c>
      <c r="G52" s="112"/>
      <c r="H52" s="65">
        <v>-34904227</v>
      </c>
      <c r="I52" s="112"/>
      <c r="J52" s="65">
        <v>-34904227</v>
      </c>
      <c r="K52" s="112"/>
      <c r="L52" s="125">
        <v>-0.15</v>
      </c>
      <c r="M52" s="112"/>
      <c r="N52" s="65">
        <v>0</v>
      </c>
      <c r="O52" s="112"/>
      <c r="P52" s="65">
        <v>0</v>
      </c>
      <c r="Q52" s="112"/>
      <c r="R52" s="65">
        <v>-34904227</v>
      </c>
      <c r="S52" s="112"/>
      <c r="T52" s="65">
        <v>-34904227</v>
      </c>
      <c r="U52" s="112"/>
      <c r="V52" s="164">
        <v>-0.15</v>
      </c>
    </row>
    <row r="53" spans="2:22" x14ac:dyDescent="0.55000000000000004">
      <c r="B53" s="4" t="s">
        <v>180</v>
      </c>
      <c r="D53" s="65">
        <v>0</v>
      </c>
      <c r="E53" s="112"/>
      <c r="F53" s="65">
        <v>-134684964</v>
      </c>
      <c r="G53" s="112"/>
      <c r="H53" s="65">
        <v>0</v>
      </c>
      <c r="I53" s="112"/>
      <c r="J53" s="65">
        <v>-134684964</v>
      </c>
      <c r="K53" s="112"/>
      <c r="L53" s="125">
        <v>-0.59</v>
      </c>
      <c r="M53" s="112"/>
      <c r="N53" s="65">
        <v>0</v>
      </c>
      <c r="O53" s="112"/>
      <c r="P53" s="65">
        <v>-134684964</v>
      </c>
      <c r="Q53" s="112"/>
      <c r="R53" s="65">
        <v>0</v>
      </c>
      <c r="S53" s="112"/>
      <c r="T53" s="65">
        <v>-134684964</v>
      </c>
      <c r="U53" s="112"/>
      <c r="V53" s="164">
        <v>-0.59</v>
      </c>
    </row>
    <row r="54" spans="2:22" x14ac:dyDescent="0.55000000000000004">
      <c r="B54" s="4" t="s">
        <v>214</v>
      </c>
      <c r="D54" s="65">
        <v>0</v>
      </c>
      <c r="E54" s="112"/>
      <c r="F54" s="65">
        <v>0</v>
      </c>
      <c r="G54" s="112"/>
      <c r="H54" s="65">
        <v>-267961218</v>
      </c>
      <c r="I54" s="112"/>
      <c r="J54" s="65">
        <v>-267961218</v>
      </c>
      <c r="K54" s="112"/>
      <c r="L54" s="125">
        <v>-1.1599999999999999</v>
      </c>
      <c r="M54" s="112"/>
      <c r="N54" s="65">
        <v>0</v>
      </c>
      <c r="O54" s="112"/>
      <c r="P54" s="65">
        <v>0</v>
      </c>
      <c r="Q54" s="112"/>
      <c r="R54" s="65">
        <v>-267961218</v>
      </c>
      <c r="S54" s="112"/>
      <c r="T54" s="65">
        <v>-267961218</v>
      </c>
      <c r="U54" s="112"/>
      <c r="V54" s="164">
        <v>-1.1599999999999999</v>
      </c>
    </row>
    <row r="55" spans="2:22" x14ac:dyDescent="0.55000000000000004">
      <c r="B55" s="4" t="s">
        <v>193</v>
      </c>
      <c r="D55" s="65">
        <v>623755869</v>
      </c>
      <c r="E55" s="112"/>
      <c r="F55" s="65">
        <v>-893561721</v>
      </c>
      <c r="G55" s="112"/>
      <c r="H55" s="65">
        <v>0</v>
      </c>
      <c r="I55" s="112"/>
      <c r="J55" s="65">
        <v>-269805852</v>
      </c>
      <c r="K55" s="112"/>
      <c r="L55" s="125">
        <v>-1.17</v>
      </c>
      <c r="M55" s="112"/>
      <c r="N55" s="65">
        <v>623755869</v>
      </c>
      <c r="O55" s="112"/>
      <c r="P55" s="65">
        <v>-893561721</v>
      </c>
      <c r="Q55" s="112"/>
      <c r="R55" s="65">
        <v>0</v>
      </c>
      <c r="S55" s="112"/>
      <c r="T55" s="65">
        <v>-269805852</v>
      </c>
      <c r="U55" s="112"/>
      <c r="V55" s="164">
        <v>-1.17</v>
      </c>
    </row>
    <row r="56" spans="2:22" x14ac:dyDescent="0.55000000000000004">
      <c r="B56" s="4" t="s">
        <v>174</v>
      </c>
      <c r="D56" s="65">
        <v>0</v>
      </c>
      <c r="E56" s="112"/>
      <c r="F56" s="65">
        <v>-306959534</v>
      </c>
      <c r="G56" s="112"/>
      <c r="H56" s="65">
        <v>0</v>
      </c>
      <c r="I56" s="112"/>
      <c r="J56" s="65">
        <v>-306959534</v>
      </c>
      <c r="K56" s="112"/>
      <c r="L56" s="125">
        <v>-1.33</v>
      </c>
      <c r="M56" s="112"/>
      <c r="N56" s="65">
        <v>0</v>
      </c>
      <c r="O56" s="112"/>
      <c r="P56" s="65">
        <v>-306959534</v>
      </c>
      <c r="Q56" s="112"/>
      <c r="R56" s="65">
        <v>0</v>
      </c>
      <c r="S56" s="112"/>
      <c r="T56" s="65">
        <v>-306959534</v>
      </c>
      <c r="U56" s="112"/>
      <c r="V56" s="164">
        <v>-1.33</v>
      </c>
    </row>
    <row r="57" spans="2:22" x14ac:dyDescent="0.55000000000000004">
      <c r="B57" s="4" t="s">
        <v>203</v>
      </c>
      <c r="D57" s="65">
        <v>0</v>
      </c>
      <c r="E57" s="112"/>
      <c r="F57" s="65">
        <v>-359709640</v>
      </c>
      <c r="G57" s="112"/>
      <c r="H57" s="65">
        <v>-2290</v>
      </c>
      <c r="I57" s="112"/>
      <c r="J57" s="65">
        <v>-359711930</v>
      </c>
      <c r="K57" s="112"/>
      <c r="L57" s="125">
        <v>-1.56</v>
      </c>
      <c r="M57" s="112"/>
      <c r="N57" s="65">
        <v>0</v>
      </c>
      <c r="O57" s="112"/>
      <c r="P57" s="65">
        <v>-359709640</v>
      </c>
      <c r="Q57" s="112"/>
      <c r="R57" s="65">
        <v>-2290</v>
      </c>
      <c r="S57" s="112"/>
      <c r="T57" s="65">
        <v>-359711930</v>
      </c>
      <c r="U57" s="112"/>
      <c r="V57" s="164">
        <v>-1.56</v>
      </c>
    </row>
    <row r="58" spans="2:22" x14ac:dyDescent="0.55000000000000004">
      <c r="B58" s="4" t="s">
        <v>215</v>
      </c>
      <c r="D58" s="65">
        <v>0</v>
      </c>
      <c r="E58" s="112"/>
      <c r="F58" s="65">
        <v>0</v>
      </c>
      <c r="G58" s="112"/>
      <c r="H58" s="65">
        <v>-362828227</v>
      </c>
      <c r="I58" s="112"/>
      <c r="J58" s="65">
        <v>-362828227</v>
      </c>
      <c r="K58" s="112"/>
      <c r="L58" s="125">
        <v>-1.58</v>
      </c>
      <c r="M58" s="112"/>
      <c r="N58" s="65">
        <v>0</v>
      </c>
      <c r="O58" s="112"/>
      <c r="P58" s="65">
        <v>0</v>
      </c>
      <c r="Q58" s="112"/>
      <c r="R58" s="65">
        <v>-362828227</v>
      </c>
      <c r="S58" s="112"/>
      <c r="T58" s="65">
        <v>-362828227</v>
      </c>
      <c r="U58" s="112"/>
      <c r="V58" s="164">
        <v>-1.58</v>
      </c>
    </row>
    <row r="59" spans="2:22" x14ac:dyDescent="0.55000000000000004">
      <c r="B59" s="4" t="s">
        <v>169</v>
      </c>
      <c r="D59" s="65">
        <v>0</v>
      </c>
      <c r="E59" s="112"/>
      <c r="F59" s="65">
        <v>0</v>
      </c>
      <c r="G59" s="112"/>
      <c r="H59" s="65">
        <v>-556155485</v>
      </c>
      <c r="I59" s="112"/>
      <c r="J59" s="65">
        <v>-556155485</v>
      </c>
      <c r="K59" s="112"/>
      <c r="L59" s="125">
        <v>-2.42</v>
      </c>
      <c r="M59" s="112"/>
      <c r="N59" s="65">
        <v>0</v>
      </c>
      <c r="O59" s="112"/>
      <c r="P59" s="65">
        <v>0</v>
      </c>
      <c r="Q59" s="112"/>
      <c r="R59" s="65">
        <v>-556155485</v>
      </c>
      <c r="S59" s="112"/>
      <c r="T59" s="65">
        <v>-556155485</v>
      </c>
      <c r="U59" s="112"/>
      <c r="V59" s="164">
        <v>-2.42</v>
      </c>
    </row>
    <row r="60" spans="2:22" x14ac:dyDescent="0.55000000000000004">
      <c r="D60" s="65"/>
      <c r="E60" s="112"/>
      <c r="F60" s="65"/>
      <c r="G60" s="112"/>
      <c r="H60" s="65"/>
      <c r="I60" s="112"/>
      <c r="J60" s="65"/>
      <c r="K60" s="112"/>
      <c r="L60" s="175"/>
      <c r="M60" s="112"/>
      <c r="N60" s="65"/>
      <c r="O60" s="112"/>
      <c r="P60" s="65"/>
      <c r="Q60" s="112"/>
      <c r="R60" s="65"/>
      <c r="S60" s="112"/>
      <c r="T60" s="65"/>
      <c r="U60" s="112"/>
      <c r="V60" s="31"/>
    </row>
    <row r="61" spans="2:22" ht="42.75" thickBot="1" x14ac:dyDescent="0.6">
      <c r="B61" s="35" t="s">
        <v>65</v>
      </c>
      <c r="D61" s="69">
        <f>SUM(D10:D59)</f>
        <v>2250461894</v>
      </c>
      <c r="E61" s="6"/>
      <c r="F61" s="69">
        <f>SUM(F10:F59)</f>
        <v>17410908843</v>
      </c>
      <c r="G61" s="6"/>
      <c r="H61" s="69">
        <f>SUM(H10:H59)</f>
        <v>1907945296</v>
      </c>
      <c r="I61" s="6"/>
      <c r="J61" s="69">
        <f>SUM(J10:J59)</f>
        <v>21569316033</v>
      </c>
      <c r="K61" s="6"/>
      <c r="L61" s="124">
        <f>SUM(L10:L60)</f>
        <v>93.749999999999986</v>
      </c>
      <c r="M61" s="6"/>
      <c r="N61" s="69">
        <f>SUM(N10:N60)</f>
        <v>2250461894</v>
      </c>
      <c r="O61" s="6"/>
      <c r="P61" s="69">
        <f>SUM(P10:P60)</f>
        <v>17410908843</v>
      </c>
      <c r="Q61" s="6"/>
      <c r="R61" s="69">
        <f>SUM(R10:R60)</f>
        <v>1907945296</v>
      </c>
      <c r="S61" s="6"/>
      <c r="T61" s="69">
        <f>SUM(T10:T60)</f>
        <v>21569316033</v>
      </c>
      <c r="U61" s="6"/>
      <c r="V61" s="162">
        <f>SUM(V10:V60)</f>
        <v>93.749999999999986</v>
      </c>
    </row>
    <row r="62" spans="2:22" ht="21.75" thickTop="1" x14ac:dyDescent="0.55000000000000004"/>
    <row r="63" spans="2:22" ht="30" x14ac:dyDescent="0.75">
      <c r="L63" s="46">
        <v>11</v>
      </c>
      <c r="T63" s="153"/>
    </row>
    <row r="64" spans="2:22" x14ac:dyDescent="0.55000000000000004">
      <c r="T64" s="21"/>
    </row>
  </sheetData>
  <sortState xmlns:xlrd2="http://schemas.microsoft.com/office/spreadsheetml/2017/richdata2" ref="B10:V59">
    <sortCondition descending="1" ref="T10:T59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4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6"/>
  <sheetViews>
    <sheetView rightToLeft="1" view="pageBreakPreview" zoomScale="85" zoomScaleNormal="70" zoomScaleSheetLayoutView="85" workbookViewId="0">
      <selection activeCell="H16" sqref="H16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76" t="s">
        <v>167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4"/>
      <c r="R2" s="14"/>
      <c r="S2" s="14"/>
      <c r="T2" s="14"/>
      <c r="U2" s="14"/>
    </row>
    <row r="3" spans="2:28" ht="30" x14ac:dyDescent="0.6">
      <c r="B3" s="176" t="s">
        <v>37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4"/>
      <c r="R3" s="14"/>
    </row>
    <row r="4" spans="2:28" ht="30" x14ac:dyDescent="0.6">
      <c r="B4" s="176" t="s">
        <v>216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4"/>
      <c r="R4" s="14"/>
    </row>
    <row r="5" spans="2:28" ht="54" customHeight="1" x14ac:dyDescent="0.6"/>
    <row r="6" spans="2:28" s="2" customFormat="1" ht="30" x14ac:dyDescent="0.55000000000000004">
      <c r="B6" s="12" t="s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 x14ac:dyDescent="0.6">
      <c r="B7" s="177" t="s">
        <v>41</v>
      </c>
      <c r="D7" s="178" t="s">
        <v>39</v>
      </c>
      <c r="E7" s="178" t="s">
        <v>39</v>
      </c>
      <c r="F7" s="178" t="s">
        <v>39</v>
      </c>
      <c r="G7" s="178" t="s">
        <v>39</v>
      </c>
      <c r="H7" s="178" t="s">
        <v>39</v>
      </c>
      <c r="I7" s="178" t="s">
        <v>39</v>
      </c>
      <c r="J7" s="178" t="s">
        <v>39</v>
      </c>
      <c r="L7" s="178" t="s">
        <v>40</v>
      </c>
      <c r="M7" s="178" t="s">
        <v>40</v>
      </c>
      <c r="N7" s="178" t="s">
        <v>40</v>
      </c>
      <c r="O7" s="178" t="s">
        <v>40</v>
      </c>
      <c r="P7" s="178" t="s">
        <v>40</v>
      </c>
      <c r="Q7" s="178" t="s">
        <v>40</v>
      </c>
      <c r="R7" s="178" t="s">
        <v>40</v>
      </c>
    </row>
    <row r="8" spans="2:28" s="37" customFormat="1" ht="48" customHeight="1" x14ac:dyDescent="0.75">
      <c r="B8" s="177" t="s">
        <v>41</v>
      </c>
      <c r="D8" s="220" t="s">
        <v>58</v>
      </c>
      <c r="E8" s="38"/>
      <c r="F8" s="220" t="s">
        <v>55</v>
      </c>
      <c r="G8" s="38"/>
      <c r="H8" s="220" t="s">
        <v>56</v>
      </c>
      <c r="I8" s="38"/>
      <c r="J8" s="220" t="s">
        <v>59</v>
      </c>
      <c r="L8" s="220" t="s">
        <v>58</v>
      </c>
      <c r="M8" s="38"/>
      <c r="N8" s="220" t="s">
        <v>55</v>
      </c>
      <c r="O8" s="38"/>
      <c r="P8" s="220" t="s">
        <v>56</v>
      </c>
      <c r="Q8" s="38"/>
      <c r="R8" s="220" t="s">
        <v>59</v>
      </c>
    </row>
    <row r="9" spans="2:28" ht="21.75" x14ac:dyDescent="0.6">
      <c r="B9" s="4"/>
      <c r="C9" s="4"/>
      <c r="D9" s="68"/>
      <c r="E9" s="6"/>
      <c r="F9" s="68"/>
      <c r="G9" s="6"/>
      <c r="H9" s="68"/>
      <c r="I9" s="6"/>
      <c r="J9" s="68"/>
      <c r="K9" s="6"/>
      <c r="L9" s="68"/>
      <c r="M9" s="6"/>
      <c r="N9" s="68"/>
      <c r="O9" s="6"/>
      <c r="P9" s="68"/>
      <c r="Q9" s="4"/>
      <c r="R9" s="68"/>
    </row>
    <row r="10" spans="2:28" ht="24.75" thickBot="1" x14ac:dyDescent="0.65">
      <c r="B10" s="18" t="s">
        <v>65</v>
      </c>
      <c r="D10" s="70">
        <v>0</v>
      </c>
      <c r="E10" s="70" t="e">
        <f>SUM(#REF!)</f>
        <v>#REF!</v>
      </c>
      <c r="F10" s="70">
        <v>0</v>
      </c>
      <c r="G10" s="70" t="e">
        <f>SUM(#REF!)</f>
        <v>#REF!</v>
      </c>
      <c r="H10" s="70">
        <v>0</v>
      </c>
      <c r="I10" s="70" t="e">
        <f>SUM(#REF!)</f>
        <v>#REF!</v>
      </c>
      <c r="J10" s="70">
        <f>SUM(J9:J9)</f>
        <v>0</v>
      </c>
      <c r="K10" s="70" t="e">
        <f>SUM(#REF!)</f>
        <v>#REF!</v>
      </c>
      <c r="L10" s="70">
        <v>0</v>
      </c>
      <c r="M10" s="70" t="e">
        <f>SUM(#REF!)</f>
        <v>#REF!</v>
      </c>
      <c r="N10" s="70">
        <v>0</v>
      </c>
      <c r="O10" s="70" t="e">
        <f>SUM(#REF!)</f>
        <v>#REF!</v>
      </c>
      <c r="P10" s="70">
        <v>0</v>
      </c>
      <c r="Q10" s="70" t="e">
        <f>SUM(#REF!)</f>
        <v>#REF!</v>
      </c>
      <c r="R10" s="70">
        <v>0</v>
      </c>
    </row>
    <row r="11" spans="2:28" ht="21.75" thickTop="1" x14ac:dyDescent="0.6">
      <c r="L11"/>
    </row>
    <row r="12" spans="2:28" ht="30" x14ac:dyDescent="0.75">
      <c r="J12" s="41">
        <v>12</v>
      </c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</sheetData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17"/>
  <sheetViews>
    <sheetView rightToLeft="1" view="pageBreakPreview" topLeftCell="B1" zoomScale="70" zoomScaleNormal="70" zoomScaleSheetLayoutView="70" workbookViewId="0">
      <selection activeCell="B10" sqref="B10:J12"/>
    </sheetView>
  </sheetViews>
  <sheetFormatPr defaultColWidth="9.140625" defaultRowHeight="21.75" customHeight="1" x14ac:dyDescent="0.55000000000000004"/>
  <cols>
    <col min="1" max="1" width="3" style="2" hidden="1" customWidth="1"/>
    <col min="2" max="2" width="77.7109375" style="2" bestFit="1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76" t="s">
        <v>167</v>
      </c>
      <c r="C2" s="176"/>
      <c r="D2" s="176"/>
      <c r="E2" s="176"/>
      <c r="F2" s="176"/>
      <c r="G2" s="176"/>
      <c r="H2" s="176"/>
      <c r="I2" s="176"/>
      <c r="J2" s="176"/>
    </row>
    <row r="3" spans="2:26" ht="31.5" customHeight="1" x14ac:dyDescent="0.55000000000000004">
      <c r="B3" s="176" t="s">
        <v>37</v>
      </c>
      <c r="C3" s="176"/>
      <c r="D3" s="176"/>
      <c r="E3" s="176"/>
      <c r="F3" s="176"/>
      <c r="G3" s="176"/>
      <c r="H3" s="176"/>
      <c r="I3" s="176"/>
      <c r="J3" s="176"/>
    </row>
    <row r="4" spans="2:26" ht="31.5" customHeight="1" x14ac:dyDescent="0.55000000000000004">
      <c r="B4" s="176" t="s">
        <v>216</v>
      </c>
      <c r="C4" s="176"/>
      <c r="D4" s="176"/>
      <c r="E4" s="176"/>
      <c r="F4" s="176"/>
      <c r="G4" s="176"/>
      <c r="H4" s="176"/>
      <c r="I4" s="176"/>
      <c r="J4" s="176"/>
    </row>
    <row r="5" spans="2:26" ht="73.5" customHeight="1" x14ac:dyDescent="0.55000000000000004"/>
    <row r="6" spans="2:26" ht="30" x14ac:dyDescent="0.55000000000000004">
      <c r="B6" s="12" t="s">
        <v>155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23.25" customHeight="1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52.5" customHeight="1" x14ac:dyDescent="0.55000000000000004">
      <c r="B8" s="180" t="s">
        <v>60</v>
      </c>
      <c r="C8" s="180" t="s">
        <v>60</v>
      </c>
      <c r="D8" s="180" t="s">
        <v>39</v>
      </c>
      <c r="E8" s="180" t="s">
        <v>39</v>
      </c>
      <c r="F8" s="180" t="s">
        <v>39</v>
      </c>
      <c r="H8" s="180" t="s">
        <v>40</v>
      </c>
      <c r="I8" s="180" t="s">
        <v>40</v>
      </c>
      <c r="J8" s="180" t="s">
        <v>40</v>
      </c>
    </row>
    <row r="9" spans="2:26" s="29" customFormat="1" ht="50.25" customHeight="1" x14ac:dyDescent="0.6">
      <c r="B9" s="222" t="s">
        <v>61</v>
      </c>
      <c r="D9" s="222" t="s">
        <v>62</v>
      </c>
      <c r="F9" s="222" t="s">
        <v>63</v>
      </c>
      <c r="H9" s="222" t="s">
        <v>62</v>
      </c>
      <c r="J9" s="222" t="s">
        <v>63</v>
      </c>
    </row>
    <row r="10" spans="2:26" s="4" customFormat="1" ht="22.5" customHeight="1" x14ac:dyDescent="0.55000000000000004">
      <c r="B10" s="34" t="s">
        <v>189</v>
      </c>
      <c r="D10" s="67">
        <v>440634</v>
      </c>
      <c r="E10" s="6"/>
      <c r="F10" s="10"/>
      <c r="G10" s="6"/>
      <c r="H10" s="67">
        <v>440634</v>
      </c>
      <c r="I10" s="6"/>
      <c r="J10" s="93"/>
    </row>
    <row r="11" spans="2:26" s="4" customFormat="1" ht="22.5" customHeight="1" x14ac:dyDescent="0.55000000000000004">
      <c r="B11" s="4" t="s">
        <v>187</v>
      </c>
      <c r="D11" s="68">
        <v>3047</v>
      </c>
      <c r="E11" s="6"/>
      <c r="F11" s="6"/>
      <c r="G11" s="6"/>
      <c r="H11" s="68">
        <v>3047</v>
      </c>
      <c r="I11" s="6"/>
      <c r="J11" s="31"/>
    </row>
    <row r="12" spans="2:26" s="4" customFormat="1" ht="22.5" customHeight="1" x14ac:dyDescent="0.55000000000000004">
      <c r="B12" s="4" t="s">
        <v>188</v>
      </c>
      <c r="D12" s="68">
        <v>1181</v>
      </c>
      <c r="E12" s="6"/>
      <c r="F12" s="6"/>
      <c r="G12" s="6"/>
      <c r="H12" s="68">
        <v>1181</v>
      </c>
      <c r="I12" s="6"/>
      <c r="J12" s="31"/>
    </row>
    <row r="13" spans="2:26" s="4" customFormat="1" ht="21.75" customHeight="1" x14ac:dyDescent="0.55000000000000004">
      <c r="D13" s="68"/>
      <c r="E13" s="6"/>
      <c r="F13" s="6"/>
      <c r="G13" s="6"/>
      <c r="H13" s="68"/>
      <c r="I13" s="6"/>
      <c r="J13" s="31"/>
    </row>
    <row r="14" spans="2:26" ht="21.75" customHeight="1" thickBot="1" x14ac:dyDescent="0.6">
      <c r="B14" s="221" t="s">
        <v>65</v>
      </c>
      <c r="C14" s="221"/>
      <c r="D14" s="70">
        <f>SUM(D10:D13)</f>
        <v>444862</v>
      </c>
      <c r="E14" s="71"/>
      <c r="F14" s="72"/>
      <c r="G14" s="71"/>
      <c r="H14" s="70">
        <f>SUM(H10:H13)</f>
        <v>444862</v>
      </c>
      <c r="I14" s="71"/>
      <c r="J14" s="95"/>
    </row>
    <row r="15" spans="2:26" ht="21.75" customHeight="1" thickTop="1" x14ac:dyDescent="0.55000000000000004">
      <c r="D15" s="2" t="s">
        <v>146</v>
      </c>
      <c r="J15" s="92"/>
    </row>
    <row r="16" spans="2:26" ht="30" x14ac:dyDescent="0.75">
      <c r="D16" s="44">
        <v>13</v>
      </c>
    </row>
    <row r="17" spans="10:10" ht="21.75" customHeight="1" x14ac:dyDescent="0.55000000000000004">
      <c r="J17" s="92"/>
    </row>
  </sheetData>
  <sortState xmlns:xlrd2="http://schemas.microsoft.com/office/spreadsheetml/2017/richdata2" ref="B10:J12">
    <sortCondition descending="1" ref="H10:H12"/>
  </sortState>
  <mergeCells count="12">
    <mergeCell ref="B2:J2"/>
    <mergeCell ref="B3:J3"/>
    <mergeCell ref="B4:J4"/>
    <mergeCell ref="B14:C14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17"/>
  <sheetViews>
    <sheetView rightToLeft="1" view="pageBreakPreview" topLeftCell="A4" zoomScale="90" zoomScaleNormal="70" zoomScaleSheetLayoutView="90" workbookViewId="0">
      <selection activeCell="B10" sqref="B10:F12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2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76" t="s">
        <v>167</v>
      </c>
      <c r="C2" s="176"/>
      <c r="D2" s="176"/>
      <c r="E2" s="176"/>
      <c r="F2" s="176"/>
    </row>
    <row r="3" spans="2:16" ht="30" x14ac:dyDescent="0.55000000000000004">
      <c r="B3" s="176" t="s">
        <v>37</v>
      </c>
      <c r="C3" s="176"/>
      <c r="D3" s="176"/>
      <c r="E3" s="176"/>
      <c r="F3" s="176"/>
    </row>
    <row r="4" spans="2:16" ht="30" x14ac:dyDescent="0.55000000000000004">
      <c r="B4" s="176" t="s">
        <v>216</v>
      </c>
      <c r="C4" s="176"/>
      <c r="D4" s="176"/>
      <c r="E4" s="176"/>
      <c r="F4" s="176"/>
    </row>
    <row r="5" spans="2:16" ht="125.25" customHeight="1" x14ac:dyDescent="0.55000000000000004"/>
    <row r="6" spans="2:16" s="18" customFormat="1" ht="24" x14ac:dyDescent="0.6">
      <c r="B6" s="49" t="s">
        <v>185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2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 x14ac:dyDescent="0.55000000000000004">
      <c r="B8" s="214" t="s">
        <v>64</v>
      </c>
      <c r="D8" s="176" t="s">
        <v>39</v>
      </c>
      <c r="F8" s="176" t="s">
        <v>217</v>
      </c>
    </row>
    <row r="9" spans="2:16" ht="30" x14ac:dyDescent="0.55000000000000004">
      <c r="B9" s="223" t="s">
        <v>64</v>
      </c>
      <c r="D9" s="224" t="s">
        <v>34</v>
      </c>
      <c r="F9" s="224" t="s">
        <v>34</v>
      </c>
    </row>
    <row r="10" spans="2:16" x14ac:dyDescent="0.55000000000000004">
      <c r="B10" s="2" t="s">
        <v>64</v>
      </c>
      <c r="D10" s="73">
        <v>25590094</v>
      </c>
      <c r="E10" s="71"/>
      <c r="F10" s="73">
        <v>25590094</v>
      </c>
    </row>
    <row r="11" spans="2:16" x14ac:dyDescent="0.55000000000000004">
      <c r="B11" s="2" t="s">
        <v>79</v>
      </c>
      <c r="D11" s="73">
        <v>1046</v>
      </c>
      <c r="E11" s="71"/>
      <c r="F11" s="73">
        <v>1046</v>
      </c>
    </row>
    <row r="12" spans="2:16" x14ac:dyDescent="0.55000000000000004">
      <c r="B12" s="2" t="s">
        <v>149</v>
      </c>
      <c r="D12" s="73">
        <v>0</v>
      </c>
      <c r="E12" s="71"/>
      <c r="F12" s="73">
        <v>0</v>
      </c>
    </row>
    <row r="13" spans="2:16" ht="21.75" thickBot="1" x14ac:dyDescent="0.6">
      <c r="B13" s="23" t="s">
        <v>65</v>
      </c>
      <c r="D13" s="70">
        <f>SUM(D10:D12)</f>
        <v>25591140</v>
      </c>
      <c r="E13" s="71"/>
      <c r="F13" s="70">
        <f>SUM(F10:F12)</f>
        <v>25591140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15">
        <v>14</v>
      </c>
      <c r="B17" s="215"/>
      <c r="C17" s="215"/>
      <c r="D17" s="215"/>
      <c r="E17" s="215"/>
      <c r="F17" s="215"/>
    </row>
  </sheetData>
  <sortState xmlns:xlrd2="http://schemas.microsoft.com/office/spreadsheetml/2017/richdata2"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1"/>
  <sheetViews>
    <sheetView rightToLeft="1" zoomScaleNormal="100" workbookViewId="0">
      <selection sqref="A1:K1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5.85546875" customWidth="1"/>
  </cols>
  <sheetData>
    <row r="1" spans="1:11" ht="25.5" x14ac:dyDescent="0.25">
      <c r="A1" s="197" t="s">
        <v>167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25.5" x14ac:dyDescent="0.25">
      <c r="A2" s="197" t="s">
        <v>37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</row>
    <row r="3" spans="1:11" ht="25.5" x14ac:dyDescent="0.25">
      <c r="A3" s="197" t="s">
        <v>216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</row>
    <row r="4" spans="1:11" x14ac:dyDescent="0.25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1" ht="24" x14ac:dyDescent="0.25">
      <c r="A5" s="217" t="s">
        <v>156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</row>
    <row r="6" spans="1:11" ht="21" x14ac:dyDescent="0.25">
      <c r="A6" s="119"/>
      <c r="B6" s="119"/>
      <c r="C6" s="119"/>
      <c r="D6" s="119"/>
      <c r="E6" s="119"/>
      <c r="F6" s="119"/>
      <c r="G6" s="119"/>
      <c r="H6" s="119"/>
      <c r="I6" s="121" t="s">
        <v>39</v>
      </c>
      <c r="J6" s="119"/>
      <c r="K6" s="121" t="s">
        <v>101</v>
      </c>
    </row>
    <row r="7" spans="1:11" ht="114" customHeight="1" x14ac:dyDescent="0.25">
      <c r="A7" s="121" t="s">
        <v>127</v>
      </c>
      <c r="B7" s="119"/>
      <c r="C7" s="129" t="s">
        <v>128</v>
      </c>
      <c r="D7" s="119"/>
      <c r="E7" s="129" t="s">
        <v>129</v>
      </c>
      <c r="F7" s="119"/>
      <c r="G7" s="129" t="s">
        <v>130</v>
      </c>
      <c r="H7" s="119"/>
      <c r="I7" s="128" t="s">
        <v>131</v>
      </c>
      <c r="J7" s="119"/>
      <c r="K7" s="128" t="s">
        <v>131</v>
      </c>
    </row>
    <row r="8" spans="1:11" x14ac:dyDescent="0.25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</row>
    <row r="9" spans="1:11" x14ac:dyDescent="0.25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</row>
    <row r="10" spans="1:11" x14ac:dyDescent="0.25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19"/>
    </row>
    <row r="11" spans="1:11" x14ac:dyDescent="0.25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119"/>
    </row>
    <row r="12" spans="1:11" x14ac:dyDescent="0.25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</row>
    <row r="13" spans="1:11" x14ac:dyDescent="0.25">
      <c r="A13" s="119"/>
      <c r="B13" s="119"/>
      <c r="C13" s="119"/>
      <c r="D13" s="119"/>
      <c r="E13" s="119"/>
      <c r="F13" s="119"/>
      <c r="G13" s="119"/>
      <c r="H13" s="119"/>
      <c r="I13" s="119"/>
      <c r="J13" s="119"/>
      <c r="K13" s="119"/>
    </row>
    <row r="14" spans="1:11" x14ac:dyDescent="0.25">
      <c r="A14" s="119"/>
      <c r="B14" s="119"/>
      <c r="C14" s="119"/>
      <c r="D14" s="119"/>
      <c r="E14" s="119"/>
      <c r="F14" s="119"/>
      <c r="G14" s="119"/>
      <c r="H14" s="119"/>
      <c r="I14" s="119"/>
      <c r="J14" s="119"/>
      <c r="K14" s="119"/>
    </row>
    <row r="15" spans="1:11" x14ac:dyDescent="0.25">
      <c r="A15" s="119"/>
      <c r="B15" s="119"/>
      <c r="C15" s="119"/>
      <c r="D15" s="119"/>
      <c r="E15" s="119"/>
      <c r="F15" s="119"/>
      <c r="G15" s="119"/>
      <c r="H15" s="119"/>
      <c r="I15" s="119"/>
      <c r="J15" s="119"/>
      <c r="K15" s="119"/>
    </row>
    <row r="16" spans="1:11" x14ac:dyDescent="0.25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</row>
    <row r="17" spans="1:12" ht="30" x14ac:dyDescent="0.75">
      <c r="A17" s="215">
        <v>15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</row>
    <row r="18" spans="1:12" x14ac:dyDescent="0.25">
      <c r="A18" s="119"/>
      <c r="B18" s="119"/>
      <c r="C18" s="119"/>
      <c r="D18" s="119"/>
      <c r="E18" s="119"/>
      <c r="F18" s="119"/>
      <c r="G18" s="119"/>
      <c r="H18" s="119"/>
      <c r="I18" s="119"/>
      <c r="J18" s="119"/>
      <c r="K18" s="119"/>
    </row>
    <row r="19" spans="1:12" x14ac:dyDescent="0.25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9"/>
    </row>
    <row r="20" spans="1:12" x14ac:dyDescent="0.25">
      <c r="A20" s="119"/>
      <c r="B20" s="119"/>
      <c r="C20" s="119"/>
      <c r="D20" s="119"/>
      <c r="E20" s="119"/>
      <c r="F20" s="119"/>
      <c r="G20" s="119"/>
      <c r="H20" s="119"/>
      <c r="I20" s="119"/>
      <c r="J20" s="119"/>
      <c r="K20" s="119"/>
    </row>
    <row r="21" spans="1:12" x14ac:dyDescent="0.25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AB31"/>
  <sheetViews>
    <sheetView rightToLeft="1" view="pageBreakPreview" topLeftCell="A4" zoomScale="85" zoomScaleNormal="110" zoomScaleSheetLayoutView="85" workbookViewId="0">
      <selection activeCell="F22" sqref="F22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6.710937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76" t="s">
        <v>167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</row>
    <row r="3" spans="2:28" ht="30" x14ac:dyDescent="0.55000000000000004">
      <c r="B3" s="176" t="s">
        <v>37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</row>
    <row r="4" spans="2:28" ht="30" x14ac:dyDescent="0.55000000000000004">
      <c r="B4" s="176" t="s">
        <v>216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</row>
    <row r="5" spans="2:28" ht="67.5" customHeight="1" x14ac:dyDescent="0.55000000000000004"/>
    <row r="6" spans="2:28" ht="30" x14ac:dyDescent="0.55000000000000004">
      <c r="B6" s="201" t="s">
        <v>157</v>
      </c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 x14ac:dyDescent="0.6">
      <c r="B7" s="225" t="s">
        <v>1</v>
      </c>
      <c r="D7" s="222" t="s">
        <v>45</v>
      </c>
      <c r="E7" s="222" t="s">
        <v>45</v>
      </c>
      <c r="F7" s="222" t="s">
        <v>45</v>
      </c>
      <c r="G7" s="222" t="s">
        <v>45</v>
      </c>
      <c r="H7" s="222" t="s">
        <v>45</v>
      </c>
      <c r="J7" s="222" t="s">
        <v>39</v>
      </c>
      <c r="K7" s="222" t="s">
        <v>39</v>
      </c>
      <c r="L7" s="222" t="s">
        <v>39</v>
      </c>
      <c r="M7" s="222" t="s">
        <v>39</v>
      </c>
      <c r="N7" s="222" t="s">
        <v>39</v>
      </c>
      <c r="P7" s="222" t="s">
        <v>40</v>
      </c>
      <c r="Q7" s="222" t="s">
        <v>40</v>
      </c>
      <c r="R7" s="222" t="s">
        <v>40</v>
      </c>
      <c r="S7" s="222" t="s">
        <v>40</v>
      </c>
      <c r="T7" s="222" t="s">
        <v>40</v>
      </c>
    </row>
    <row r="8" spans="2:28" s="29" customFormat="1" ht="63.75" customHeight="1" x14ac:dyDescent="0.6">
      <c r="B8" s="225" t="s">
        <v>1</v>
      </c>
      <c r="D8" s="118" t="s">
        <v>126</v>
      </c>
      <c r="E8" s="47"/>
      <c r="F8" s="226" t="s">
        <v>46</v>
      </c>
      <c r="G8" s="47"/>
      <c r="H8" s="226" t="s">
        <v>47</v>
      </c>
      <c r="J8" s="226" t="s">
        <v>48</v>
      </c>
      <c r="K8" s="47"/>
      <c r="L8" s="226" t="s">
        <v>43</v>
      </c>
      <c r="M8" s="47"/>
      <c r="N8" s="226" t="s">
        <v>49</v>
      </c>
      <c r="P8" s="226" t="s">
        <v>48</v>
      </c>
      <c r="Q8" s="47"/>
      <c r="R8" s="226" t="s">
        <v>43</v>
      </c>
      <c r="S8" s="47"/>
      <c r="T8" s="226" t="s">
        <v>49</v>
      </c>
    </row>
    <row r="9" spans="2:28" s="29" customFormat="1" ht="24" x14ac:dyDescent="0.6">
      <c r="B9" s="96" t="s">
        <v>195</v>
      </c>
      <c r="D9" s="77" t="s">
        <v>217</v>
      </c>
      <c r="F9" s="68">
        <v>4000000</v>
      </c>
      <c r="H9" s="68">
        <v>200</v>
      </c>
      <c r="J9" s="77">
        <v>800000000</v>
      </c>
      <c r="L9" s="77">
        <v>114553991</v>
      </c>
      <c r="N9" s="77">
        <v>685446009</v>
      </c>
      <c r="P9" s="68">
        <v>800000000</v>
      </c>
      <c r="R9" s="77">
        <v>114553991</v>
      </c>
      <c r="T9" s="68">
        <v>685446009</v>
      </c>
    </row>
    <row r="10" spans="2:28" s="29" customFormat="1" ht="24" x14ac:dyDescent="0.6">
      <c r="B10" s="96" t="s">
        <v>226</v>
      </c>
      <c r="D10" s="77" t="s">
        <v>231</v>
      </c>
      <c r="F10" s="68">
        <v>63500</v>
      </c>
      <c r="H10" s="68">
        <v>10238</v>
      </c>
      <c r="J10" s="77">
        <v>650113000</v>
      </c>
      <c r="L10" s="77">
        <v>0</v>
      </c>
      <c r="N10" s="77">
        <v>650113000</v>
      </c>
      <c r="P10" s="68">
        <v>650113000</v>
      </c>
      <c r="R10" s="77">
        <v>0</v>
      </c>
      <c r="T10" s="68">
        <v>650113000</v>
      </c>
    </row>
    <row r="11" spans="2:28" s="29" customFormat="1" ht="24" x14ac:dyDescent="0.6">
      <c r="B11" s="96" t="s">
        <v>193</v>
      </c>
      <c r="D11" s="77" t="s">
        <v>217</v>
      </c>
      <c r="F11" s="68">
        <v>1300000</v>
      </c>
      <c r="H11" s="68">
        <v>560</v>
      </c>
      <c r="J11" s="77">
        <v>728000000</v>
      </c>
      <c r="L11" s="77">
        <v>104244131</v>
      </c>
      <c r="N11" s="77">
        <v>623755869</v>
      </c>
      <c r="P11" s="68">
        <v>728000000</v>
      </c>
      <c r="R11" s="77">
        <v>104244131</v>
      </c>
      <c r="T11" s="68">
        <v>623755869</v>
      </c>
    </row>
    <row r="12" spans="2:28" s="29" customFormat="1" ht="24" x14ac:dyDescent="0.6">
      <c r="B12" s="96" t="s">
        <v>229</v>
      </c>
      <c r="D12" s="77" t="s">
        <v>232</v>
      </c>
      <c r="F12" s="68">
        <v>847517</v>
      </c>
      <c r="H12" s="68">
        <v>400</v>
      </c>
      <c r="J12" s="77">
        <v>339006800</v>
      </c>
      <c r="L12" s="77">
        <v>47859784</v>
      </c>
      <c r="N12" s="77">
        <v>291147016</v>
      </c>
      <c r="P12" s="68">
        <v>339006800</v>
      </c>
      <c r="R12" s="77">
        <v>47859784</v>
      </c>
      <c r="T12" s="68">
        <v>291147016</v>
      </c>
    </row>
    <row r="13" spans="2:28" s="29" customFormat="1" ht="24" x14ac:dyDescent="0.6">
      <c r="B13" s="96"/>
      <c r="D13" s="77"/>
      <c r="F13" s="68"/>
      <c r="H13" s="68"/>
      <c r="J13" s="77"/>
      <c r="L13" s="77"/>
      <c r="N13" s="77"/>
      <c r="P13" s="68"/>
      <c r="R13" s="77"/>
      <c r="T13" s="68"/>
    </row>
    <row r="14" spans="2:28" ht="21.75" thickBot="1" x14ac:dyDescent="0.6">
      <c r="B14" s="72" t="s">
        <v>65</v>
      </c>
      <c r="C14" s="100"/>
      <c r="D14" s="100"/>
      <c r="E14" s="100"/>
      <c r="F14" s="70"/>
      <c r="G14" s="72"/>
      <c r="H14" s="70"/>
      <c r="I14" s="71"/>
      <c r="J14" s="70">
        <f>SUM(J9:J12)</f>
        <v>2517119800</v>
      </c>
      <c r="K14" s="71"/>
      <c r="L14" s="70">
        <f>SUM(L9:L12)</f>
        <v>266657906</v>
      </c>
      <c r="M14" s="71"/>
      <c r="N14" s="70">
        <f>SUM(N9:N12)</f>
        <v>2250461894</v>
      </c>
      <c r="O14" s="71"/>
      <c r="P14" s="70">
        <f>SUM(P9:P12)</f>
        <v>2517119800</v>
      </c>
      <c r="Q14" s="71"/>
      <c r="R14" s="70">
        <f>SUM(R9:R12)</f>
        <v>266657906</v>
      </c>
      <c r="S14" s="71"/>
      <c r="T14" s="70">
        <f>SUM(T9:T12)</f>
        <v>2250461894</v>
      </c>
    </row>
    <row r="15" spans="2:28" ht="21.75" thickTop="1" x14ac:dyDescent="0.55000000000000004">
      <c r="L15"/>
    </row>
    <row r="16" spans="2:28" ht="30" x14ac:dyDescent="0.75">
      <c r="J16" s="45">
        <v>16</v>
      </c>
      <c r="L16"/>
    </row>
    <row r="17" spans="12:12" x14ac:dyDescent="0.55000000000000004">
      <c r="L17"/>
    </row>
    <row r="18" spans="12:12" x14ac:dyDescent="0.55000000000000004">
      <c r="L18"/>
    </row>
    <row r="19" spans="12:12" x14ac:dyDescent="0.55000000000000004">
      <c r="L19"/>
    </row>
    <row r="20" spans="12:12" x14ac:dyDescent="0.55000000000000004">
      <c r="L20"/>
    </row>
    <row r="21" spans="12:12" x14ac:dyDescent="0.55000000000000004">
      <c r="L21"/>
    </row>
    <row r="22" spans="12:12" x14ac:dyDescent="0.55000000000000004">
      <c r="L22"/>
    </row>
    <row r="23" spans="12:12" x14ac:dyDescent="0.55000000000000004">
      <c r="L23"/>
    </row>
    <row r="24" spans="12:12" x14ac:dyDescent="0.55000000000000004">
      <c r="L24"/>
    </row>
    <row r="25" spans="12:12" x14ac:dyDescent="0.55000000000000004">
      <c r="L25"/>
    </row>
    <row r="26" spans="12:12" x14ac:dyDescent="0.55000000000000004">
      <c r="L26"/>
    </row>
    <row r="27" spans="12:12" x14ac:dyDescent="0.55000000000000004">
      <c r="L27"/>
    </row>
    <row r="28" spans="12:12" x14ac:dyDescent="0.55000000000000004">
      <c r="L28"/>
    </row>
    <row r="29" spans="12:12" x14ac:dyDescent="0.55000000000000004">
      <c r="L29"/>
    </row>
    <row r="30" spans="12:12" x14ac:dyDescent="0.55000000000000004">
      <c r="L30"/>
    </row>
    <row r="31" spans="12:12" x14ac:dyDescent="0.55000000000000004">
      <c r="L31" s="90"/>
    </row>
  </sheetData>
  <sortState xmlns:xlrd2="http://schemas.microsoft.com/office/spreadsheetml/2017/richdata2" ref="B9:T12">
    <sortCondition descending="1" ref="T9:T12"/>
  </sortState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7"/>
  <sheetViews>
    <sheetView rightToLeft="1" topLeftCell="A2" zoomScaleNormal="100" workbookViewId="0">
      <selection activeCell="N31" sqref="N30:N31"/>
    </sheetView>
  </sheetViews>
  <sheetFormatPr defaultRowHeight="15" x14ac:dyDescent="0.25"/>
  <cols>
    <col min="1" max="1" width="28" bestFit="1" customWidth="1"/>
    <col min="2" max="2" width="1.42578125" customWidth="1"/>
    <col min="3" max="3" width="7.42578125" bestFit="1" customWidth="1"/>
    <col min="4" max="4" width="1.42578125" customWidth="1"/>
    <col min="5" max="5" width="11" bestFit="1" customWidth="1"/>
    <col min="7" max="7" width="1.42578125" customWidth="1"/>
    <col min="8" max="8" width="8.42578125" bestFit="1" customWidth="1"/>
    <col min="9" max="9" width="1.42578125" customWidth="1"/>
    <col min="10" max="10" width="12" bestFit="1" customWidth="1"/>
    <col min="11" max="11" width="1.42578125" customWidth="1"/>
    <col min="12" max="12" width="6.28515625" bestFit="1" customWidth="1"/>
    <col min="13" max="13" width="1.42578125" customWidth="1"/>
    <col min="14" max="14" width="12" bestFit="1" customWidth="1"/>
    <col min="15" max="15" width="1.42578125" customWidth="1"/>
    <col min="16" max="16" width="13.85546875" bestFit="1" customWidth="1"/>
    <col min="17" max="17" width="1.42578125" customWidth="1"/>
    <col min="18" max="18" width="6.28515625" bestFit="1" customWidth="1"/>
    <col min="19" max="19" width="1.42578125" customWidth="1"/>
    <col min="20" max="20" width="13.85546875" bestFit="1" customWidth="1"/>
  </cols>
  <sheetData>
    <row r="1" spans="1:20" ht="25.5" x14ac:dyDescent="0.25">
      <c r="A1" s="197" t="s">
        <v>168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</row>
    <row r="2" spans="1:20" ht="25.5" x14ac:dyDescent="0.25">
      <c r="A2" s="197" t="s">
        <v>37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</row>
    <row r="3" spans="1:20" ht="25.5" x14ac:dyDescent="0.25">
      <c r="A3" s="197" t="s">
        <v>216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</row>
    <row r="4" spans="1:20" x14ac:dyDescent="0.25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</row>
    <row r="5" spans="1:20" ht="24" x14ac:dyDescent="0.25">
      <c r="A5" s="217" t="s">
        <v>158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</row>
    <row r="6" spans="1:20" ht="21" x14ac:dyDescent="0.25">
      <c r="A6" s="195" t="s">
        <v>132</v>
      </c>
      <c r="B6" s="119"/>
      <c r="C6" s="119"/>
      <c r="D6" s="119"/>
      <c r="E6" s="119"/>
      <c r="F6" s="119"/>
      <c r="G6" s="119"/>
      <c r="H6" s="119"/>
      <c r="I6" s="119"/>
      <c r="J6" s="195" t="s">
        <v>39</v>
      </c>
      <c r="K6" s="195"/>
      <c r="L6" s="195"/>
      <c r="M6" s="195"/>
      <c r="N6" s="195"/>
      <c r="O6" s="119"/>
      <c r="P6" s="195" t="s">
        <v>101</v>
      </c>
      <c r="Q6" s="195"/>
      <c r="R6" s="195"/>
      <c r="S6" s="195"/>
      <c r="T6" s="195"/>
    </row>
    <row r="7" spans="1:20" ht="63" x14ac:dyDescent="0.25">
      <c r="A7" s="195"/>
      <c r="B7" s="119"/>
      <c r="C7" s="129" t="s">
        <v>133</v>
      </c>
      <c r="D7" s="119"/>
      <c r="E7" s="228" t="s">
        <v>70</v>
      </c>
      <c r="F7" s="228"/>
      <c r="G7" s="119"/>
      <c r="H7" s="129" t="s">
        <v>134</v>
      </c>
      <c r="I7" s="119"/>
      <c r="J7" s="128" t="s">
        <v>42</v>
      </c>
      <c r="K7" s="120"/>
      <c r="L7" s="128" t="s">
        <v>43</v>
      </c>
      <c r="M7" s="120"/>
      <c r="N7" s="128" t="s">
        <v>44</v>
      </c>
      <c r="O7" s="119"/>
      <c r="P7" s="128" t="s">
        <v>42</v>
      </c>
      <c r="Q7" s="120"/>
      <c r="R7" s="128" t="s">
        <v>43</v>
      </c>
      <c r="S7" s="120"/>
      <c r="T7" s="128" t="s">
        <v>44</v>
      </c>
    </row>
    <row r="8" spans="1:20" ht="18.75" x14ac:dyDescent="0.25">
      <c r="A8" s="139"/>
      <c r="B8" s="119"/>
      <c r="C8" s="120"/>
      <c r="D8" s="119"/>
      <c r="E8" s="139"/>
      <c r="F8" s="120"/>
      <c r="G8" s="119"/>
      <c r="H8" s="141"/>
      <c r="I8" s="119"/>
      <c r="J8" s="140"/>
      <c r="K8" s="119"/>
      <c r="L8" s="140"/>
      <c r="M8" s="119"/>
      <c r="N8" s="140"/>
      <c r="O8" s="119"/>
      <c r="P8" s="140"/>
      <c r="Q8" s="119"/>
      <c r="R8" s="140"/>
      <c r="S8" s="119"/>
      <c r="T8" s="140"/>
    </row>
    <row r="9" spans="1:20" ht="21.75" thickBot="1" x14ac:dyDescent="0.3">
      <c r="A9" s="127" t="s">
        <v>59</v>
      </c>
      <c r="B9" s="119"/>
      <c r="C9" s="126"/>
      <c r="D9" s="119"/>
      <c r="E9" s="227"/>
      <c r="F9" s="227"/>
      <c r="G9" s="119"/>
      <c r="H9" s="126"/>
      <c r="I9" s="119"/>
      <c r="J9" s="126"/>
      <c r="K9" s="119"/>
      <c r="L9" s="126"/>
      <c r="M9" s="119"/>
      <c r="N9" s="126"/>
      <c r="O9" s="119"/>
      <c r="P9" s="126"/>
      <c r="Q9" s="119"/>
      <c r="R9" s="126"/>
      <c r="S9" s="119"/>
      <c r="T9" s="126"/>
    </row>
    <row r="10" spans="1:20" ht="15.75" thickTop="1" x14ac:dyDescent="0.25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</row>
    <row r="11" spans="1:20" x14ac:dyDescent="0.25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</row>
    <row r="12" spans="1:20" x14ac:dyDescent="0.25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</row>
    <row r="13" spans="1:20" x14ac:dyDescent="0.25">
      <c r="A13" s="119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</row>
    <row r="14" spans="1:20" x14ac:dyDescent="0.25">
      <c r="A14" s="119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</row>
    <row r="15" spans="1:20" ht="30" x14ac:dyDescent="0.75">
      <c r="A15" s="215">
        <v>17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</row>
    <row r="16" spans="1:20" x14ac:dyDescent="0.25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</row>
    <row r="17" spans="1:20" x14ac:dyDescent="0.25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</row>
  </sheetData>
  <mergeCells count="10">
    <mergeCell ref="A15:T15"/>
    <mergeCell ref="E9:F9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17"/>
  <sheetViews>
    <sheetView rightToLeft="1" view="pageBreakPreview" zoomScale="70" zoomScaleNormal="70" zoomScaleSheetLayoutView="70" workbookViewId="0">
      <selection activeCell="H16" sqref="H16"/>
    </sheetView>
  </sheetViews>
  <sheetFormatPr defaultColWidth="9.140625" defaultRowHeight="21.75" customHeight="1" x14ac:dyDescent="0.25"/>
  <cols>
    <col min="1" max="1" width="2.7109375" style="24" customWidth="1"/>
    <col min="2" max="2" width="86.85546875" style="24" bestFit="1" customWidth="1"/>
    <col min="3" max="3" width="1" style="24" customWidth="1"/>
    <col min="4" max="4" width="16.42578125" style="24" bestFit="1" customWidth="1"/>
    <col min="5" max="5" width="3" style="24" bestFit="1" customWidth="1"/>
    <col min="6" max="6" width="13.140625" style="24" bestFit="1" customWidth="1"/>
    <col min="7" max="7" width="3" style="24" bestFit="1" customWidth="1"/>
    <col min="8" max="8" width="16.42578125" style="24" bestFit="1" customWidth="1"/>
    <col min="9" max="9" width="3" style="24" bestFit="1" customWidth="1"/>
    <col min="10" max="10" width="17.85546875" style="24" bestFit="1" customWidth="1"/>
    <col min="11" max="11" width="3" style="24" bestFit="1" customWidth="1"/>
    <col min="12" max="12" width="13.28515625" style="24" customWidth="1"/>
    <col min="13" max="13" width="3" style="24" bestFit="1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33" t="s">
        <v>167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</row>
    <row r="3" spans="2:22" ht="27" customHeight="1" x14ac:dyDescent="0.25">
      <c r="B3" s="233" t="s">
        <v>37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</row>
    <row r="4" spans="2:22" ht="27" customHeight="1" x14ac:dyDescent="0.25">
      <c r="B4" s="233" t="s">
        <v>216</v>
      </c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</row>
    <row r="5" spans="2:22" s="25" customFormat="1" ht="21.75" customHeight="1" x14ac:dyDescent="0.25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2:22" s="2" customFormat="1" ht="30.75" customHeight="1" x14ac:dyDescent="0.55000000000000004">
      <c r="B6" s="232" t="s">
        <v>159</v>
      </c>
      <c r="C6" s="232"/>
      <c r="D6" s="232"/>
      <c r="E6" s="232"/>
      <c r="F6" s="232"/>
      <c r="G6" s="232"/>
      <c r="H6" s="232"/>
      <c r="I6" s="232"/>
      <c r="J6" s="232"/>
      <c r="K6" s="50"/>
      <c r="L6" s="50"/>
      <c r="M6" s="50"/>
      <c r="N6" s="50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9"/>
      <c r="C7" s="18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 x14ac:dyDescent="0.25">
      <c r="B8" s="231" t="s">
        <v>38</v>
      </c>
      <c r="C8" s="231" t="s">
        <v>38</v>
      </c>
      <c r="D8" s="231" t="s">
        <v>39</v>
      </c>
      <c r="E8" s="231" t="s">
        <v>39</v>
      </c>
      <c r="F8" s="231" t="s">
        <v>39</v>
      </c>
      <c r="G8" s="231" t="s">
        <v>39</v>
      </c>
      <c r="H8" s="231" t="s">
        <v>39</v>
      </c>
      <c r="I8" s="82"/>
      <c r="J8" s="231" t="s">
        <v>40</v>
      </c>
      <c r="K8" s="231" t="s">
        <v>40</v>
      </c>
      <c r="L8" s="231" t="s">
        <v>40</v>
      </c>
      <c r="M8" s="231" t="s">
        <v>40</v>
      </c>
      <c r="N8" s="231" t="s">
        <v>40</v>
      </c>
    </row>
    <row r="9" spans="2:22" s="26" customFormat="1" ht="58.5" customHeight="1" x14ac:dyDescent="0.25">
      <c r="B9" s="230" t="s">
        <v>41</v>
      </c>
      <c r="C9" s="83"/>
      <c r="D9" s="230" t="s">
        <v>42</v>
      </c>
      <c r="E9" s="83"/>
      <c r="F9" s="230" t="s">
        <v>43</v>
      </c>
      <c r="G9" s="83"/>
      <c r="H9" s="230" t="s">
        <v>44</v>
      </c>
      <c r="I9" s="82"/>
      <c r="J9" s="230" t="s">
        <v>42</v>
      </c>
      <c r="K9" s="83"/>
      <c r="L9" s="230" t="s">
        <v>43</v>
      </c>
      <c r="M9" s="83"/>
      <c r="N9" s="230" t="s">
        <v>44</v>
      </c>
    </row>
    <row r="10" spans="2:22" s="25" customFormat="1" ht="23.25" customHeight="1" x14ac:dyDescent="0.25">
      <c r="B10" s="84" t="s">
        <v>189</v>
      </c>
      <c r="C10" s="82"/>
      <c r="D10" s="68">
        <v>440634</v>
      </c>
      <c r="E10" s="86"/>
      <c r="F10" s="68">
        <v>0</v>
      </c>
      <c r="G10" s="86"/>
      <c r="H10" s="68">
        <v>440634</v>
      </c>
      <c r="I10" s="86"/>
      <c r="J10" s="68">
        <v>440634</v>
      </c>
      <c r="K10" s="86"/>
      <c r="L10" s="68">
        <v>0</v>
      </c>
      <c r="M10" s="86"/>
      <c r="N10" s="68">
        <v>440634</v>
      </c>
    </row>
    <row r="11" spans="2:22" s="25" customFormat="1" ht="23.25" customHeight="1" x14ac:dyDescent="0.25">
      <c r="B11" s="84" t="s">
        <v>187</v>
      </c>
      <c r="C11" s="82"/>
      <c r="D11" s="68">
        <v>3047</v>
      </c>
      <c r="E11" s="86"/>
      <c r="F11" s="68">
        <v>0</v>
      </c>
      <c r="G11" s="86"/>
      <c r="H11" s="68">
        <v>3047</v>
      </c>
      <c r="I11" s="86"/>
      <c r="J11" s="68">
        <v>3047</v>
      </c>
      <c r="K11" s="86"/>
      <c r="L11" s="68">
        <v>0</v>
      </c>
      <c r="M11" s="86"/>
      <c r="N11" s="68">
        <v>3047</v>
      </c>
    </row>
    <row r="12" spans="2:22" s="25" customFormat="1" ht="23.25" customHeight="1" x14ac:dyDescent="0.25">
      <c r="B12" s="84" t="s">
        <v>188</v>
      </c>
      <c r="C12" s="82"/>
      <c r="D12" s="68">
        <v>1181</v>
      </c>
      <c r="E12" s="86"/>
      <c r="F12" s="68">
        <v>0</v>
      </c>
      <c r="G12" s="86"/>
      <c r="H12" s="68">
        <v>1181</v>
      </c>
      <c r="I12" s="86"/>
      <c r="J12" s="68">
        <v>1181</v>
      </c>
      <c r="K12" s="86"/>
      <c r="L12" s="68">
        <v>0</v>
      </c>
      <c r="M12" s="86"/>
      <c r="N12" s="68">
        <v>1181</v>
      </c>
    </row>
    <row r="13" spans="2:22" s="25" customFormat="1" ht="23.25" customHeight="1" x14ac:dyDescent="0.25">
      <c r="B13" s="84"/>
      <c r="C13" s="82"/>
      <c r="D13" s="130"/>
      <c r="E13" s="86"/>
      <c r="F13" s="85"/>
      <c r="G13" s="86"/>
      <c r="H13" s="85"/>
      <c r="I13" s="86"/>
      <c r="J13" s="85"/>
      <c r="K13" s="86"/>
      <c r="L13" s="85"/>
      <c r="M13" s="86"/>
      <c r="N13" s="85"/>
    </row>
    <row r="14" spans="2:22" s="25" customFormat="1" ht="21.75" customHeight="1" thickBot="1" x14ac:dyDescent="0.3">
      <c r="B14" s="229" t="s">
        <v>65</v>
      </c>
      <c r="C14" s="229"/>
      <c r="D14" s="87">
        <f>SUM(D10:D12)</f>
        <v>444862</v>
      </c>
      <c r="E14" s="87"/>
      <c r="F14" s="87">
        <f>SUM(F10:F12)</f>
        <v>0</v>
      </c>
      <c r="G14" s="87"/>
      <c r="H14" s="87">
        <f>SUM(H10:H12)</f>
        <v>444862</v>
      </c>
      <c r="I14" s="87"/>
      <c r="J14" s="87">
        <f>SUM(J10:J12)</f>
        <v>444862</v>
      </c>
      <c r="K14" s="87"/>
      <c r="L14" s="87">
        <f>SUM(L10:L12)</f>
        <v>0</v>
      </c>
      <c r="M14" s="87"/>
      <c r="N14" s="87">
        <f>SUM(N10:N12)</f>
        <v>444862</v>
      </c>
    </row>
    <row r="15" spans="2:22" ht="21.75" customHeight="1" thickTop="1" x14ac:dyDescent="0.25"/>
    <row r="16" spans="2:22" ht="21.75" customHeight="1" x14ac:dyDescent="0.25">
      <c r="F16" s="91"/>
    </row>
    <row r="17" spans="4:4" ht="21.75" customHeight="1" x14ac:dyDescent="0.25">
      <c r="D17" s="48">
        <v>18</v>
      </c>
    </row>
  </sheetData>
  <sortState xmlns:xlrd2="http://schemas.microsoft.com/office/spreadsheetml/2017/richdata2" ref="B10:N12">
    <sortCondition descending="1" ref="N10:N12"/>
  </sortState>
  <mergeCells count="15">
    <mergeCell ref="B6:J6"/>
    <mergeCell ref="B8:C8"/>
    <mergeCell ref="B2:N2"/>
    <mergeCell ref="B3:N3"/>
    <mergeCell ref="B4:N4"/>
    <mergeCell ref="B14:C14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42"/>
  <sheetViews>
    <sheetView rightToLeft="1" tabSelected="1" view="pageBreakPreview" topLeftCell="A4" zoomScale="110" zoomScaleNormal="110" zoomScaleSheetLayoutView="110" workbookViewId="0">
      <selection activeCell="X16" sqref="X16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76" t="s">
        <v>167</v>
      </c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</row>
    <row r="3" spans="3:17" ht="30" x14ac:dyDescent="0.55000000000000004">
      <c r="C3" s="176" t="s">
        <v>0</v>
      </c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</row>
    <row r="4" spans="3:17" ht="30" x14ac:dyDescent="0.55000000000000004">
      <c r="C4" s="176" t="s">
        <v>216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40" t="s">
        <v>66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177" t="s">
        <v>71</v>
      </c>
      <c r="D9" s="178" t="s">
        <v>213</v>
      </c>
      <c r="E9" s="178" t="s">
        <v>2</v>
      </c>
      <c r="F9" s="178" t="s">
        <v>2</v>
      </c>
      <c r="G9" s="178" t="s">
        <v>2</v>
      </c>
      <c r="I9" s="178" t="s">
        <v>3</v>
      </c>
      <c r="J9" s="178" t="s">
        <v>3</v>
      </c>
      <c r="K9" s="178" t="s">
        <v>3</v>
      </c>
      <c r="M9" s="178" t="s">
        <v>217</v>
      </c>
      <c r="N9" s="178" t="s">
        <v>4</v>
      </c>
      <c r="O9" s="178" t="s">
        <v>4</v>
      </c>
      <c r="P9" s="178" t="s">
        <v>4</v>
      </c>
      <c r="Q9" s="178" t="s">
        <v>4</v>
      </c>
    </row>
    <row r="10" spans="3:17" s="6" customFormat="1" ht="44.25" customHeight="1" x14ac:dyDescent="0.25">
      <c r="C10" s="177"/>
      <c r="D10" s="10"/>
      <c r="E10" s="179" t="s">
        <v>6</v>
      </c>
      <c r="F10" s="10"/>
      <c r="G10" s="179" t="s">
        <v>7</v>
      </c>
      <c r="I10" s="179" t="s">
        <v>72</v>
      </c>
      <c r="J10" s="10"/>
      <c r="K10" s="179" t="s">
        <v>73</v>
      </c>
      <c r="L10" s="31">
        <v>0</v>
      </c>
      <c r="M10" s="179" t="s">
        <v>6</v>
      </c>
      <c r="N10" s="10"/>
      <c r="O10" s="179" t="s">
        <v>7</v>
      </c>
      <c r="Q10" s="181" t="s">
        <v>11</v>
      </c>
    </row>
    <row r="11" spans="3:17" s="6" customFormat="1" ht="39.75" customHeight="1" x14ac:dyDescent="0.25">
      <c r="C11" s="177"/>
      <c r="D11" s="9"/>
      <c r="E11" s="180" t="s">
        <v>6</v>
      </c>
      <c r="F11" s="9"/>
      <c r="G11" s="180" t="s">
        <v>7</v>
      </c>
      <c r="I11" s="180"/>
      <c r="J11" s="9"/>
      <c r="K11" s="180"/>
      <c r="L11" s="31">
        <v>0</v>
      </c>
      <c r="M11" s="180" t="s">
        <v>6</v>
      </c>
      <c r="N11" s="9"/>
      <c r="O11" s="180" t="s">
        <v>7</v>
      </c>
      <c r="Q11" s="182" t="s">
        <v>11</v>
      </c>
    </row>
    <row r="12" spans="3:17" x14ac:dyDescent="0.55000000000000004">
      <c r="C12" s="30" t="s">
        <v>67</v>
      </c>
      <c r="E12" s="102">
        <f>سهام!G62</f>
        <v>222788270821</v>
      </c>
      <c r="F12" s="20"/>
      <c r="G12" s="102">
        <f>سهام!I62</f>
        <v>199693475670.30075</v>
      </c>
      <c r="H12" s="20"/>
      <c r="I12" s="102">
        <f>سهام!M62</f>
        <v>134809487616</v>
      </c>
      <c r="J12" s="20"/>
      <c r="K12" s="102">
        <f>سهام!Q62</f>
        <v>121914160561</v>
      </c>
      <c r="L12" s="51">
        <v>0</v>
      </c>
      <c r="M12" s="102">
        <f>سهام!W62</f>
        <v>224474372037</v>
      </c>
      <c r="N12" s="20"/>
      <c r="O12" s="102">
        <f>سهام!Y62</f>
        <v>231907656858.31348</v>
      </c>
      <c r="P12" s="20"/>
      <c r="Q12" s="51">
        <f>O12/O17</f>
        <v>0.984670142120319</v>
      </c>
    </row>
    <row r="13" spans="3:17" x14ac:dyDescent="0.55000000000000004">
      <c r="C13" s="2" t="s">
        <v>76</v>
      </c>
      <c r="E13" s="102">
        <f>سپرده!D14</f>
        <v>963477433.03620005</v>
      </c>
      <c r="F13" s="20"/>
      <c r="G13" s="102">
        <f>سپرده!D14</f>
        <v>963477433.03620005</v>
      </c>
      <c r="H13" s="20"/>
      <c r="I13" s="102">
        <f>سپرده!F14</f>
        <v>10752722167</v>
      </c>
      <c r="J13" s="20"/>
      <c r="K13" s="102">
        <f>سپرده!H14</f>
        <v>8105740352</v>
      </c>
      <c r="L13" s="51">
        <v>0.3836</v>
      </c>
      <c r="M13" s="102">
        <f>سپرده!J14</f>
        <v>3610459248</v>
      </c>
      <c r="N13" s="20"/>
      <c r="O13" s="102">
        <f>سپرده!J14</f>
        <v>3610459248</v>
      </c>
      <c r="P13" s="20"/>
      <c r="Q13" s="51">
        <f>O13/$O$17</f>
        <v>1.5329857879681025E-2</v>
      </c>
    </row>
    <row r="14" spans="3:17" x14ac:dyDescent="0.55000000000000004">
      <c r="C14" s="2" t="s">
        <v>147</v>
      </c>
      <c r="E14" s="102">
        <f>'واحدهای صندوق'!E11</f>
        <v>21423298760</v>
      </c>
      <c r="F14" s="20"/>
      <c r="G14" s="102">
        <f>'واحدهای صندوق'!G11</f>
        <v>18334172285.625</v>
      </c>
      <c r="H14" s="20"/>
      <c r="I14" s="102">
        <f>'واحدهای صندوق'!K11</f>
        <v>0</v>
      </c>
      <c r="J14" s="20"/>
      <c r="K14" s="102">
        <f>'واحدهای صندوق'!O11</f>
        <v>19198827868</v>
      </c>
      <c r="L14" s="51"/>
      <c r="M14" s="102">
        <f>'واحدهای صندوق'!U11</f>
        <v>0</v>
      </c>
      <c r="N14" s="20"/>
      <c r="O14" s="102">
        <f>'واحدهای صندوق'!W11</f>
        <v>0</v>
      </c>
      <c r="P14" s="20"/>
      <c r="Q14" s="101">
        <f>O14/O17</f>
        <v>0</v>
      </c>
    </row>
    <row r="15" spans="3:17" x14ac:dyDescent="0.55000000000000004">
      <c r="C15" s="2" t="s">
        <v>68</v>
      </c>
      <c r="E15" s="102">
        <f>'اوراق مشارکت'!R14</f>
        <v>0</v>
      </c>
      <c r="F15" s="20"/>
      <c r="G15" s="102">
        <f>'اوراق مشارکت'!T14</f>
        <v>0</v>
      </c>
      <c r="H15" s="20"/>
      <c r="I15" s="102">
        <f>'اوراق مشارکت'!X14</f>
        <v>0</v>
      </c>
      <c r="J15" s="20"/>
      <c r="K15" s="102">
        <f>'اوراق مشارکت'!AB14</f>
        <v>0</v>
      </c>
      <c r="L15" s="51">
        <v>0</v>
      </c>
      <c r="M15" s="102">
        <f>'اوراق مشارکت'!AH14</f>
        <v>0</v>
      </c>
      <c r="N15" s="20"/>
      <c r="O15" s="102">
        <f>'اوراق مشارکت'!AJ14</f>
        <v>0</v>
      </c>
      <c r="P15" s="20"/>
      <c r="Q15" s="108">
        <f>O15/$O$17</f>
        <v>0</v>
      </c>
    </row>
    <row r="16" spans="3:17" x14ac:dyDescent="0.55000000000000004">
      <c r="E16" s="3"/>
      <c r="G16" s="3"/>
      <c r="I16" s="3"/>
      <c r="K16" s="3"/>
      <c r="L16" s="92">
        <v>0.25369999999999998</v>
      </c>
      <c r="M16" s="3"/>
      <c r="O16" s="3"/>
      <c r="Q16" s="8"/>
    </row>
    <row r="17" spans="3:17" ht="21.75" thickBot="1" x14ac:dyDescent="0.6">
      <c r="C17" s="2" t="s">
        <v>65</v>
      </c>
      <c r="D17" s="3">
        <f>SUM(D12:D14)</f>
        <v>0</v>
      </c>
      <c r="E17" s="70">
        <f>SUM(E12:E16)</f>
        <v>245175047014.03619</v>
      </c>
      <c r="F17" s="73">
        <f>SUM(F12:F14)</f>
        <v>0</v>
      </c>
      <c r="G17" s="70">
        <f>SUM(G12:G16)</f>
        <v>218991125388.96194</v>
      </c>
      <c r="H17" s="73">
        <f>SUM(H12:H14)</f>
        <v>0</v>
      </c>
      <c r="I17" s="70">
        <f>SUM(I12:I16)</f>
        <v>145562209783</v>
      </c>
      <c r="J17" s="73">
        <f>SUM(J12:J14)</f>
        <v>0</v>
      </c>
      <c r="K17" s="70">
        <f>SUM(K12:K16)</f>
        <v>149218728781</v>
      </c>
      <c r="L17" s="73">
        <v>0</v>
      </c>
      <c r="M17" s="70">
        <f>SUM(M12:M16)</f>
        <v>228084831285</v>
      </c>
      <c r="N17" s="73">
        <f>SUM(N12:N14)</f>
        <v>0</v>
      </c>
      <c r="O17" s="70">
        <f>SUM(O12:O16)</f>
        <v>235518116106.31348</v>
      </c>
      <c r="P17" s="73">
        <f>SUM(P12:P14)</f>
        <v>0</v>
      </c>
      <c r="Q17" s="104">
        <v>1</v>
      </c>
    </row>
    <row r="18" spans="3:17" ht="21.75" thickTop="1" x14ac:dyDescent="0.55000000000000004">
      <c r="L18" s="92">
        <v>0.2044</v>
      </c>
      <c r="Q18" s="8"/>
    </row>
    <row r="19" spans="3:17" x14ac:dyDescent="0.55000000000000004">
      <c r="L19" s="92">
        <v>0.11650000000000001</v>
      </c>
    </row>
    <row r="20" spans="3:17" x14ac:dyDescent="0.55000000000000004">
      <c r="L20" s="92">
        <v>0</v>
      </c>
    </row>
    <row r="21" spans="3:17" ht="30" x14ac:dyDescent="0.75">
      <c r="I21" s="41">
        <v>1</v>
      </c>
      <c r="L21" s="92">
        <v>6.3700000000000007E-2</v>
      </c>
    </row>
    <row r="22" spans="3:17" x14ac:dyDescent="0.55000000000000004">
      <c r="L22" s="92">
        <v>0</v>
      </c>
    </row>
    <row r="23" spans="3:17" x14ac:dyDescent="0.55000000000000004">
      <c r="L23" s="92">
        <v>0.13189999999999999</v>
      </c>
    </row>
    <row r="24" spans="3:17" x14ac:dyDescent="0.55000000000000004">
      <c r="L24" s="92">
        <v>3.9899999999999998E-2</v>
      </c>
    </row>
    <row r="25" spans="3:17" x14ac:dyDescent="0.55000000000000004">
      <c r="L25" s="92">
        <v>0.18509999999999999</v>
      </c>
    </row>
    <row r="26" spans="3:17" x14ac:dyDescent="0.55000000000000004">
      <c r="L26" s="92">
        <v>1.89E-2</v>
      </c>
    </row>
    <row r="27" spans="3:17" x14ac:dyDescent="0.55000000000000004">
      <c r="L27" s="92">
        <v>5.16E-2</v>
      </c>
    </row>
    <row r="28" spans="3:17" x14ac:dyDescent="0.55000000000000004">
      <c r="L28" s="92">
        <v>3.6200000000000003E-2</v>
      </c>
    </row>
    <row r="29" spans="3:17" x14ac:dyDescent="0.55000000000000004">
      <c r="L29" s="92">
        <v>0</v>
      </c>
    </row>
    <row r="30" spans="3:17" x14ac:dyDescent="0.55000000000000004">
      <c r="L30" s="92">
        <v>1.8200000000000001E-2</v>
      </c>
    </row>
    <row r="31" spans="3:17" x14ac:dyDescent="0.55000000000000004">
      <c r="L31" s="92">
        <v>3.3000000000000002E-2</v>
      </c>
    </row>
    <row r="32" spans="3:17" x14ac:dyDescent="0.55000000000000004">
      <c r="L32" s="92">
        <v>5.7999999999999996E-3</v>
      </c>
    </row>
    <row r="33" spans="12:12" x14ac:dyDescent="0.55000000000000004">
      <c r="L33" s="92">
        <v>2.0000000000000001E-4</v>
      </c>
    </row>
    <row r="34" spans="12:12" x14ac:dyDescent="0.55000000000000004">
      <c r="L34" s="92">
        <v>0</v>
      </c>
    </row>
    <row r="35" spans="12:12" x14ac:dyDescent="0.55000000000000004">
      <c r="L35" s="92">
        <v>0</v>
      </c>
    </row>
    <row r="36" spans="12:12" x14ac:dyDescent="0.55000000000000004">
      <c r="L36" s="92">
        <v>0</v>
      </c>
    </row>
    <row r="37" spans="12:12" x14ac:dyDescent="0.55000000000000004">
      <c r="L37" s="92">
        <v>1E-4</v>
      </c>
    </row>
    <row r="38" spans="12:12" x14ac:dyDescent="0.55000000000000004">
      <c r="L38" s="92">
        <v>-9.1000000000000004E-3</v>
      </c>
    </row>
    <row r="39" spans="12:12" x14ac:dyDescent="0.55000000000000004">
      <c r="L39" s="92">
        <v>0</v>
      </c>
    </row>
    <row r="40" spans="12:12" x14ac:dyDescent="0.55000000000000004">
      <c r="L40" s="92">
        <v>0</v>
      </c>
    </row>
    <row r="42" spans="12:12" x14ac:dyDescent="0.55000000000000004">
      <c r="L42" s="2">
        <f>SUM(L10:L40)</f>
        <v>1.5336999999999998</v>
      </c>
    </row>
  </sheetData>
  <sortState xmlns:xlrd2="http://schemas.microsoft.com/office/spreadsheetml/2017/richdata2" ref="C12:Q15">
    <sortCondition descending="1" ref="O12:O15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AZ61"/>
  <sheetViews>
    <sheetView rightToLeft="1" view="pageBreakPreview" topLeftCell="A27" zoomScaleNormal="55" zoomScaleSheetLayoutView="100" workbookViewId="0">
      <selection activeCell="A45" sqref="A45:XFD47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2.425781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2.425781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78" t="s">
        <v>167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</row>
    <row r="3" spans="2:28" ht="30" x14ac:dyDescent="0.55000000000000004">
      <c r="B3" s="178" t="s">
        <v>37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</row>
    <row r="4" spans="2:28" ht="30" x14ac:dyDescent="0.55000000000000004">
      <c r="B4" s="178" t="s">
        <v>216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</row>
    <row r="5" spans="2:28" ht="61.5" customHeight="1" x14ac:dyDescent="0.55000000000000004"/>
    <row r="6" spans="2:28" s="2" customFormat="1" ht="30" x14ac:dyDescent="0.55000000000000004">
      <c r="B6" s="12" t="s">
        <v>160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177" t="s">
        <v>1</v>
      </c>
      <c r="D8" s="178" t="s">
        <v>39</v>
      </c>
      <c r="E8" s="178" t="s">
        <v>39</v>
      </c>
      <c r="F8" s="178" t="s">
        <v>39</v>
      </c>
      <c r="G8" s="178" t="s">
        <v>39</v>
      </c>
      <c r="H8" s="178" t="s">
        <v>39</v>
      </c>
      <c r="I8" s="178" t="s">
        <v>39</v>
      </c>
      <c r="J8" s="178" t="s">
        <v>39</v>
      </c>
      <c r="L8" s="178" t="s">
        <v>40</v>
      </c>
      <c r="M8" s="178" t="s">
        <v>40</v>
      </c>
      <c r="N8" s="178" t="s">
        <v>40</v>
      </c>
      <c r="O8" s="178" t="s">
        <v>40</v>
      </c>
      <c r="P8" s="178" t="s">
        <v>40</v>
      </c>
      <c r="Q8" s="178" t="s">
        <v>40</v>
      </c>
      <c r="R8" s="178" t="s">
        <v>40</v>
      </c>
    </row>
    <row r="9" spans="2:28" ht="69" customHeight="1" x14ac:dyDescent="0.65">
      <c r="B9" s="177" t="s">
        <v>1</v>
      </c>
      <c r="D9" s="234" t="s">
        <v>5</v>
      </c>
      <c r="E9" s="39"/>
      <c r="F9" s="234" t="s">
        <v>135</v>
      </c>
      <c r="G9" s="39"/>
      <c r="H9" s="234" t="s">
        <v>51</v>
      </c>
      <c r="I9" s="39"/>
      <c r="J9" s="234" t="s">
        <v>52</v>
      </c>
      <c r="K9" s="28"/>
      <c r="L9" s="234" t="s">
        <v>5</v>
      </c>
      <c r="M9" s="39"/>
      <c r="N9" s="234" t="s">
        <v>135</v>
      </c>
      <c r="O9" s="39"/>
      <c r="P9" s="234" t="s">
        <v>51</v>
      </c>
      <c r="Q9" s="39"/>
      <c r="R9" s="219" t="s">
        <v>145</v>
      </c>
    </row>
    <row r="10" spans="2:28" ht="21.75" customHeight="1" x14ac:dyDescent="0.55000000000000004">
      <c r="B10" s="22" t="s">
        <v>78</v>
      </c>
      <c r="D10" s="68">
        <v>5600000</v>
      </c>
      <c r="E10" s="6"/>
      <c r="F10" s="68">
        <v>16204605480</v>
      </c>
      <c r="G10" s="6"/>
      <c r="H10" s="68">
        <v>12040728838</v>
      </c>
      <c r="I10" s="6"/>
      <c r="J10" s="68">
        <v>4163876642</v>
      </c>
      <c r="K10" s="6"/>
      <c r="L10" s="68">
        <v>5600000</v>
      </c>
      <c r="M10" s="6"/>
      <c r="N10" s="68">
        <v>16204605480</v>
      </c>
      <c r="O10" s="6"/>
      <c r="P10" s="68">
        <v>12040728838</v>
      </c>
      <c r="Q10" s="6"/>
      <c r="R10" s="68">
        <v>4163876642</v>
      </c>
    </row>
    <row r="11" spans="2:28" ht="21.75" customHeight="1" x14ac:dyDescent="0.55000000000000004">
      <c r="B11" s="22" t="s">
        <v>184</v>
      </c>
      <c r="D11" s="68">
        <v>700000</v>
      </c>
      <c r="E11" s="6"/>
      <c r="F11" s="68">
        <v>10187024400</v>
      </c>
      <c r="G11" s="6"/>
      <c r="H11" s="68">
        <v>8078644344</v>
      </c>
      <c r="I11" s="6"/>
      <c r="J11" s="68">
        <v>2108380056</v>
      </c>
      <c r="K11" s="6"/>
      <c r="L11" s="68">
        <v>700000</v>
      </c>
      <c r="M11" s="6"/>
      <c r="N11" s="68">
        <v>10187024400</v>
      </c>
      <c r="O11" s="6"/>
      <c r="P11" s="68">
        <v>8078644344</v>
      </c>
      <c r="Q11" s="6"/>
      <c r="R11" s="68">
        <v>2108380056</v>
      </c>
    </row>
    <row r="12" spans="2:28" ht="21.75" customHeight="1" x14ac:dyDescent="0.55000000000000004">
      <c r="B12" s="22" t="s">
        <v>177</v>
      </c>
      <c r="D12" s="68">
        <v>2600000</v>
      </c>
      <c r="E12" s="6"/>
      <c r="F12" s="68">
        <v>8123177790</v>
      </c>
      <c r="G12" s="6"/>
      <c r="H12" s="68">
        <v>6726866069</v>
      </c>
      <c r="I12" s="6"/>
      <c r="J12" s="68">
        <v>1396311721</v>
      </c>
      <c r="K12" s="6"/>
      <c r="L12" s="68">
        <v>2600000</v>
      </c>
      <c r="M12" s="6"/>
      <c r="N12" s="68">
        <v>8123177790</v>
      </c>
      <c r="O12" s="6"/>
      <c r="P12" s="68">
        <v>6726866069</v>
      </c>
      <c r="Q12" s="6"/>
      <c r="R12" s="68">
        <v>1396311721</v>
      </c>
    </row>
    <row r="13" spans="2:28" ht="21.75" customHeight="1" x14ac:dyDescent="0.55000000000000004">
      <c r="B13" s="22" t="s">
        <v>200</v>
      </c>
      <c r="D13" s="68">
        <v>850000</v>
      </c>
      <c r="E13" s="6"/>
      <c r="F13" s="68">
        <v>9167626125</v>
      </c>
      <c r="G13" s="6"/>
      <c r="H13" s="68">
        <v>7866414670</v>
      </c>
      <c r="I13" s="6"/>
      <c r="J13" s="68">
        <v>1301211455</v>
      </c>
      <c r="K13" s="6"/>
      <c r="L13" s="68">
        <v>850000</v>
      </c>
      <c r="M13" s="6"/>
      <c r="N13" s="68">
        <v>9167626125</v>
      </c>
      <c r="O13" s="6"/>
      <c r="P13" s="68">
        <v>7866414670</v>
      </c>
      <c r="Q13" s="6"/>
      <c r="R13" s="68">
        <v>1301211455</v>
      </c>
    </row>
    <row r="14" spans="2:28" ht="21.75" customHeight="1" x14ac:dyDescent="0.55000000000000004">
      <c r="B14" s="22" t="s">
        <v>190</v>
      </c>
      <c r="D14" s="68">
        <v>739248</v>
      </c>
      <c r="E14" s="6"/>
      <c r="F14" s="68">
        <v>4071066088</v>
      </c>
      <c r="G14" s="6"/>
      <c r="H14" s="68">
        <v>2846071998</v>
      </c>
      <c r="I14" s="6"/>
      <c r="J14" s="68">
        <v>1224994090</v>
      </c>
      <c r="K14" s="6"/>
      <c r="L14" s="68">
        <v>739248</v>
      </c>
      <c r="M14" s="6"/>
      <c r="N14" s="68">
        <v>4071066088</v>
      </c>
      <c r="O14" s="6"/>
      <c r="P14" s="68">
        <v>2846071998</v>
      </c>
      <c r="Q14" s="6"/>
      <c r="R14" s="68">
        <v>1224994090</v>
      </c>
    </row>
    <row r="15" spans="2:28" ht="21.75" customHeight="1" x14ac:dyDescent="0.55000000000000004">
      <c r="B15" s="22" t="s">
        <v>201</v>
      </c>
      <c r="D15" s="68">
        <v>720202</v>
      </c>
      <c r="E15" s="6"/>
      <c r="F15" s="68">
        <v>3477923805</v>
      </c>
      <c r="G15" s="6"/>
      <c r="H15" s="68">
        <v>2285922316</v>
      </c>
      <c r="I15" s="6"/>
      <c r="J15" s="68">
        <v>1192001489</v>
      </c>
      <c r="K15" s="6"/>
      <c r="L15" s="68">
        <v>720202</v>
      </c>
      <c r="M15" s="6"/>
      <c r="N15" s="68">
        <v>3477923805</v>
      </c>
      <c r="O15" s="6"/>
      <c r="P15" s="68">
        <v>2285922316</v>
      </c>
      <c r="Q15" s="6"/>
      <c r="R15" s="68">
        <v>1192001489</v>
      </c>
    </row>
    <row r="16" spans="2:28" ht="21.75" customHeight="1" x14ac:dyDescent="0.55000000000000004">
      <c r="B16" s="22" t="s">
        <v>179</v>
      </c>
      <c r="D16" s="68">
        <v>3000000</v>
      </c>
      <c r="E16" s="6"/>
      <c r="F16" s="68">
        <v>7142249250</v>
      </c>
      <c r="G16" s="6"/>
      <c r="H16" s="68">
        <v>6159209912</v>
      </c>
      <c r="I16" s="6"/>
      <c r="J16" s="68">
        <v>983039338</v>
      </c>
      <c r="K16" s="6"/>
      <c r="L16" s="68">
        <v>3000000</v>
      </c>
      <c r="M16" s="6"/>
      <c r="N16" s="68">
        <v>7142249250</v>
      </c>
      <c r="O16" s="6"/>
      <c r="P16" s="68">
        <v>6159209912</v>
      </c>
      <c r="Q16" s="6"/>
      <c r="R16" s="68">
        <v>983039338</v>
      </c>
    </row>
    <row r="17" spans="2:18" ht="21.75" customHeight="1" x14ac:dyDescent="0.55000000000000004">
      <c r="B17" s="22" t="s">
        <v>205</v>
      </c>
      <c r="D17" s="68">
        <v>4733333</v>
      </c>
      <c r="E17" s="6"/>
      <c r="F17" s="68">
        <v>12026413673</v>
      </c>
      <c r="G17" s="6"/>
      <c r="H17" s="68">
        <v>11127726266</v>
      </c>
      <c r="I17" s="6"/>
      <c r="J17" s="68">
        <v>898687407</v>
      </c>
      <c r="K17" s="6"/>
      <c r="L17" s="68">
        <v>4733333</v>
      </c>
      <c r="M17" s="6"/>
      <c r="N17" s="68">
        <v>12026413673</v>
      </c>
      <c r="O17" s="6"/>
      <c r="P17" s="68">
        <v>11127726266</v>
      </c>
      <c r="Q17" s="6"/>
      <c r="R17" s="68">
        <v>898687407</v>
      </c>
    </row>
    <row r="18" spans="2:18" ht="21.75" customHeight="1" x14ac:dyDescent="0.55000000000000004">
      <c r="B18" s="22" t="s">
        <v>191</v>
      </c>
      <c r="D18" s="68">
        <v>4000000</v>
      </c>
      <c r="E18" s="6"/>
      <c r="F18" s="68">
        <v>6660135000</v>
      </c>
      <c r="G18" s="6"/>
      <c r="H18" s="68">
        <v>5876903644</v>
      </c>
      <c r="I18" s="6"/>
      <c r="J18" s="68">
        <v>783231356</v>
      </c>
      <c r="K18" s="6"/>
      <c r="L18" s="68">
        <v>4000000</v>
      </c>
      <c r="M18" s="6"/>
      <c r="N18" s="68">
        <v>6660135000</v>
      </c>
      <c r="O18" s="6"/>
      <c r="P18" s="68">
        <v>5876903644</v>
      </c>
      <c r="Q18" s="6"/>
      <c r="R18" s="68">
        <v>783231356</v>
      </c>
    </row>
    <row r="19" spans="2:18" ht="21.75" customHeight="1" x14ac:dyDescent="0.55000000000000004">
      <c r="B19" s="22" t="s">
        <v>225</v>
      </c>
      <c r="D19" s="68">
        <v>2400000</v>
      </c>
      <c r="E19" s="6"/>
      <c r="F19" s="68">
        <v>6660930240</v>
      </c>
      <c r="G19" s="6"/>
      <c r="H19" s="68">
        <v>5991320241</v>
      </c>
      <c r="I19" s="6"/>
      <c r="J19" s="68">
        <v>669609999</v>
      </c>
      <c r="K19" s="6"/>
      <c r="L19" s="68">
        <v>2400000</v>
      </c>
      <c r="M19" s="6"/>
      <c r="N19" s="68">
        <v>6660930240</v>
      </c>
      <c r="O19" s="6"/>
      <c r="P19" s="68">
        <v>5991320241</v>
      </c>
      <c r="Q19" s="6"/>
      <c r="R19" s="68">
        <v>669609999</v>
      </c>
    </row>
    <row r="20" spans="2:18" ht="21.75" customHeight="1" x14ac:dyDescent="0.55000000000000004">
      <c r="B20" s="22" t="s">
        <v>186</v>
      </c>
      <c r="D20" s="68">
        <v>300000</v>
      </c>
      <c r="E20" s="6"/>
      <c r="F20" s="68">
        <v>7509053700</v>
      </c>
      <c r="G20" s="6"/>
      <c r="H20" s="68">
        <v>6862242449</v>
      </c>
      <c r="I20" s="6"/>
      <c r="J20" s="68">
        <v>646811251</v>
      </c>
      <c r="K20" s="6"/>
      <c r="L20" s="68">
        <v>300000</v>
      </c>
      <c r="M20" s="6"/>
      <c r="N20" s="68">
        <v>7509053700</v>
      </c>
      <c r="O20" s="6"/>
      <c r="P20" s="68">
        <v>6862242449</v>
      </c>
      <c r="Q20" s="6"/>
      <c r="R20" s="68">
        <v>646811251</v>
      </c>
    </row>
    <row r="21" spans="2:18" ht="21.75" customHeight="1" x14ac:dyDescent="0.55000000000000004">
      <c r="B21" s="22" t="s">
        <v>178</v>
      </c>
      <c r="D21" s="68">
        <v>1800000</v>
      </c>
      <c r="E21" s="6"/>
      <c r="F21" s="68">
        <v>4070634750</v>
      </c>
      <c r="G21" s="6"/>
      <c r="H21" s="68">
        <v>3445594496</v>
      </c>
      <c r="I21" s="6"/>
      <c r="J21" s="68">
        <v>625040254</v>
      </c>
      <c r="K21" s="6"/>
      <c r="L21" s="68">
        <v>1800000</v>
      </c>
      <c r="M21" s="6"/>
      <c r="N21" s="68">
        <v>4070634750</v>
      </c>
      <c r="O21" s="6"/>
      <c r="P21" s="68">
        <v>3445594496</v>
      </c>
      <c r="Q21" s="6"/>
      <c r="R21" s="68">
        <v>625040254</v>
      </c>
    </row>
    <row r="22" spans="2:18" ht="21.75" customHeight="1" x14ac:dyDescent="0.55000000000000004">
      <c r="B22" s="22" t="s">
        <v>192</v>
      </c>
      <c r="D22" s="68">
        <v>1500000</v>
      </c>
      <c r="E22" s="6"/>
      <c r="F22" s="68">
        <v>6487667325</v>
      </c>
      <c r="G22" s="6"/>
      <c r="H22" s="68">
        <v>5914340679</v>
      </c>
      <c r="I22" s="6"/>
      <c r="J22" s="68">
        <v>573326646</v>
      </c>
      <c r="K22" s="6"/>
      <c r="L22" s="68">
        <v>1500000</v>
      </c>
      <c r="M22" s="6"/>
      <c r="N22" s="68">
        <v>6487667325</v>
      </c>
      <c r="O22" s="6"/>
      <c r="P22" s="68">
        <v>5914340679</v>
      </c>
      <c r="Q22" s="6"/>
      <c r="R22" s="68">
        <v>573326646</v>
      </c>
    </row>
    <row r="23" spans="2:18" ht="21.75" customHeight="1" x14ac:dyDescent="0.55000000000000004">
      <c r="B23" s="22" t="s">
        <v>202</v>
      </c>
      <c r="D23" s="68">
        <v>600000</v>
      </c>
      <c r="E23" s="6"/>
      <c r="F23" s="68">
        <v>8475270300</v>
      </c>
      <c r="G23" s="6"/>
      <c r="H23" s="68">
        <v>8010054887</v>
      </c>
      <c r="I23" s="6"/>
      <c r="J23" s="68">
        <v>465215413</v>
      </c>
      <c r="K23" s="6"/>
      <c r="L23" s="68">
        <v>600000</v>
      </c>
      <c r="M23" s="6"/>
      <c r="N23" s="68">
        <v>8475270300</v>
      </c>
      <c r="O23" s="6"/>
      <c r="P23" s="68">
        <v>8010054887</v>
      </c>
      <c r="Q23" s="6"/>
      <c r="R23" s="68">
        <v>465215413</v>
      </c>
    </row>
    <row r="24" spans="2:18" ht="21.75" customHeight="1" x14ac:dyDescent="0.55000000000000004">
      <c r="B24" s="22" t="s">
        <v>210</v>
      </c>
      <c r="D24" s="68">
        <v>1750000</v>
      </c>
      <c r="E24" s="6"/>
      <c r="F24" s="68">
        <v>5103949725</v>
      </c>
      <c r="G24" s="6"/>
      <c r="H24" s="68">
        <v>4695146662</v>
      </c>
      <c r="I24" s="6"/>
      <c r="J24" s="68">
        <v>408803063</v>
      </c>
      <c r="K24" s="6"/>
      <c r="L24" s="68">
        <v>1750000</v>
      </c>
      <c r="M24" s="6"/>
      <c r="N24" s="68">
        <v>5103949725</v>
      </c>
      <c r="O24" s="6"/>
      <c r="P24" s="68">
        <v>4695146662</v>
      </c>
      <c r="Q24" s="6"/>
      <c r="R24" s="68">
        <v>408803063</v>
      </c>
    </row>
    <row r="25" spans="2:18" ht="21.75" customHeight="1" x14ac:dyDescent="0.55000000000000004">
      <c r="B25" s="22" t="s">
        <v>221</v>
      </c>
      <c r="D25" s="68">
        <v>2550000</v>
      </c>
      <c r="E25" s="6"/>
      <c r="F25" s="68">
        <v>5566481190</v>
      </c>
      <c r="G25" s="6"/>
      <c r="H25" s="68">
        <v>5163635258</v>
      </c>
      <c r="I25" s="6"/>
      <c r="J25" s="68">
        <v>402845932</v>
      </c>
      <c r="K25" s="6"/>
      <c r="L25" s="68">
        <v>2550000</v>
      </c>
      <c r="M25" s="6"/>
      <c r="N25" s="68">
        <v>5566481190</v>
      </c>
      <c r="O25" s="6"/>
      <c r="P25" s="68">
        <v>5163635258</v>
      </c>
      <c r="Q25" s="6"/>
      <c r="R25" s="68">
        <v>402845932</v>
      </c>
    </row>
    <row r="26" spans="2:18" ht="21.75" customHeight="1" x14ac:dyDescent="0.55000000000000004">
      <c r="B26" s="22" t="s">
        <v>224</v>
      </c>
      <c r="D26" s="68">
        <v>1000000</v>
      </c>
      <c r="E26" s="6"/>
      <c r="F26" s="68">
        <v>4717761300</v>
      </c>
      <c r="G26" s="6"/>
      <c r="H26" s="68">
        <v>4348271180</v>
      </c>
      <c r="I26" s="6"/>
      <c r="J26" s="68">
        <v>369490120</v>
      </c>
      <c r="K26" s="6"/>
      <c r="L26" s="68">
        <v>1000000</v>
      </c>
      <c r="M26" s="6"/>
      <c r="N26" s="68">
        <v>4717761300</v>
      </c>
      <c r="O26" s="6"/>
      <c r="P26" s="68">
        <v>4348271180</v>
      </c>
      <c r="Q26" s="6"/>
      <c r="R26" s="68">
        <v>369490120</v>
      </c>
    </row>
    <row r="27" spans="2:18" ht="21.75" customHeight="1" x14ac:dyDescent="0.55000000000000004">
      <c r="B27" s="22" t="s">
        <v>229</v>
      </c>
      <c r="D27" s="68">
        <v>847517</v>
      </c>
      <c r="E27" s="6"/>
      <c r="F27" s="68">
        <v>4043034040</v>
      </c>
      <c r="G27" s="6"/>
      <c r="H27" s="68">
        <v>3679561029</v>
      </c>
      <c r="I27" s="6"/>
      <c r="J27" s="68">
        <v>363473011</v>
      </c>
      <c r="K27" s="6"/>
      <c r="L27" s="68">
        <v>847517</v>
      </c>
      <c r="M27" s="6"/>
      <c r="N27" s="68">
        <v>4043034040</v>
      </c>
      <c r="O27" s="6"/>
      <c r="P27" s="68">
        <v>3679561029</v>
      </c>
      <c r="Q27" s="6"/>
      <c r="R27" s="68">
        <v>363473011</v>
      </c>
    </row>
    <row r="28" spans="2:18" ht="21.75" customHeight="1" x14ac:dyDescent="0.55000000000000004">
      <c r="B28" s="22" t="s">
        <v>171</v>
      </c>
      <c r="D28" s="68">
        <v>3500000</v>
      </c>
      <c r="E28" s="6"/>
      <c r="F28" s="68">
        <v>8586603900</v>
      </c>
      <c r="G28" s="6"/>
      <c r="H28" s="68">
        <v>8332624167</v>
      </c>
      <c r="I28" s="6"/>
      <c r="J28" s="68">
        <v>253979733</v>
      </c>
      <c r="K28" s="6"/>
      <c r="L28" s="68">
        <v>3500000</v>
      </c>
      <c r="M28" s="6"/>
      <c r="N28" s="68">
        <v>8586603900</v>
      </c>
      <c r="O28" s="6"/>
      <c r="P28" s="68">
        <v>8332624167</v>
      </c>
      <c r="Q28" s="6"/>
      <c r="R28" s="68">
        <v>253979733</v>
      </c>
    </row>
    <row r="29" spans="2:18" ht="21.75" customHeight="1" x14ac:dyDescent="0.55000000000000004">
      <c r="B29" s="22" t="s">
        <v>218</v>
      </c>
      <c r="D29" s="68">
        <v>2626866</v>
      </c>
      <c r="E29" s="6"/>
      <c r="F29" s="68">
        <v>4997905985</v>
      </c>
      <c r="G29" s="6"/>
      <c r="H29" s="68">
        <v>4760655719</v>
      </c>
      <c r="I29" s="6"/>
      <c r="J29" s="68">
        <v>237250266</v>
      </c>
      <c r="K29" s="6"/>
      <c r="L29" s="68">
        <v>2626866</v>
      </c>
      <c r="M29" s="6"/>
      <c r="N29" s="68">
        <v>4997905985</v>
      </c>
      <c r="O29" s="6"/>
      <c r="P29" s="68">
        <v>4760655719</v>
      </c>
      <c r="Q29" s="6"/>
      <c r="R29" s="68">
        <v>237250266</v>
      </c>
    </row>
    <row r="30" spans="2:18" ht="21.75" customHeight="1" x14ac:dyDescent="0.55000000000000004">
      <c r="B30" s="22" t="s">
        <v>228</v>
      </c>
      <c r="D30" s="68">
        <v>30000</v>
      </c>
      <c r="E30" s="6"/>
      <c r="F30" s="68">
        <v>5203553535</v>
      </c>
      <c r="G30" s="6"/>
      <c r="H30" s="68">
        <v>4993365484</v>
      </c>
      <c r="I30" s="6"/>
      <c r="J30" s="68">
        <v>210188051</v>
      </c>
      <c r="K30" s="6"/>
      <c r="L30" s="68">
        <v>30000</v>
      </c>
      <c r="M30" s="6"/>
      <c r="N30" s="68">
        <v>5203553535</v>
      </c>
      <c r="O30" s="6"/>
      <c r="P30" s="68">
        <v>4993365484</v>
      </c>
      <c r="Q30" s="6"/>
      <c r="R30" s="68">
        <v>210188051</v>
      </c>
    </row>
    <row r="31" spans="2:18" ht="21.75" customHeight="1" x14ac:dyDescent="0.55000000000000004">
      <c r="B31" s="22" t="s">
        <v>194</v>
      </c>
      <c r="D31" s="68">
        <v>5000000</v>
      </c>
      <c r="E31" s="6"/>
      <c r="F31" s="68">
        <v>6973260750</v>
      </c>
      <c r="G31" s="6"/>
      <c r="H31" s="68">
        <v>6789636528</v>
      </c>
      <c r="I31" s="6"/>
      <c r="J31" s="68">
        <v>183624222</v>
      </c>
      <c r="K31" s="6"/>
      <c r="L31" s="68">
        <v>5000000</v>
      </c>
      <c r="M31" s="6"/>
      <c r="N31" s="68">
        <v>6973260750</v>
      </c>
      <c r="O31" s="6"/>
      <c r="P31" s="68">
        <v>6789636528</v>
      </c>
      <c r="Q31" s="6"/>
      <c r="R31" s="68">
        <v>183624222</v>
      </c>
    </row>
    <row r="32" spans="2:18" ht="21.75" customHeight="1" x14ac:dyDescent="0.55000000000000004">
      <c r="B32" s="22" t="s">
        <v>223</v>
      </c>
      <c r="D32" s="68">
        <v>165000</v>
      </c>
      <c r="E32" s="6"/>
      <c r="F32" s="68">
        <v>7034742742</v>
      </c>
      <c r="G32" s="6"/>
      <c r="H32" s="68">
        <v>6855867597</v>
      </c>
      <c r="I32" s="6"/>
      <c r="J32" s="68">
        <v>178875145</v>
      </c>
      <c r="K32" s="6"/>
      <c r="L32" s="68">
        <v>165000</v>
      </c>
      <c r="M32" s="6"/>
      <c r="N32" s="68">
        <v>7034742742</v>
      </c>
      <c r="O32" s="6"/>
      <c r="P32" s="68">
        <v>6855867597</v>
      </c>
      <c r="Q32" s="6"/>
      <c r="R32" s="68">
        <v>178875145</v>
      </c>
    </row>
    <row r="33" spans="2:51" ht="21.75" customHeight="1" x14ac:dyDescent="0.55000000000000004">
      <c r="B33" s="22" t="s">
        <v>212</v>
      </c>
      <c r="D33" s="68">
        <v>900000</v>
      </c>
      <c r="E33" s="6"/>
      <c r="F33" s="68">
        <v>3117837825</v>
      </c>
      <c r="G33" s="6"/>
      <c r="H33" s="68">
        <v>2980062495</v>
      </c>
      <c r="I33" s="6"/>
      <c r="J33" s="68">
        <v>137775330</v>
      </c>
      <c r="K33" s="6"/>
      <c r="L33" s="68">
        <v>900000</v>
      </c>
      <c r="M33" s="6"/>
      <c r="N33" s="68">
        <v>3117837825</v>
      </c>
      <c r="O33" s="6"/>
      <c r="P33" s="68">
        <v>2980062495</v>
      </c>
      <c r="Q33" s="6"/>
      <c r="R33" s="68">
        <v>137775330</v>
      </c>
    </row>
    <row r="34" spans="2:51" ht="21.75" customHeight="1" x14ac:dyDescent="0.55000000000000004">
      <c r="B34" s="22" t="s">
        <v>219</v>
      </c>
      <c r="D34" s="68">
        <v>1050000</v>
      </c>
      <c r="E34" s="6"/>
      <c r="F34" s="68">
        <v>6189452325</v>
      </c>
      <c r="G34" s="6"/>
      <c r="H34" s="68">
        <v>6088664792</v>
      </c>
      <c r="I34" s="6"/>
      <c r="J34" s="68">
        <v>100787533</v>
      </c>
      <c r="K34" s="6"/>
      <c r="L34" s="68">
        <v>1050000</v>
      </c>
      <c r="M34" s="6"/>
      <c r="N34" s="68">
        <v>6189452325</v>
      </c>
      <c r="O34" s="6"/>
      <c r="P34" s="68">
        <v>6088664792</v>
      </c>
      <c r="Q34" s="6"/>
      <c r="R34" s="68">
        <v>100787533</v>
      </c>
    </row>
    <row r="35" spans="2:51" ht="21.75" customHeight="1" x14ac:dyDescent="0.55000000000000004">
      <c r="B35" s="22" t="s">
        <v>222</v>
      </c>
      <c r="D35" s="68">
        <v>800000</v>
      </c>
      <c r="E35" s="6"/>
      <c r="F35" s="68">
        <v>9622404000</v>
      </c>
      <c r="G35" s="6"/>
      <c r="H35" s="68">
        <v>9542052890</v>
      </c>
      <c r="I35" s="6"/>
      <c r="J35" s="68">
        <v>80351110</v>
      </c>
      <c r="K35" s="6"/>
      <c r="L35" s="68">
        <v>800000</v>
      </c>
      <c r="M35" s="6"/>
      <c r="N35" s="68">
        <v>9622404000</v>
      </c>
      <c r="O35" s="6"/>
      <c r="P35" s="68">
        <v>9542052890</v>
      </c>
      <c r="Q35" s="6"/>
      <c r="R35" s="68">
        <v>80351110</v>
      </c>
    </row>
    <row r="36" spans="2:51" ht="21.75" customHeight="1" x14ac:dyDescent="0.55000000000000004">
      <c r="B36" s="22" t="s">
        <v>220</v>
      </c>
      <c r="D36" s="68">
        <v>2900000</v>
      </c>
      <c r="E36" s="6"/>
      <c r="F36" s="68">
        <v>5053451985</v>
      </c>
      <c r="G36" s="6"/>
      <c r="H36" s="68">
        <v>5004066834</v>
      </c>
      <c r="I36" s="6"/>
      <c r="J36" s="68">
        <v>49385151</v>
      </c>
      <c r="K36" s="6"/>
      <c r="L36" s="68">
        <v>2900000</v>
      </c>
      <c r="M36" s="6"/>
      <c r="N36" s="68">
        <v>5053451985</v>
      </c>
      <c r="O36" s="6"/>
      <c r="P36" s="68">
        <v>5004066834</v>
      </c>
      <c r="Q36" s="6"/>
      <c r="R36" s="68">
        <v>49385151</v>
      </c>
    </row>
    <row r="37" spans="2:51" ht="21.75" customHeight="1" x14ac:dyDescent="0.55000000000000004">
      <c r="B37" s="22" t="s">
        <v>170</v>
      </c>
      <c r="D37" s="68">
        <v>1600000</v>
      </c>
      <c r="E37" s="6"/>
      <c r="F37" s="68">
        <v>1013135760</v>
      </c>
      <c r="G37" s="6"/>
      <c r="H37" s="68">
        <v>998525753</v>
      </c>
      <c r="I37" s="6"/>
      <c r="J37" s="68">
        <v>14610007</v>
      </c>
      <c r="K37" s="6"/>
      <c r="L37" s="68">
        <v>1600000</v>
      </c>
      <c r="M37" s="6"/>
      <c r="N37" s="68">
        <v>1013135760</v>
      </c>
      <c r="O37" s="6"/>
      <c r="P37" s="68">
        <v>998525753</v>
      </c>
      <c r="Q37" s="6"/>
      <c r="R37" s="68">
        <v>14610007</v>
      </c>
    </row>
    <row r="38" spans="2:51" ht="21.75" customHeight="1" x14ac:dyDescent="0.55000000000000004">
      <c r="B38" s="22" t="s">
        <v>197</v>
      </c>
      <c r="D38" s="68">
        <v>1700000</v>
      </c>
      <c r="E38" s="6"/>
      <c r="F38" s="68">
        <v>6659836785</v>
      </c>
      <c r="G38" s="6"/>
      <c r="H38" s="68">
        <v>6666960788</v>
      </c>
      <c r="I38" s="6"/>
      <c r="J38" s="68">
        <v>-7124003</v>
      </c>
      <c r="K38" s="6"/>
      <c r="L38" s="68">
        <v>1700000</v>
      </c>
      <c r="M38" s="6"/>
      <c r="N38" s="68">
        <v>6659836785</v>
      </c>
      <c r="O38" s="6"/>
      <c r="P38" s="68">
        <v>6666960788</v>
      </c>
      <c r="Q38" s="6"/>
      <c r="R38" s="68">
        <v>-7124003</v>
      </c>
    </row>
    <row r="39" spans="2:51" ht="21.75" customHeight="1" x14ac:dyDescent="0.55000000000000004">
      <c r="B39" s="22" t="s">
        <v>180</v>
      </c>
      <c r="D39" s="68">
        <v>1800000</v>
      </c>
      <c r="E39" s="6"/>
      <c r="F39" s="68">
        <v>7198313670</v>
      </c>
      <c r="G39" s="6"/>
      <c r="H39" s="68">
        <v>7332998634</v>
      </c>
      <c r="I39" s="6"/>
      <c r="J39" s="68">
        <v>-134684964</v>
      </c>
      <c r="K39" s="6"/>
      <c r="L39" s="68">
        <v>1800000</v>
      </c>
      <c r="M39" s="6"/>
      <c r="N39" s="68">
        <v>7198313670</v>
      </c>
      <c r="O39" s="6"/>
      <c r="P39" s="68">
        <v>7332998634</v>
      </c>
      <c r="Q39" s="6"/>
      <c r="R39" s="68">
        <v>-134684964</v>
      </c>
    </row>
    <row r="40" spans="2:51" ht="21.75" customHeight="1" x14ac:dyDescent="0.55000000000000004">
      <c r="B40" s="22" t="s">
        <v>195</v>
      </c>
      <c r="D40" s="68">
        <v>4000000</v>
      </c>
      <c r="E40" s="6"/>
      <c r="F40" s="68">
        <v>6115395600</v>
      </c>
      <c r="G40" s="6"/>
      <c r="H40" s="68">
        <v>6343481238</v>
      </c>
      <c r="I40" s="6"/>
      <c r="J40" s="68">
        <v>-228085638</v>
      </c>
      <c r="K40" s="6"/>
      <c r="L40" s="68">
        <v>4000000</v>
      </c>
      <c r="M40" s="6"/>
      <c r="N40" s="68">
        <v>6115395600</v>
      </c>
      <c r="O40" s="6"/>
      <c r="P40" s="68">
        <v>6343481238</v>
      </c>
      <c r="Q40" s="6"/>
      <c r="R40" s="68">
        <v>-228085638</v>
      </c>
    </row>
    <row r="41" spans="2:51" ht="21.75" customHeight="1" x14ac:dyDescent="0.55000000000000004">
      <c r="B41" s="22" t="s">
        <v>174</v>
      </c>
      <c r="D41" s="68">
        <v>942308</v>
      </c>
      <c r="E41" s="6"/>
      <c r="F41" s="68">
        <v>6756426241</v>
      </c>
      <c r="G41" s="6"/>
      <c r="H41" s="68">
        <v>7063385776</v>
      </c>
      <c r="I41" s="6"/>
      <c r="J41" s="68">
        <v>-306959534</v>
      </c>
      <c r="K41" s="6"/>
      <c r="L41" s="68">
        <v>942308</v>
      </c>
      <c r="M41" s="6"/>
      <c r="N41" s="68">
        <v>6756426241</v>
      </c>
      <c r="O41" s="6"/>
      <c r="P41" s="68">
        <v>7063385776</v>
      </c>
      <c r="Q41" s="6"/>
      <c r="R41" s="68">
        <v>-306959534</v>
      </c>
    </row>
    <row r="42" spans="2:51" ht="21.75" customHeight="1" x14ac:dyDescent="0.55000000000000004">
      <c r="B42" s="22" t="s">
        <v>203</v>
      </c>
      <c r="D42" s="68">
        <v>3202325</v>
      </c>
      <c r="E42" s="6"/>
      <c r="F42" s="68">
        <v>6974547125</v>
      </c>
      <c r="G42" s="6"/>
      <c r="H42" s="68">
        <v>7334256766</v>
      </c>
      <c r="I42" s="6"/>
      <c r="J42" s="68">
        <v>-359709640</v>
      </c>
      <c r="K42" s="6"/>
      <c r="L42" s="68">
        <v>3202325</v>
      </c>
      <c r="M42" s="6"/>
      <c r="N42" s="68">
        <v>6974547125</v>
      </c>
      <c r="O42" s="6"/>
      <c r="P42" s="68">
        <v>7334256766</v>
      </c>
      <c r="Q42" s="6"/>
      <c r="R42" s="68">
        <v>-359709640</v>
      </c>
    </row>
    <row r="43" spans="2:51" ht="21.75" customHeight="1" x14ac:dyDescent="0.55000000000000004">
      <c r="B43" s="22" t="s">
        <v>226</v>
      </c>
      <c r="D43" s="68">
        <v>63500</v>
      </c>
      <c r="E43" s="6"/>
      <c r="F43" s="68">
        <v>6031323821</v>
      </c>
      <c r="G43" s="6"/>
      <c r="H43" s="68">
        <v>6713465270</v>
      </c>
      <c r="I43" s="6"/>
      <c r="J43" s="68">
        <v>-682141448</v>
      </c>
      <c r="K43" s="6"/>
      <c r="L43" s="68">
        <v>63500</v>
      </c>
      <c r="M43" s="6"/>
      <c r="N43" s="68">
        <v>6031323821</v>
      </c>
      <c r="O43" s="6"/>
      <c r="P43" s="68">
        <v>6713465270</v>
      </c>
      <c r="Q43" s="6"/>
      <c r="R43" s="68">
        <v>-682141448</v>
      </c>
    </row>
    <row r="44" spans="2:51" ht="21.75" customHeight="1" x14ac:dyDescent="0.55000000000000004">
      <c r="B44" s="22" t="s">
        <v>193</v>
      </c>
      <c r="D44" s="68">
        <v>1300000</v>
      </c>
      <c r="E44" s="6"/>
      <c r="F44" s="68">
        <v>4684460625</v>
      </c>
      <c r="G44" s="6"/>
      <c r="H44" s="68">
        <v>5578022346</v>
      </c>
      <c r="I44" s="6"/>
      <c r="J44" s="68">
        <v>-893561721</v>
      </c>
      <c r="K44" s="6"/>
      <c r="L44" s="68">
        <v>1300000</v>
      </c>
      <c r="M44" s="6"/>
      <c r="N44" s="68">
        <v>4684460625</v>
      </c>
      <c r="O44" s="6"/>
      <c r="P44" s="68">
        <v>5578022346</v>
      </c>
      <c r="Q44" s="6"/>
      <c r="R44" s="68">
        <v>-893561721</v>
      </c>
    </row>
    <row r="45" spans="2:51" ht="21.75" customHeight="1" x14ac:dyDescent="0.55000000000000004">
      <c r="D45" s="68"/>
      <c r="E45" s="6"/>
      <c r="F45" s="68"/>
      <c r="G45" s="6"/>
      <c r="H45" s="68"/>
      <c r="I45" s="6"/>
      <c r="J45" s="68"/>
      <c r="K45" s="6"/>
      <c r="L45" s="68"/>
      <c r="M45" s="6"/>
      <c r="N45" s="68"/>
      <c r="O45" s="6"/>
      <c r="P45" s="68"/>
      <c r="Q45" s="6"/>
      <c r="R45" s="68"/>
      <c r="AI45" s="22"/>
      <c r="AK45" s="68"/>
      <c r="AL45" s="6"/>
      <c r="AM45" s="68"/>
      <c r="AN45" s="6"/>
      <c r="AO45" s="68"/>
      <c r="AP45" s="6"/>
      <c r="AQ45" s="68"/>
      <c r="AR45" s="6"/>
      <c r="AS45" s="68"/>
      <c r="AT45" s="6"/>
      <c r="AU45" s="68"/>
      <c r="AV45" s="6"/>
      <c r="AW45" s="68"/>
      <c r="AX45" s="6"/>
      <c r="AY45" s="68"/>
    </row>
    <row r="46" spans="2:51" ht="21.75" thickBot="1" x14ac:dyDescent="0.6">
      <c r="B46" s="36" t="s">
        <v>65</v>
      </c>
      <c r="D46" s="69">
        <f>SUM(D10:D45)</f>
        <v>67270299</v>
      </c>
      <c r="E46" s="6"/>
      <c r="F46" s="69">
        <f>SUM(F10:F45)</f>
        <v>231907656855</v>
      </c>
      <c r="G46" s="6"/>
      <c r="H46" s="69">
        <f>SUM(H10:H45)</f>
        <v>214496748015</v>
      </c>
      <c r="I46" s="6"/>
      <c r="J46" s="69">
        <f>SUM(J10:J45)</f>
        <v>17410908843</v>
      </c>
      <c r="K46" s="6"/>
      <c r="L46" s="69">
        <f>SUM(L10:L45)</f>
        <v>67270299</v>
      </c>
      <c r="M46" s="6"/>
      <c r="N46" s="69">
        <f>SUM(N10:N45)</f>
        <v>231907656855</v>
      </c>
      <c r="O46" s="6"/>
      <c r="P46" s="69">
        <f>SUM(P10:P45)</f>
        <v>214496748015</v>
      </c>
      <c r="Q46" s="6"/>
      <c r="R46" s="69">
        <f>SUM(R10:R45)</f>
        <v>17410908843</v>
      </c>
      <c r="AI46" s="22"/>
      <c r="AK46" s="68"/>
      <c r="AL46" s="6"/>
      <c r="AM46" s="68"/>
      <c r="AN46" s="6"/>
      <c r="AO46" s="68"/>
      <c r="AP46" s="6"/>
      <c r="AQ46" s="68"/>
      <c r="AR46" s="6"/>
      <c r="AS46" s="68"/>
      <c r="AT46" s="6"/>
      <c r="AU46" s="68"/>
      <c r="AV46" s="6"/>
      <c r="AW46" s="68"/>
      <c r="AX46" s="6"/>
      <c r="AY46" s="68"/>
    </row>
    <row r="47" spans="2:51" ht="21.75" thickTop="1" x14ac:dyDescent="0.55000000000000004">
      <c r="AI47" s="22"/>
      <c r="AK47" s="68"/>
      <c r="AL47" s="6"/>
      <c r="AM47" s="68"/>
      <c r="AN47" s="6"/>
      <c r="AO47" s="68"/>
      <c r="AP47" s="6"/>
      <c r="AQ47" s="68"/>
      <c r="AR47" s="6"/>
      <c r="AS47" s="68"/>
      <c r="AT47" s="6"/>
      <c r="AU47" s="68"/>
      <c r="AV47" s="6"/>
      <c r="AW47" s="68"/>
      <c r="AX47" s="6"/>
      <c r="AY47" s="68"/>
    </row>
    <row r="48" spans="2:51" ht="30" x14ac:dyDescent="0.75">
      <c r="J48" s="46">
        <v>19</v>
      </c>
      <c r="L48" s="21"/>
      <c r="AI48" s="22"/>
      <c r="AK48" s="68"/>
      <c r="AL48" s="6"/>
      <c r="AM48" s="68"/>
      <c r="AN48" s="6"/>
      <c r="AO48" s="68"/>
      <c r="AP48" s="6"/>
      <c r="AQ48" s="68"/>
      <c r="AR48" s="6"/>
      <c r="AS48" s="68"/>
      <c r="AT48" s="6"/>
      <c r="AU48" s="68"/>
      <c r="AV48" s="6"/>
      <c r="AW48" s="68"/>
      <c r="AX48" s="6"/>
      <c r="AY48" s="68"/>
    </row>
    <row r="49" spans="35:52" x14ac:dyDescent="0.55000000000000004">
      <c r="AI49" s="22"/>
      <c r="AK49" s="68"/>
      <c r="AL49" s="6"/>
      <c r="AM49" s="68"/>
      <c r="AN49" s="6"/>
      <c r="AO49" s="68"/>
      <c r="AP49" s="6"/>
      <c r="AQ49" s="68"/>
      <c r="AR49" s="6"/>
      <c r="AS49" s="68"/>
      <c r="AT49" s="6"/>
      <c r="AU49" s="68"/>
      <c r="AV49" s="6"/>
      <c r="AW49" s="68"/>
      <c r="AX49" s="6"/>
      <c r="AY49" s="68"/>
    </row>
    <row r="50" spans="35:52" x14ac:dyDescent="0.55000000000000004">
      <c r="AI50" s="22"/>
      <c r="AK50" s="68"/>
      <c r="AL50" s="6"/>
      <c r="AM50" s="68"/>
      <c r="AN50" s="6"/>
      <c r="AO50" s="68"/>
      <c r="AP50" s="6"/>
      <c r="AQ50" s="68"/>
      <c r="AR50" s="6"/>
      <c r="AS50" s="68"/>
      <c r="AT50" s="6"/>
      <c r="AU50" s="68"/>
      <c r="AV50" s="6"/>
      <c r="AW50" s="68"/>
      <c r="AX50" s="6"/>
      <c r="AY50" s="68"/>
    </row>
    <row r="51" spans="35:52" x14ac:dyDescent="0.55000000000000004">
      <c r="AJ51" s="22"/>
      <c r="AL51" s="68"/>
      <c r="AM51" s="6"/>
      <c r="AN51" s="68"/>
      <c r="AO51" s="6"/>
      <c r="AP51" s="68"/>
      <c r="AQ51" s="6"/>
      <c r="AR51" s="68"/>
      <c r="AS51" s="6"/>
      <c r="AT51" s="68"/>
      <c r="AU51" s="6"/>
      <c r="AV51" s="68"/>
      <c r="AW51" s="6"/>
      <c r="AX51" s="68"/>
      <c r="AY51" s="6"/>
      <c r="AZ51" s="68"/>
    </row>
    <row r="52" spans="35:52" x14ac:dyDescent="0.55000000000000004">
      <c r="AJ52" s="22"/>
      <c r="AL52" s="68"/>
      <c r="AM52" s="6"/>
      <c r="AN52" s="68"/>
      <c r="AO52" s="6"/>
      <c r="AP52" s="68"/>
      <c r="AQ52" s="6"/>
      <c r="AR52" s="68"/>
      <c r="AS52" s="6"/>
      <c r="AT52" s="68"/>
      <c r="AU52" s="6"/>
      <c r="AV52" s="68"/>
      <c r="AW52" s="6"/>
      <c r="AX52" s="68"/>
      <c r="AY52" s="6"/>
      <c r="AZ52" s="68"/>
    </row>
    <row r="53" spans="35:52" x14ac:dyDescent="0.55000000000000004">
      <c r="AJ53" s="22"/>
      <c r="AL53" s="68"/>
      <c r="AM53" s="6"/>
      <c r="AN53" s="68"/>
      <c r="AO53" s="6"/>
      <c r="AP53" s="68"/>
      <c r="AQ53" s="6"/>
      <c r="AR53" s="68"/>
      <c r="AS53" s="6"/>
      <c r="AT53" s="68"/>
      <c r="AU53" s="6"/>
      <c r="AV53" s="68"/>
      <c r="AW53" s="6"/>
      <c r="AX53" s="68"/>
      <c r="AY53" s="6"/>
      <c r="AZ53" s="68"/>
    </row>
    <row r="54" spans="35:52" x14ac:dyDescent="0.55000000000000004">
      <c r="AJ54" s="22"/>
      <c r="AL54" s="68"/>
      <c r="AM54" s="6"/>
      <c r="AN54" s="68"/>
      <c r="AO54" s="6"/>
      <c r="AP54" s="68"/>
      <c r="AQ54" s="6"/>
      <c r="AR54" s="68"/>
      <c r="AS54" s="6"/>
      <c r="AT54" s="68"/>
      <c r="AU54" s="6"/>
      <c r="AV54" s="68"/>
      <c r="AW54" s="6"/>
      <c r="AX54" s="68"/>
      <c r="AY54" s="6"/>
      <c r="AZ54" s="68"/>
    </row>
    <row r="55" spans="35:52" x14ac:dyDescent="0.55000000000000004">
      <c r="AJ55" s="22"/>
      <c r="AL55" s="68"/>
      <c r="AM55" s="6"/>
      <c r="AN55" s="68"/>
      <c r="AO55" s="6"/>
      <c r="AP55" s="68"/>
      <c r="AQ55" s="6"/>
      <c r="AR55" s="68"/>
      <c r="AS55" s="6"/>
      <c r="AT55" s="68"/>
      <c r="AU55" s="6"/>
      <c r="AV55" s="68"/>
      <c r="AW55" s="6"/>
      <c r="AX55" s="68"/>
      <c r="AY55" s="6"/>
      <c r="AZ55" s="68"/>
    </row>
    <row r="56" spans="35:52" x14ac:dyDescent="0.55000000000000004">
      <c r="AJ56" s="22"/>
      <c r="AL56" s="68"/>
      <c r="AM56" s="6"/>
      <c r="AN56" s="68"/>
      <c r="AO56" s="6"/>
      <c r="AP56" s="68"/>
      <c r="AQ56" s="6"/>
      <c r="AR56" s="68"/>
      <c r="AS56" s="6"/>
      <c r="AT56" s="68"/>
      <c r="AU56" s="6"/>
      <c r="AV56" s="68"/>
      <c r="AW56" s="6"/>
      <c r="AX56" s="68"/>
      <c r="AY56" s="6"/>
      <c r="AZ56" s="68"/>
    </row>
    <row r="57" spans="35:52" x14ac:dyDescent="0.55000000000000004">
      <c r="AJ57" s="22"/>
      <c r="AL57" s="68"/>
      <c r="AM57" s="6"/>
      <c r="AN57" s="68"/>
      <c r="AO57" s="6"/>
      <c r="AP57" s="68"/>
      <c r="AQ57" s="6"/>
      <c r="AR57" s="68"/>
      <c r="AS57" s="6"/>
      <c r="AT57" s="68"/>
      <c r="AU57" s="6"/>
      <c r="AV57" s="68"/>
      <c r="AW57" s="6"/>
      <c r="AX57" s="68"/>
      <c r="AY57" s="6"/>
      <c r="AZ57" s="68"/>
    </row>
    <row r="58" spans="35:52" x14ac:dyDescent="0.55000000000000004">
      <c r="AJ58" s="22"/>
      <c r="AL58" s="68"/>
      <c r="AM58" s="6"/>
      <c r="AN58" s="68"/>
      <c r="AO58" s="6"/>
      <c r="AP58" s="68"/>
      <c r="AQ58" s="6"/>
      <c r="AR58" s="68"/>
      <c r="AS58" s="6"/>
      <c r="AT58" s="68"/>
      <c r="AU58" s="6"/>
      <c r="AV58" s="68"/>
      <c r="AW58" s="6"/>
      <c r="AX58" s="68"/>
      <c r="AY58" s="6"/>
      <c r="AZ58" s="68"/>
    </row>
    <row r="59" spans="35:52" x14ac:dyDescent="0.55000000000000004">
      <c r="AJ59" s="22"/>
      <c r="AL59" s="68"/>
      <c r="AM59" s="6"/>
      <c r="AN59" s="68"/>
      <c r="AO59" s="6"/>
      <c r="AP59" s="68"/>
      <c r="AQ59" s="6"/>
      <c r="AR59" s="68"/>
      <c r="AS59" s="6"/>
      <c r="AT59" s="68"/>
      <c r="AU59" s="6"/>
      <c r="AV59" s="68"/>
      <c r="AW59" s="6"/>
      <c r="AX59" s="68"/>
      <c r="AY59" s="6"/>
      <c r="AZ59" s="68"/>
    </row>
    <row r="60" spans="35:52" x14ac:dyDescent="0.55000000000000004">
      <c r="AJ60" s="22"/>
      <c r="AL60" s="68"/>
      <c r="AM60" s="6"/>
      <c r="AN60" s="68"/>
      <c r="AO60" s="6"/>
      <c r="AP60" s="68"/>
      <c r="AQ60" s="6"/>
      <c r="AR60" s="68"/>
      <c r="AS60" s="6"/>
      <c r="AT60" s="68"/>
      <c r="AU60" s="6"/>
      <c r="AV60" s="68"/>
      <c r="AW60" s="6"/>
      <c r="AX60" s="68"/>
      <c r="AY60" s="6"/>
      <c r="AZ60" s="68"/>
    </row>
    <row r="61" spans="35:52" x14ac:dyDescent="0.55000000000000004">
      <c r="AJ61" s="22"/>
      <c r="AL61" s="68"/>
      <c r="AM61" s="6"/>
      <c r="AN61" s="68"/>
      <c r="AO61" s="6"/>
      <c r="AP61" s="68"/>
      <c r="AQ61" s="6"/>
      <c r="AR61" s="68"/>
      <c r="AS61" s="6"/>
      <c r="AT61" s="68"/>
      <c r="AU61" s="6"/>
      <c r="AV61" s="68"/>
      <c r="AW61" s="6"/>
      <c r="AX61" s="68"/>
      <c r="AY61" s="6"/>
      <c r="AZ61" s="68"/>
    </row>
  </sheetData>
  <sortState xmlns:xlrd2="http://schemas.microsoft.com/office/spreadsheetml/2017/richdata2" ref="B10:S44">
    <sortCondition descending="1" ref="R10:R44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AB48"/>
  <sheetViews>
    <sheetView rightToLeft="1" view="pageBreakPreview" topLeftCell="A30" zoomScale="70" zoomScaleNormal="85" zoomScaleSheetLayoutView="70" workbookViewId="0">
      <selection activeCell="N47" sqref="N47"/>
    </sheetView>
  </sheetViews>
  <sheetFormatPr defaultColWidth="9.140625" defaultRowHeight="21" x14ac:dyDescent="0.55000000000000004"/>
  <cols>
    <col min="1" max="1" width="3.7109375" style="2" customWidth="1"/>
    <col min="2" max="2" width="53.140625" style="2" bestFit="1" customWidth="1"/>
    <col min="3" max="3" width="1" style="2" customWidth="1"/>
    <col min="4" max="4" width="11.7109375" style="2" customWidth="1"/>
    <col min="5" max="5" width="1" style="2" customWidth="1"/>
    <col min="6" max="6" width="15.7109375" style="2" bestFit="1" customWidth="1"/>
    <col min="7" max="7" width="1" style="2" customWidth="1"/>
    <col min="8" max="8" width="17.14062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140625" style="2" bestFit="1" customWidth="1"/>
    <col min="13" max="13" width="0.85546875" style="2" customWidth="1"/>
    <col min="14" max="14" width="39.140625" style="2" bestFit="1" customWidth="1"/>
    <col min="15" max="15" width="0.85546875" style="2" customWidth="1"/>
    <col min="16" max="16" width="39.140625" style="2" bestFit="1" customWidth="1"/>
    <col min="17" max="17" width="0.85546875" style="2" customWidth="1"/>
    <col min="18" max="18" width="39.140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 x14ac:dyDescent="0.55000000000000004">
      <c r="B2" s="176" t="s">
        <v>168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</row>
    <row r="3" spans="2:28" ht="30" x14ac:dyDescent="0.55000000000000004">
      <c r="B3" s="176" t="s">
        <v>37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</row>
    <row r="4" spans="2:28" ht="30" x14ac:dyDescent="0.55000000000000004">
      <c r="B4" s="176" t="s">
        <v>216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</row>
    <row r="6" spans="2:28" ht="30" x14ac:dyDescent="0.55000000000000004">
      <c r="B6" s="12" t="s">
        <v>161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75">
      <c r="B8" s="116" t="s">
        <v>1</v>
      </c>
      <c r="D8" s="11" t="s">
        <v>39</v>
      </c>
      <c r="E8" s="11"/>
      <c r="F8" s="11" t="s">
        <v>39</v>
      </c>
      <c r="G8" s="11"/>
      <c r="H8" s="11" t="s">
        <v>39</v>
      </c>
      <c r="I8" s="11"/>
      <c r="J8" s="11" t="s">
        <v>39</v>
      </c>
      <c r="L8" s="11" t="s">
        <v>40</v>
      </c>
      <c r="M8" s="11"/>
      <c r="N8" s="11" t="s">
        <v>40</v>
      </c>
      <c r="O8" s="11"/>
      <c r="P8" s="11" t="s">
        <v>40</v>
      </c>
      <c r="Q8" s="11"/>
      <c r="R8" s="11" t="s">
        <v>40</v>
      </c>
    </row>
    <row r="9" spans="2:28" s="4" customFormat="1" ht="63" customHeight="1" x14ac:dyDescent="0.75">
      <c r="B9" s="116" t="s">
        <v>1</v>
      </c>
      <c r="D9" s="114" t="s">
        <v>5</v>
      </c>
      <c r="E9" s="34"/>
      <c r="F9" s="114" t="s">
        <v>50</v>
      </c>
      <c r="G9" s="34"/>
      <c r="H9" s="114" t="s">
        <v>51</v>
      </c>
      <c r="I9" s="34"/>
      <c r="J9" s="114" t="s">
        <v>53</v>
      </c>
      <c r="L9" s="114" t="s">
        <v>5</v>
      </c>
      <c r="M9" s="34"/>
      <c r="N9" s="114" t="s">
        <v>50</v>
      </c>
      <c r="O9" s="34"/>
      <c r="P9" s="114" t="s">
        <v>51</v>
      </c>
      <c r="Q9" s="34"/>
      <c r="R9" s="114" t="s">
        <v>53</v>
      </c>
    </row>
    <row r="10" spans="2:28" ht="25.5" customHeight="1" x14ac:dyDescent="0.55000000000000004">
      <c r="B10" s="30" t="s">
        <v>208</v>
      </c>
      <c r="D10" s="113">
        <v>39000</v>
      </c>
      <c r="E10" s="71"/>
      <c r="F10" s="113">
        <v>10842003375</v>
      </c>
      <c r="G10" s="71"/>
      <c r="H10" s="113">
        <v>10111987738</v>
      </c>
      <c r="I10" s="71"/>
      <c r="J10" s="113">
        <v>730015637</v>
      </c>
      <c r="K10" s="71"/>
      <c r="L10" s="113">
        <v>39000</v>
      </c>
      <c r="M10" s="71"/>
      <c r="N10" s="113">
        <v>10842003375</v>
      </c>
      <c r="O10" s="71"/>
      <c r="P10" s="113">
        <v>10111987738</v>
      </c>
      <c r="Q10" s="71"/>
      <c r="R10" s="113">
        <v>730015637</v>
      </c>
      <c r="V10" s="92">
        <v>6.5500000000000003E-2</v>
      </c>
    </row>
    <row r="11" spans="2:28" ht="25.5" customHeight="1" x14ac:dyDescent="0.55000000000000004">
      <c r="B11" s="2" t="s">
        <v>190</v>
      </c>
      <c r="D11" s="73">
        <v>1620843</v>
      </c>
      <c r="E11" s="71"/>
      <c r="F11" s="73">
        <v>6878077448</v>
      </c>
      <c r="G11" s="71"/>
      <c r="H11" s="73">
        <v>6240173681</v>
      </c>
      <c r="I11" s="71"/>
      <c r="J11" s="73">
        <v>637903767</v>
      </c>
      <c r="K11" s="71"/>
      <c r="L11" s="73">
        <v>1620843</v>
      </c>
      <c r="M11" s="71"/>
      <c r="N11" s="73">
        <v>6878077448</v>
      </c>
      <c r="O11" s="71"/>
      <c r="P11" s="73">
        <v>6240173681</v>
      </c>
      <c r="Q11" s="71"/>
      <c r="R11" s="73">
        <v>637903767</v>
      </c>
      <c r="V11" s="92"/>
    </row>
    <row r="12" spans="2:28" ht="25.5" customHeight="1" x14ac:dyDescent="0.55000000000000004">
      <c r="B12" s="2" t="s">
        <v>201</v>
      </c>
      <c r="D12" s="73">
        <v>2300000</v>
      </c>
      <c r="E12" s="71"/>
      <c r="F12" s="73">
        <v>7734603693</v>
      </c>
      <c r="G12" s="71"/>
      <c r="H12" s="73">
        <v>7300203815</v>
      </c>
      <c r="I12" s="71"/>
      <c r="J12" s="73">
        <v>434399878</v>
      </c>
      <c r="K12" s="71"/>
      <c r="L12" s="73">
        <v>2300000</v>
      </c>
      <c r="M12" s="71"/>
      <c r="N12" s="73">
        <v>7734603693</v>
      </c>
      <c r="O12" s="71"/>
      <c r="P12" s="73">
        <v>7300203815</v>
      </c>
      <c r="Q12" s="71"/>
      <c r="R12" s="73">
        <v>434399878</v>
      </c>
      <c r="V12" s="92"/>
    </row>
    <row r="13" spans="2:28" ht="25.5" customHeight="1" x14ac:dyDescent="0.55000000000000004">
      <c r="B13" s="2" t="s">
        <v>172</v>
      </c>
      <c r="D13" s="73">
        <v>100000</v>
      </c>
      <c r="E13" s="71"/>
      <c r="F13" s="73">
        <v>3899906665</v>
      </c>
      <c r="G13" s="71"/>
      <c r="H13" s="73">
        <v>3509990550</v>
      </c>
      <c r="I13" s="71"/>
      <c r="J13" s="73">
        <v>389916115</v>
      </c>
      <c r="K13" s="71"/>
      <c r="L13" s="73">
        <v>100000</v>
      </c>
      <c r="M13" s="71"/>
      <c r="N13" s="73">
        <v>3899906665</v>
      </c>
      <c r="O13" s="71"/>
      <c r="P13" s="73">
        <v>3509990550</v>
      </c>
      <c r="Q13" s="71"/>
      <c r="R13" s="73">
        <v>389916115</v>
      </c>
      <c r="V13" s="92"/>
    </row>
    <row r="14" spans="2:28" ht="25.5" customHeight="1" x14ac:dyDescent="0.55000000000000004">
      <c r="B14" s="2" t="s">
        <v>78</v>
      </c>
      <c r="D14" s="73">
        <v>2239437</v>
      </c>
      <c r="E14" s="71"/>
      <c r="F14" s="73">
        <v>5122693643</v>
      </c>
      <c r="G14" s="71"/>
      <c r="H14" s="73">
        <v>4815081014</v>
      </c>
      <c r="I14" s="71"/>
      <c r="J14" s="73">
        <v>307612629</v>
      </c>
      <c r="K14" s="71"/>
      <c r="L14" s="73">
        <v>2239437</v>
      </c>
      <c r="M14" s="71"/>
      <c r="N14" s="73">
        <v>5122693643</v>
      </c>
      <c r="O14" s="71"/>
      <c r="P14" s="73">
        <v>4815081014</v>
      </c>
      <c r="Q14" s="71"/>
      <c r="R14" s="73">
        <v>307612629</v>
      </c>
      <c r="V14" s="92"/>
    </row>
    <row r="15" spans="2:28" ht="25.5" customHeight="1" x14ac:dyDescent="0.55000000000000004">
      <c r="B15" s="2" t="s">
        <v>206</v>
      </c>
      <c r="D15" s="73">
        <v>322250</v>
      </c>
      <c r="E15" s="71"/>
      <c r="F15" s="73">
        <v>9027215155</v>
      </c>
      <c r="G15" s="71"/>
      <c r="H15" s="73">
        <v>8777113582</v>
      </c>
      <c r="I15" s="71"/>
      <c r="J15" s="73">
        <v>250101573</v>
      </c>
      <c r="K15" s="71"/>
      <c r="L15" s="73">
        <v>322250</v>
      </c>
      <c r="M15" s="71"/>
      <c r="N15" s="73">
        <v>9027215155</v>
      </c>
      <c r="O15" s="71"/>
      <c r="P15" s="73">
        <v>8777113582</v>
      </c>
      <c r="Q15" s="71"/>
      <c r="R15" s="73">
        <v>250101573</v>
      </c>
      <c r="V15" s="92"/>
    </row>
    <row r="16" spans="2:28" ht="25.5" customHeight="1" x14ac:dyDescent="0.55000000000000004">
      <c r="B16" s="2" t="s">
        <v>198</v>
      </c>
      <c r="D16" s="73">
        <v>22000000</v>
      </c>
      <c r="E16" s="71"/>
      <c r="F16" s="73">
        <v>9897159732</v>
      </c>
      <c r="G16" s="71"/>
      <c r="H16" s="73">
        <v>9688011300</v>
      </c>
      <c r="I16" s="71"/>
      <c r="J16" s="73">
        <v>209148432</v>
      </c>
      <c r="K16" s="71"/>
      <c r="L16" s="73">
        <v>22000000</v>
      </c>
      <c r="M16" s="71"/>
      <c r="N16" s="73">
        <v>9897159732</v>
      </c>
      <c r="O16" s="71"/>
      <c r="P16" s="73">
        <v>9688011300</v>
      </c>
      <c r="Q16" s="71"/>
      <c r="R16" s="73">
        <v>209148432</v>
      </c>
      <c r="V16" s="92"/>
    </row>
    <row r="17" spans="2:22" ht="25.5" customHeight="1" x14ac:dyDescent="0.55000000000000004">
      <c r="B17" s="2" t="s">
        <v>209</v>
      </c>
      <c r="D17" s="73">
        <v>53000</v>
      </c>
      <c r="E17" s="71"/>
      <c r="F17" s="73">
        <v>8356824493</v>
      </c>
      <c r="G17" s="71"/>
      <c r="H17" s="73">
        <v>8222184547</v>
      </c>
      <c r="I17" s="71"/>
      <c r="J17" s="73">
        <v>134639946</v>
      </c>
      <c r="K17" s="71"/>
      <c r="L17" s="73">
        <v>53000</v>
      </c>
      <c r="M17" s="71"/>
      <c r="N17" s="73">
        <v>8356824493</v>
      </c>
      <c r="O17" s="71"/>
      <c r="P17" s="73">
        <v>8222184547</v>
      </c>
      <c r="Q17" s="71"/>
      <c r="R17" s="73">
        <v>134639946</v>
      </c>
      <c r="V17" s="92"/>
    </row>
    <row r="18" spans="2:22" ht="25.5" customHeight="1" x14ac:dyDescent="0.55000000000000004">
      <c r="B18" s="2" t="s">
        <v>204</v>
      </c>
      <c r="D18" s="73">
        <v>200000</v>
      </c>
      <c r="E18" s="71"/>
      <c r="F18" s="73">
        <v>4692004853</v>
      </c>
      <c r="G18" s="71"/>
      <c r="H18" s="73">
        <v>4560701400</v>
      </c>
      <c r="I18" s="71"/>
      <c r="J18" s="73">
        <v>131303453</v>
      </c>
      <c r="K18" s="71"/>
      <c r="L18" s="73">
        <v>200000</v>
      </c>
      <c r="M18" s="71"/>
      <c r="N18" s="73">
        <v>4692004853</v>
      </c>
      <c r="O18" s="71"/>
      <c r="P18" s="73">
        <v>4560701400</v>
      </c>
      <c r="Q18" s="71"/>
      <c r="R18" s="73">
        <v>131303453</v>
      </c>
      <c r="V18" s="92"/>
    </row>
    <row r="19" spans="2:22" ht="25.5" customHeight="1" x14ac:dyDescent="0.55000000000000004">
      <c r="B19" s="2" t="s">
        <v>170</v>
      </c>
      <c r="D19" s="73">
        <v>19617523</v>
      </c>
      <c r="E19" s="71"/>
      <c r="F19" s="73">
        <v>10969688630</v>
      </c>
      <c r="G19" s="71"/>
      <c r="H19" s="73">
        <v>10842444098</v>
      </c>
      <c r="I19" s="71"/>
      <c r="J19" s="73">
        <v>127244532</v>
      </c>
      <c r="K19" s="71"/>
      <c r="L19" s="73">
        <v>19617523</v>
      </c>
      <c r="M19" s="71"/>
      <c r="N19" s="73">
        <v>10969688630</v>
      </c>
      <c r="O19" s="71"/>
      <c r="P19" s="73">
        <v>10842444098</v>
      </c>
      <c r="Q19" s="71"/>
      <c r="R19" s="73">
        <v>127244532</v>
      </c>
      <c r="V19" s="92"/>
    </row>
    <row r="20" spans="2:22" ht="25.5" customHeight="1" x14ac:dyDescent="0.55000000000000004">
      <c r="B20" s="2" t="s">
        <v>228</v>
      </c>
      <c r="D20" s="73">
        <v>10900</v>
      </c>
      <c r="E20" s="71"/>
      <c r="F20" s="73">
        <v>1924540855</v>
      </c>
      <c r="G20" s="71"/>
      <c r="H20" s="73">
        <v>1814256123</v>
      </c>
      <c r="I20" s="71"/>
      <c r="J20" s="73">
        <v>110284732</v>
      </c>
      <c r="K20" s="71"/>
      <c r="L20" s="73">
        <v>10900</v>
      </c>
      <c r="M20" s="71"/>
      <c r="N20" s="73">
        <v>1924540855</v>
      </c>
      <c r="O20" s="71"/>
      <c r="P20" s="73">
        <v>1814256123</v>
      </c>
      <c r="Q20" s="71"/>
      <c r="R20" s="73">
        <v>110284732</v>
      </c>
      <c r="V20" s="92"/>
    </row>
    <row r="21" spans="2:22" ht="25.5" customHeight="1" x14ac:dyDescent="0.55000000000000004">
      <c r="B21" s="2" t="s">
        <v>207</v>
      </c>
      <c r="D21" s="73">
        <v>150000</v>
      </c>
      <c r="E21" s="71"/>
      <c r="F21" s="73">
        <v>1142163465</v>
      </c>
      <c r="G21" s="71"/>
      <c r="H21" s="73">
        <v>1037788200</v>
      </c>
      <c r="I21" s="71"/>
      <c r="J21" s="73">
        <v>104375265</v>
      </c>
      <c r="K21" s="71"/>
      <c r="L21" s="73">
        <v>150000</v>
      </c>
      <c r="M21" s="71"/>
      <c r="N21" s="73">
        <v>1142163465</v>
      </c>
      <c r="O21" s="71"/>
      <c r="P21" s="73">
        <v>1037788200</v>
      </c>
      <c r="Q21" s="71"/>
      <c r="R21" s="73">
        <v>104375265</v>
      </c>
      <c r="V21" s="92"/>
    </row>
    <row r="22" spans="2:22" ht="25.5" customHeight="1" x14ac:dyDescent="0.55000000000000004">
      <c r="B22" s="2" t="s">
        <v>199</v>
      </c>
      <c r="D22" s="73">
        <v>1000000</v>
      </c>
      <c r="E22" s="71"/>
      <c r="F22" s="73">
        <v>6486852452</v>
      </c>
      <c r="G22" s="71"/>
      <c r="H22" s="73">
        <v>6391741500</v>
      </c>
      <c r="I22" s="71"/>
      <c r="J22" s="73">
        <v>95110952</v>
      </c>
      <c r="K22" s="71"/>
      <c r="L22" s="73">
        <v>1000000</v>
      </c>
      <c r="M22" s="71"/>
      <c r="N22" s="73">
        <v>6486852452</v>
      </c>
      <c r="O22" s="71"/>
      <c r="P22" s="73">
        <v>6391741500</v>
      </c>
      <c r="Q22" s="71"/>
      <c r="R22" s="73">
        <v>95110952</v>
      </c>
      <c r="V22" s="92"/>
    </row>
    <row r="23" spans="2:22" ht="25.5" customHeight="1" x14ac:dyDescent="0.55000000000000004">
      <c r="B23" s="2" t="s">
        <v>184</v>
      </c>
      <c r="D23" s="73">
        <v>170000</v>
      </c>
      <c r="E23" s="71"/>
      <c r="F23" s="73">
        <v>2030758697</v>
      </c>
      <c r="G23" s="71"/>
      <c r="H23" s="73">
        <v>1961956491</v>
      </c>
      <c r="I23" s="71"/>
      <c r="J23" s="73">
        <v>68802206</v>
      </c>
      <c r="K23" s="71"/>
      <c r="L23" s="73">
        <v>170000</v>
      </c>
      <c r="M23" s="71"/>
      <c r="N23" s="73">
        <v>2030758697</v>
      </c>
      <c r="O23" s="71"/>
      <c r="P23" s="73">
        <v>1961956491</v>
      </c>
      <c r="Q23" s="71"/>
      <c r="R23" s="73">
        <v>68802206</v>
      </c>
      <c r="V23" s="92"/>
    </row>
    <row r="24" spans="2:22" ht="25.5" customHeight="1" x14ac:dyDescent="0.55000000000000004">
      <c r="B24" s="2" t="s">
        <v>183</v>
      </c>
      <c r="D24" s="73">
        <v>370000</v>
      </c>
      <c r="E24" s="71"/>
      <c r="F24" s="73">
        <v>11359275228</v>
      </c>
      <c r="G24" s="71"/>
      <c r="H24" s="73">
        <v>11306125890</v>
      </c>
      <c r="I24" s="71"/>
      <c r="J24" s="73">
        <v>53149338</v>
      </c>
      <c r="K24" s="71"/>
      <c r="L24" s="73">
        <v>370000</v>
      </c>
      <c r="M24" s="71"/>
      <c r="N24" s="73">
        <v>11359275228</v>
      </c>
      <c r="O24" s="71"/>
      <c r="P24" s="73">
        <v>11306125890</v>
      </c>
      <c r="Q24" s="71"/>
      <c r="R24" s="73">
        <v>53149338</v>
      </c>
      <c r="V24" s="92"/>
    </row>
    <row r="25" spans="2:22" ht="25.5" customHeight="1" x14ac:dyDescent="0.55000000000000004">
      <c r="B25" s="2" t="s">
        <v>171</v>
      </c>
      <c r="D25" s="73">
        <v>5630000</v>
      </c>
      <c r="E25" s="71"/>
      <c r="F25" s="73">
        <v>13451791161</v>
      </c>
      <c r="G25" s="71"/>
      <c r="H25" s="73">
        <v>13403621050</v>
      </c>
      <c r="I25" s="71"/>
      <c r="J25" s="73">
        <v>48170111</v>
      </c>
      <c r="K25" s="71"/>
      <c r="L25" s="73">
        <v>5630000</v>
      </c>
      <c r="M25" s="71"/>
      <c r="N25" s="73">
        <v>13451791161</v>
      </c>
      <c r="O25" s="71"/>
      <c r="P25" s="73">
        <v>13403621050</v>
      </c>
      <c r="Q25" s="71"/>
      <c r="R25" s="73">
        <v>48170111</v>
      </c>
      <c r="V25" s="92"/>
    </row>
    <row r="26" spans="2:22" ht="25.5" customHeight="1" x14ac:dyDescent="0.55000000000000004">
      <c r="B26" s="2" t="s">
        <v>227</v>
      </c>
      <c r="D26" s="73">
        <v>200000</v>
      </c>
      <c r="E26" s="71"/>
      <c r="F26" s="73">
        <v>1264213539</v>
      </c>
      <c r="G26" s="71"/>
      <c r="H26" s="73">
        <v>1225135862</v>
      </c>
      <c r="I26" s="71"/>
      <c r="J26" s="73">
        <v>39077677</v>
      </c>
      <c r="K26" s="71"/>
      <c r="L26" s="73">
        <v>200000</v>
      </c>
      <c r="M26" s="71"/>
      <c r="N26" s="73">
        <v>1264213539</v>
      </c>
      <c r="O26" s="71"/>
      <c r="P26" s="73">
        <v>1225135862</v>
      </c>
      <c r="Q26" s="71"/>
      <c r="R26" s="73">
        <v>39077677</v>
      </c>
      <c r="V26" s="92"/>
    </row>
    <row r="27" spans="2:22" ht="25.5" customHeight="1" x14ac:dyDescent="0.55000000000000004">
      <c r="B27" s="2" t="s">
        <v>211</v>
      </c>
      <c r="D27" s="73">
        <v>1000000</v>
      </c>
      <c r="E27" s="71"/>
      <c r="F27" s="73">
        <v>1241568463</v>
      </c>
      <c r="G27" s="71"/>
      <c r="H27" s="73">
        <v>1207770750</v>
      </c>
      <c r="I27" s="71"/>
      <c r="J27" s="73">
        <v>33797713</v>
      </c>
      <c r="K27" s="71"/>
      <c r="L27" s="73">
        <v>1000000</v>
      </c>
      <c r="M27" s="71"/>
      <c r="N27" s="73">
        <v>1241568463</v>
      </c>
      <c r="O27" s="71"/>
      <c r="P27" s="73">
        <v>1207770750</v>
      </c>
      <c r="Q27" s="71"/>
      <c r="R27" s="73">
        <v>33797713</v>
      </c>
      <c r="V27" s="92"/>
    </row>
    <row r="28" spans="2:22" ht="25.5" customHeight="1" x14ac:dyDescent="0.55000000000000004">
      <c r="B28" s="2" t="s">
        <v>219</v>
      </c>
      <c r="D28" s="73">
        <v>499500</v>
      </c>
      <c r="E28" s="71"/>
      <c r="F28" s="73">
        <v>2928017239</v>
      </c>
      <c r="G28" s="71"/>
      <c r="H28" s="73">
        <v>2900398339</v>
      </c>
      <c r="I28" s="71"/>
      <c r="J28" s="73">
        <v>27618900</v>
      </c>
      <c r="K28" s="71"/>
      <c r="L28" s="73">
        <v>499500</v>
      </c>
      <c r="M28" s="71"/>
      <c r="N28" s="73">
        <v>2928017239</v>
      </c>
      <c r="O28" s="71"/>
      <c r="P28" s="73">
        <v>2900398339</v>
      </c>
      <c r="Q28" s="71"/>
      <c r="R28" s="73">
        <v>27618900</v>
      </c>
      <c r="V28" s="92"/>
    </row>
    <row r="29" spans="2:22" ht="25.5" customHeight="1" x14ac:dyDescent="0.55000000000000004">
      <c r="B29" s="2" t="s">
        <v>222</v>
      </c>
      <c r="D29" s="73">
        <v>85023</v>
      </c>
      <c r="E29" s="71"/>
      <c r="F29" s="73">
        <v>1031953955</v>
      </c>
      <c r="G29" s="71"/>
      <c r="H29" s="73">
        <v>1014117454</v>
      </c>
      <c r="I29" s="71"/>
      <c r="J29" s="73">
        <v>17836501</v>
      </c>
      <c r="K29" s="71"/>
      <c r="L29" s="73">
        <v>85023</v>
      </c>
      <c r="M29" s="71"/>
      <c r="N29" s="73">
        <v>1031953955</v>
      </c>
      <c r="O29" s="71"/>
      <c r="P29" s="73">
        <v>1014117454</v>
      </c>
      <c r="Q29" s="71"/>
      <c r="R29" s="73">
        <v>17836501</v>
      </c>
      <c r="V29" s="92"/>
    </row>
    <row r="30" spans="2:22" ht="25.5" customHeight="1" x14ac:dyDescent="0.55000000000000004">
      <c r="B30" s="2" t="s">
        <v>202</v>
      </c>
      <c r="D30" s="73">
        <v>200000</v>
      </c>
      <c r="E30" s="71"/>
      <c r="F30" s="73">
        <v>2683935023</v>
      </c>
      <c r="G30" s="71"/>
      <c r="H30" s="73">
        <v>2670018313</v>
      </c>
      <c r="I30" s="71"/>
      <c r="J30" s="73">
        <v>13916710</v>
      </c>
      <c r="K30" s="71"/>
      <c r="L30" s="73">
        <v>200000</v>
      </c>
      <c r="M30" s="71"/>
      <c r="N30" s="73">
        <v>2683935023</v>
      </c>
      <c r="O30" s="71"/>
      <c r="P30" s="73">
        <v>2670018313</v>
      </c>
      <c r="Q30" s="71"/>
      <c r="R30" s="73">
        <v>13916710</v>
      </c>
      <c r="V30" s="92"/>
    </row>
    <row r="31" spans="2:22" ht="25.5" customHeight="1" x14ac:dyDescent="0.55000000000000004">
      <c r="B31" s="2" t="s">
        <v>200</v>
      </c>
      <c r="D31" s="73">
        <v>100000</v>
      </c>
      <c r="E31" s="71"/>
      <c r="F31" s="73">
        <v>938383226</v>
      </c>
      <c r="G31" s="71"/>
      <c r="H31" s="73">
        <v>925460555</v>
      </c>
      <c r="I31" s="71"/>
      <c r="J31" s="73">
        <v>12922671</v>
      </c>
      <c r="K31" s="71"/>
      <c r="L31" s="73">
        <v>100000</v>
      </c>
      <c r="M31" s="71"/>
      <c r="N31" s="73">
        <v>938383226</v>
      </c>
      <c r="O31" s="71"/>
      <c r="P31" s="73">
        <v>925460555</v>
      </c>
      <c r="Q31" s="71"/>
      <c r="R31" s="73">
        <v>12922671</v>
      </c>
      <c r="V31" s="92"/>
    </row>
    <row r="32" spans="2:22" ht="25.5" customHeight="1" x14ac:dyDescent="0.55000000000000004">
      <c r="B32" s="2" t="s">
        <v>191</v>
      </c>
      <c r="D32" s="73">
        <v>50000</v>
      </c>
      <c r="E32" s="71"/>
      <c r="F32" s="73">
        <v>81213886</v>
      </c>
      <c r="G32" s="71"/>
      <c r="H32" s="73">
        <v>73461296</v>
      </c>
      <c r="I32" s="71"/>
      <c r="J32" s="73">
        <v>7752590</v>
      </c>
      <c r="K32" s="71"/>
      <c r="L32" s="73">
        <v>50000</v>
      </c>
      <c r="M32" s="71"/>
      <c r="N32" s="73">
        <v>81213886</v>
      </c>
      <c r="O32" s="71"/>
      <c r="P32" s="73">
        <v>73461296</v>
      </c>
      <c r="Q32" s="71"/>
      <c r="R32" s="73">
        <v>7752590</v>
      </c>
      <c r="V32" s="92"/>
    </row>
    <row r="33" spans="2:22" ht="25.5" customHeight="1" x14ac:dyDescent="0.55000000000000004">
      <c r="B33" s="2" t="s">
        <v>186</v>
      </c>
      <c r="D33" s="73">
        <v>4000</v>
      </c>
      <c r="E33" s="71"/>
      <c r="F33" s="73">
        <v>97715120</v>
      </c>
      <c r="G33" s="71"/>
      <c r="H33" s="73">
        <v>91496566</v>
      </c>
      <c r="I33" s="71"/>
      <c r="J33" s="73">
        <v>6218554</v>
      </c>
      <c r="K33" s="71"/>
      <c r="L33" s="73">
        <v>4000</v>
      </c>
      <c r="M33" s="71"/>
      <c r="N33" s="73">
        <v>97715120</v>
      </c>
      <c r="O33" s="71"/>
      <c r="P33" s="73">
        <v>91496566</v>
      </c>
      <c r="Q33" s="71"/>
      <c r="R33" s="73">
        <v>6218554</v>
      </c>
      <c r="V33" s="92"/>
    </row>
    <row r="34" spans="2:22" ht="25.5" customHeight="1" x14ac:dyDescent="0.55000000000000004">
      <c r="B34" s="2" t="s">
        <v>224</v>
      </c>
      <c r="D34" s="73">
        <v>29574</v>
      </c>
      <c r="E34" s="71"/>
      <c r="F34" s="73">
        <v>132526343</v>
      </c>
      <c r="G34" s="71"/>
      <c r="H34" s="73">
        <v>128595772</v>
      </c>
      <c r="I34" s="71"/>
      <c r="J34" s="73">
        <v>3930571</v>
      </c>
      <c r="K34" s="71"/>
      <c r="L34" s="73">
        <v>29574</v>
      </c>
      <c r="M34" s="71"/>
      <c r="N34" s="73">
        <v>132526343</v>
      </c>
      <c r="O34" s="71"/>
      <c r="P34" s="73">
        <v>128595772</v>
      </c>
      <c r="Q34" s="71"/>
      <c r="R34" s="73">
        <v>3930571</v>
      </c>
      <c r="V34" s="92"/>
    </row>
    <row r="35" spans="2:22" ht="25.5" customHeight="1" x14ac:dyDescent="0.55000000000000004">
      <c r="B35" s="2" t="s">
        <v>175</v>
      </c>
      <c r="D35" s="73">
        <v>400000</v>
      </c>
      <c r="E35" s="71"/>
      <c r="F35" s="73">
        <v>1036576371</v>
      </c>
      <c r="G35" s="71"/>
      <c r="H35" s="73">
        <v>1033414380</v>
      </c>
      <c r="I35" s="71"/>
      <c r="J35" s="73">
        <v>3161991</v>
      </c>
      <c r="K35" s="71"/>
      <c r="L35" s="73">
        <v>400000</v>
      </c>
      <c r="M35" s="71"/>
      <c r="N35" s="73">
        <v>1036576371</v>
      </c>
      <c r="O35" s="71"/>
      <c r="P35" s="73">
        <v>1033414380</v>
      </c>
      <c r="Q35" s="71"/>
      <c r="R35" s="73">
        <v>3161991</v>
      </c>
      <c r="V35" s="92"/>
    </row>
    <row r="36" spans="2:22" ht="25.5" customHeight="1" x14ac:dyDescent="0.55000000000000004">
      <c r="B36" s="2" t="s">
        <v>203</v>
      </c>
      <c r="D36" s="73">
        <v>1</v>
      </c>
      <c r="E36" s="71"/>
      <c r="F36" s="73">
        <v>1</v>
      </c>
      <c r="G36" s="71"/>
      <c r="H36" s="73">
        <v>2291</v>
      </c>
      <c r="I36" s="71"/>
      <c r="J36" s="73">
        <v>-2290</v>
      </c>
      <c r="K36" s="71"/>
      <c r="L36" s="73">
        <v>1</v>
      </c>
      <c r="M36" s="71"/>
      <c r="N36" s="73">
        <v>1</v>
      </c>
      <c r="O36" s="71"/>
      <c r="P36" s="73">
        <v>2291</v>
      </c>
      <c r="Q36" s="71"/>
      <c r="R36" s="73">
        <v>-2290</v>
      </c>
      <c r="V36" s="92"/>
    </row>
    <row r="37" spans="2:22" ht="25.5" customHeight="1" x14ac:dyDescent="0.55000000000000004">
      <c r="B37" s="2" t="s">
        <v>192</v>
      </c>
      <c r="D37" s="73">
        <v>1</v>
      </c>
      <c r="E37" s="71"/>
      <c r="F37" s="73">
        <v>1</v>
      </c>
      <c r="G37" s="71"/>
      <c r="H37" s="73">
        <v>3927</v>
      </c>
      <c r="I37" s="71"/>
      <c r="J37" s="73">
        <v>-3926</v>
      </c>
      <c r="K37" s="71"/>
      <c r="L37" s="73">
        <v>1</v>
      </c>
      <c r="M37" s="71"/>
      <c r="N37" s="73">
        <v>1</v>
      </c>
      <c r="O37" s="71"/>
      <c r="P37" s="73">
        <v>3927</v>
      </c>
      <c r="Q37" s="71"/>
      <c r="R37" s="73">
        <v>-3926</v>
      </c>
      <c r="V37" s="92"/>
    </row>
    <row r="38" spans="2:22" ht="25.5" customHeight="1" x14ac:dyDescent="0.55000000000000004">
      <c r="B38" s="2" t="s">
        <v>176</v>
      </c>
      <c r="D38" s="73">
        <v>400000</v>
      </c>
      <c r="E38" s="71"/>
      <c r="F38" s="73">
        <v>571777565</v>
      </c>
      <c r="G38" s="71"/>
      <c r="H38" s="73">
        <v>575733757</v>
      </c>
      <c r="I38" s="71"/>
      <c r="J38" s="73">
        <v>-3956192</v>
      </c>
      <c r="K38" s="71"/>
      <c r="L38" s="73">
        <v>400000</v>
      </c>
      <c r="M38" s="71"/>
      <c r="N38" s="73">
        <v>571777565</v>
      </c>
      <c r="O38" s="71"/>
      <c r="P38" s="73">
        <v>575733757</v>
      </c>
      <c r="Q38" s="71"/>
      <c r="R38" s="73">
        <v>-3956192</v>
      </c>
      <c r="V38" s="92"/>
    </row>
    <row r="39" spans="2:22" ht="25.5" customHeight="1" x14ac:dyDescent="0.55000000000000004">
      <c r="B39" s="2" t="s">
        <v>173</v>
      </c>
      <c r="D39" s="73">
        <v>225000</v>
      </c>
      <c r="E39" s="71"/>
      <c r="F39" s="73">
        <v>900447120</v>
      </c>
      <c r="G39" s="71"/>
      <c r="H39" s="73">
        <v>935351347</v>
      </c>
      <c r="I39" s="71"/>
      <c r="J39" s="73">
        <v>-34904227</v>
      </c>
      <c r="K39" s="71"/>
      <c r="L39" s="73">
        <v>225000</v>
      </c>
      <c r="M39" s="71"/>
      <c r="N39" s="73">
        <v>900447120</v>
      </c>
      <c r="O39" s="71"/>
      <c r="P39" s="73">
        <v>935351347</v>
      </c>
      <c r="Q39" s="71"/>
      <c r="R39" s="73">
        <v>-34904227</v>
      </c>
      <c r="V39" s="92"/>
    </row>
    <row r="40" spans="2:22" ht="25.5" customHeight="1" x14ac:dyDescent="0.55000000000000004">
      <c r="B40" s="2" t="s">
        <v>214</v>
      </c>
      <c r="D40" s="73">
        <v>669767</v>
      </c>
      <c r="E40" s="71"/>
      <c r="F40" s="73">
        <v>600218361</v>
      </c>
      <c r="G40" s="71"/>
      <c r="H40" s="73">
        <v>868179579</v>
      </c>
      <c r="I40" s="71"/>
      <c r="J40" s="73">
        <v>-267961218</v>
      </c>
      <c r="K40" s="71"/>
      <c r="L40" s="73">
        <v>669767</v>
      </c>
      <c r="M40" s="71"/>
      <c r="N40" s="73">
        <v>600218361</v>
      </c>
      <c r="O40" s="71"/>
      <c r="P40" s="73">
        <v>868179579</v>
      </c>
      <c r="Q40" s="71"/>
      <c r="R40" s="73">
        <v>-267961218</v>
      </c>
      <c r="V40" s="92"/>
    </row>
    <row r="41" spans="2:22" ht="25.5" customHeight="1" x14ac:dyDescent="0.55000000000000004">
      <c r="B41" s="2" t="s">
        <v>215</v>
      </c>
      <c r="D41" s="73">
        <v>1000000</v>
      </c>
      <c r="E41" s="71"/>
      <c r="F41" s="73">
        <v>1226657723</v>
      </c>
      <c r="G41" s="71"/>
      <c r="H41" s="73">
        <v>1589485950</v>
      </c>
      <c r="I41" s="71"/>
      <c r="J41" s="73">
        <v>-362828227</v>
      </c>
      <c r="K41" s="71"/>
      <c r="L41" s="73">
        <v>1000000</v>
      </c>
      <c r="M41" s="71"/>
      <c r="N41" s="73">
        <v>1226657723</v>
      </c>
      <c r="O41" s="71"/>
      <c r="P41" s="73">
        <v>1589485950</v>
      </c>
      <c r="Q41" s="71"/>
      <c r="R41" s="73">
        <v>-362828227</v>
      </c>
      <c r="V41" s="92"/>
    </row>
    <row r="42" spans="2:22" ht="25.5" customHeight="1" x14ac:dyDescent="0.55000000000000004">
      <c r="B42" s="2" t="s">
        <v>169</v>
      </c>
      <c r="D42" s="73">
        <v>9274000</v>
      </c>
      <c r="E42" s="71"/>
      <c r="F42" s="73">
        <v>12562224948</v>
      </c>
      <c r="G42" s="71"/>
      <c r="H42" s="73">
        <v>13118380433</v>
      </c>
      <c r="I42" s="71"/>
      <c r="J42" s="73">
        <v>-556155485</v>
      </c>
      <c r="K42" s="71"/>
      <c r="L42" s="73">
        <v>9274000</v>
      </c>
      <c r="M42" s="71"/>
      <c r="N42" s="73">
        <v>12562224948</v>
      </c>
      <c r="O42" s="71"/>
      <c r="P42" s="73">
        <v>13118380433</v>
      </c>
      <c r="Q42" s="71"/>
      <c r="R42" s="73">
        <v>-556155485</v>
      </c>
      <c r="V42" s="92"/>
    </row>
    <row r="43" spans="2:22" ht="25.5" customHeight="1" x14ac:dyDescent="0.55000000000000004">
      <c r="D43" s="73"/>
      <c r="E43" s="71"/>
      <c r="F43" s="73"/>
      <c r="G43" s="71"/>
      <c r="H43" s="73"/>
      <c r="I43" s="71"/>
      <c r="J43" s="73"/>
      <c r="K43" s="71"/>
      <c r="L43" s="73"/>
      <c r="M43" s="71"/>
      <c r="N43" s="73"/>
      <c r="O43" s="71"/>
      <c r="P43" s="73"/>
      <c r="Q43" s="71"/>
      <c r="R43" s="73"/>
      <c r="V43" s="92"/>
    </row>
    <row r="44" spans="2:22" ht="24.75" thickBot="1" x14ac:dyDescent="0.6">
      <c r="B44" s="131" t="s">
        <v>59</v>
      </c>
      <c r="D44" s="70">
        <f>SUM(D10:D42)</f>
        <v>69959819</v>
      </c>
      <c r="E44" s="70"/>
      <c r="F44" s="70">
        <f>SUM(F10:F42)</f>
        <v>141112988429</v>
      </c>
      <c r="G44" s="70"/>
      <c r="H44" s="70">
        <f>SUM(H10:H42)</f>
        <v>138340387550</v>
      </c>
      <c r="I44" s="70"/>
      <c r="J44" s="70">
        <f>SUM(J10:J42)</f>
        <v>2772600879</v>
      </c>
      <c r="K44" s="70"/>
      <c r="L44" s="70">
        <f>SUM(L10:L42)</f>
        <v>69959819</v>
      </c>
      <c r="M44" s="70"/>
      <c r="N44" s="70">
        <f>SUM(N10:N42)</f>
        <v>141112988429</v>
      </c>
      <c r="O44" s="70"/>
      <c r="P44" s="70">
        <f>SUM(P10:P42)</f>
        <v>138340387550</v>
      </c>
      <c r="Q44" s="70"/>
      <c r="R44" s="70">
        <f>SUM(R10:R42)</f>
        <v>2772600879</v>
      </c>
    </row>
    <row r="45" spans="2:22" ht="21.75" thickTop="1" x14ac:dyDescent="0.55000000000000004"/>
    <row r="46" spans="2:22" ht="26.25" x14ac:dyDescent="0.65">
      <c r="J46" s="19"/>
    </row>
    <row r="48" spans="2:22" x14ac:dyDescent="0.55000000000000004">
      <c r="L48" s="207">
        <v>20</v>
      </c>
      <c r="M48" s="207"/>
      <c r="N48" s="207"/>
    </row>
  </sheetData>
  <sortState xmlns:xlrd2="http://schemas.microsoft.com/office/spreadsheetml/2017/richdata2" ref="B10:R42">
    <sortCondition descending="1" ref="R10:R42"/>
  </sortState>
  <mergeCells count="4">
    <mergeCell ref="B3:R3"/>
    <mergeCell ref="B4:R4"/>
    <mergeCell ref="B2:R2"/>
    <mergeCell ref="L48:N48"/>
  </mergeCells>
  <printOptions horizontalCentered="1" verticalCentered="1"/>
  <pageMargins left="0.2" right="0.2" top="0.25" bottom="0.25" header="0.3" footer="0.3"/>
  <pageSetup paperSize="9" scale="45" orientation="landscape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13"/>
  <sheetViews>
    <sheetView rightToLeft="1" view="pageBreakPreview" zoomScaleNormal="100" zoomScaleSheetLayoutView="100" workbookViewId="0">
      <selection activeCell="A13" sqref="A13:Y13"/>
    </sheetView>
  </sheetViews>
  <sheetFormatPr defaultRowHeight="15" x14ac:dyDescent="0.25"/>
  <cols>
    <col min="1" max="1" width="7.7109375" bestFit="1" customWidth="1"/>
    <col min="2" max="2" width="1.5703125" customWidth="1"/>
    <col min="3" max="3" width="11.7109375" bestFit="1" customWidth="1"/>
    <col min="4" max="4" width="1.5703125" customWidth="1"/>
    <col min="6" max="6" width="1.5703125" customWidth="1"/>
    <col min="7" max="7" width="9.28515625" bestFit="1" customWidth="1"/>
    <col min="8" max="8" width="1.5703125" customWidth="1"/>
    <col min="9" max="9" width="9.28515625" bestFit="1" customWidth="1"/>
    <col min="10" max="10" width="1.5703125" customWidth="1"/>
    <col min="11" max="11" width="15.28515625" bestFit="1" customWidth="1"/>
    <col min="12" max="12" width="1.5703125" customWidth="1"/>
    <col min="13" max="13" width="14.28515625" bestFit="1" customWidth="1"/>
    <col min="14" max="14" width="1.5703125" customWidth="1"/>
    <col min="15" max="15" width="14.28515625" bestFit="1" customWidth="1"/>
    <col min="16" max="16" width="1.5703125" customWidth="1"/>
    <col min="17" max="17" width="10.5703125" bestFit="1" customWidth="1"/>
    <col min="18" max="18" width="1.5703125" customWidth="1"/>
    <col min="19" max="19" width="11.5703125" bestFit="1" customWidth="1"/>
    <col min="20" max="20" width="1.5703125" customWidth="1"/>
    <col min="21" max="21" width="10.5703125" bestFit="1" customWidth="1"/>
    <col min="22" max="22" width="1.5703125" customWidth="1"/>
    <col min="23" max="23" width="16" bestFit="1" customWidth="1"/>
    <col min="24" max="24" width="1.5703125" customWidth="1"/>
    <col min="25" max="25" width="17.140625" customWidth="1"/>
  </cols>
  <sheetData>
    <row r="1" spans="1:25" ht="25.5" x14ac:dyDescent="0.25">
      <c r="A1" s="197" t="s">
        <v>168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</row>
    <row r="2" spans="1:25" ht="25.5" x14ac:dyDescent="0.25">
      <c r="A2" s="197" t="s">
        <v>37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</row>
    <row r="3" spans="1:25" ht="25.5" x14ac:dyDescent="0.25">
      <c r="A3" s="197" t="s">
        <v>216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</row>
    <row r="4" spans="1:25" x14ac:dyDescent="0.25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</row>
    <row r="5" spans="1:25" ht="24" x14ac:dyDescent="0.25">
      <c r="A5" s="217" t="s">
        <v>162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</row>
    <row r="6" spans="1:25" x14ac:dyDescent="0.25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</row>
    <row r="7" spans="1:25" ht="21" x14ac:dyDescent="0.25">
      <c r="A7" s="119"/>
      <c r="B7" s="119"/>
      <c r="C7" s="119"/>
      <c r="D7" s="119"/>
      <c r="E7" s="195" t="s">
        <v>39</v>
      </c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19"/>
      <c r="Y7" s="121" t="s">
        <v>101</v>
      </c>
    </row>
    <row r="8" spans="1:25" ht="63" x14ac:dyDescent="0.25">
      <c r="A8" s="121" t="s">
        <v>136</v>
      </c>
      <c r="B8" s="119"/>
      <c r="C8" s="121" t="s">
        <v>137</v>
      </c>
      <c r="D8" s="119"/>
      <c r="E8" s="128" t="s">
        <v>14</v>
      </c>
      <c r="F8" s="120"/>
      <c r="G8" s="128" t="s">
        <v>5</v>
      </c>
      <c r="H8" s="120"/>
      <c r="I8" s="128" t="s">
        <v>13</v>
      </c>
      <c r="J8" s="120"/>
      <c r="K8" s="128" t="s">
        <v>138</v>
      </c>
      <c r="L8" s="120"/>
      <c r="M8" s="128" t="s">
        <v>139</v>
      </c>
      <c r="N8" s="120"/>
      <c r="O8" s="128" t="s">
        <v>140</v>
      </c>
      <c r="P8" s="120"/>
      <c r="Q8" s="128" t="s">
        <v>141</v>
      </c>
      <c r="R8" s="120"/>
      <c r="S8" s="128" t="s">
        <v>142</v>
      </c>
      <c r="T8" s="120"/>
      <c r="U8" s="128" t="s">
        <v>143</v>
      </c>
      <c r="V8" s="120"/>
      <c r="W8" s="128" t="s">
        <v>144</v>
      </c>
      <c r="X8" s="119"/>
      <c r="Y8" s="128" t="s">
        <v>144</v>
      </c>
    </row>
    <row r="9" spans="1:25" x14ac:dyDescent="0.25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</row>
    <row r="10" spans="1:25" ht="21.75" thickBot="1" x14ac:dyDescent="0.55000000000000004">
      <c r="A10" s="146" t="s">
        <v>59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8">
        <f>SUM(K9:K9)</f>
        <v>0</v>
      </c>
      <c r="L10" s="148"/>
      <c r="M10" s="148">
        <f>SUM(M9:M9)</f>
        <v>0</v>
      </c>
      <c r="N10" s="148"/>
      <c r="O10" s="148">
        <f>SUM(O9:O9)</f>
        <v>0</v>
      </c>
      <c r="P10" s="148"/>
      <c r="Q10" s="148">
        <f>SUM(Q9:Q9)</f>
        <v>0</v>
      </c>
      <c r="R10" s="148"/>
      <c r="S10" s="148">
        <f>SUM(S9:S9)</f>
        <v>0</v>
      </c>
      <c r="T10" s="148"/>
      <c r="U10" s="148">
        <f>SUM(U9:U9)</f>
        <v>0</v>
      </c>
      <c r="V10" s="148"/>
      <c r="W10" s="148">
        <f>SUM(W9:W9)</f>
        <v>0</v>
      </c>
      <c r="X10" s="148"/>
      <c r="Y10" s="70">
        <f>SUM(Y9:Y9)</f>
        <v>0</v>
      </c>
    </row>
    <row r="11" spans="1:25" ht="15.75" thickTop="1" x14ac:dyDescent="0.25"/>
    <row r="12" spans="1:25" x14ac:dyDescent="0.25">
      <c r="Y12" s="168"/>
    </row>
    <row r="13" spans="1:25" ht="30" x14ac:dyDescent="0.75">
      <c r="A13" s="235">
        <v>21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</row>
  </sheetData>
  <mergeCells count="6">
    <mergeCell ref="A13:Y13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74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24"/>
  <sheetViews>
    <sheetView rightToLeft="1" zoomScaleNormal="100" workbookViewId="0">
      <selection activeCell="S21" sqref="S21"/>
    </sheetView>
  </sheetViews>
  <sheetFormatPr defaultRowHeight="15" x14ac:dyDescent="0.25"/>
  <cols>
    <col min="1" max="1" width="3.2851562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97" t="s">
        <v>168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</row>
    <row r="2" spans="1:17" ht="25.5" x14ac:dyDescent="0.25">
      <c r="A2" s="197" t="s">
        <v>37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</row>
    <row r="3" spans="1:17" ht="25.5" x14ac:dyDescent="0.25">
      <c r="A3" s="197" t="s">
        <v>216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</row>
    <row r="4" spans="1:17" x14ac:dyDescent="0.25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5" spans="1:17" ht="24" x14ac:dyDescent="0.25">
      <c r="A5" s="123" t="s">
        <v>163</v>
      </c>
      <c r="B5" s="194" t="s">
        <v>103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</row>
    <row r="6" spans="1:17" x14ac:dyDescent="0.25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228" t="s">
        <v>104</v>
      </c>
      <c r="N6" s="119"/>
      <c r="O6" s="119"/>
      <c r="P6" s="119"/>
      <c r="Q6" s="228" t="s">
        <v>105</v>
      </c>
    </row>
    <row r="7" spans="1:17" ht="21" x14ac:dyDescent="0.25">
      <c r="A7" s="195" t="s">
        <v>106</v>
      </c>
      <c r="B7" s="195"/>
      <c r="C7" s="119"/>
      <c r="D7" s="121" t="s">
        <v>107</v>
      </c>
      <c r="E7" s="119"/>
      <c r="F7" s="121" t="s">
        <v>108</v>
      </c>
      <c r="G7" s="119"/>
      <c r="H7" s="121" t="s">
        <v>87</v>
      </c>
      <c r="I7" s="119"/>
      <c r="J7" s="195" t="s">
        <v>109</v>
      </c>
      <c r="K7" s="195"/>
      <c r="L7" s="119"/>
      <c r="M7" s="228"/>
      <c r="N7" s="119"/>
      <c r="O7" s="121" t="s">
        <v>110</v>
      </c>
      <c r="P7" s="119"/>
      <c r="Q7" s="228"/>
    </row>
    <row r="8" spans="1:17" ht="21" x14ac:dyDescent="0.25">
      <c r="A8" s="192" t="s">
        <v>111</v>
      </c>
      <c r="B8" s="236"/>
      <c r="C8" s="119"/>
      <c r="D8" s="192" t="s">
        <v>112</v>
      </c>
      <c r="E8" s="119"/>
      <c r="F8" s="122" t="s">
        <v>113</v>
      </c>
      <c r="G8" s="119"/>
      <c r="H8" s="120"/>
      <c r="I8" s="119"/>
      <c r="J8" s="120"/>
      <c r="K8" s="120"/>
      <c r="L8" s="119"/>
      <c r="M8" s="120"/>
      <c r="N8" s="119"/>
      <c r="O8" s="120"/>
      <c r="P8" s="119"/>
      <c r="Q8" s="120"/>
    </row>
    <row r="9" spans="1:17" ht="21" x14ac:dyDescent="0.25">
      <c r="A9" s="195"/>
      <c r="B9" s="195"/>
      <c r="C9" s="119"/>
      <c r="D9" s="195"/>
      <c r="E9" s="119"/>
      <c r="F9" s="122" t="s">
        <v>114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</row>
    <row r="10" spans="1:17" ht="21" x14ac:dyDescent="0.25">
      <c r="A10" s="192" t="s">
        <v>111</v>
      </c>
      <c r="B10" s="236"/>
      <c r="C10" s="119"/>
      <c r="D10" s="192" t="s">
        <v>115</v>
      </c>
      <c r="E10" s="119"/>
      <c r="F10" s="122" t="s">
        <v>113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</row>
    <row r="11" spans="1:17" ht="21" x14ac:dyDescent="0.25">
      <c r="A11" s="195"/>
      <c r="B11" s="195"/>
      <c r="C11" s="119"/>
      <c r="D11" s="195"/>
      <c r="E11" s="119"/>
      <c r="F11" s="122" t="s">
        <v>116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</row>
    <row r="12" spans="1:17" ht="90" customHeight="1" x14ac:dyDescent="0.25">
      <c r="A12" s="237" t="s">
        <v>117</v>
      </c>
      <c r="B12" s="237"/>
      <c r="C12" s="119"/>
      <c r="D12" s="128" t="s">
        <v>118</v>
      </c>
      <c r="E12" s="119"/>
      <c r="F12" s="122" t="s">
        <v>119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</row>
    <row r="13" spans="1:17" ht="21" x14ac:dyDescent="0.25">
      <c r="A13" s="237" t="s">
        <v>120</v>
      </c>
      <c r="B13" s="238"/>
      <c r="C13" s="119"/>
      <c r="D13" s="237" t="s">
        <v>120</v>
      </c>
      <c r="E13" s="119"/>
      <c r="F13" s="122" t="s">
        <v>121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7" ht="21" x14ac:dyDescent="0.25">
      <c r="A14" s="239"/>
      <c r="B14" s="239"/>
      <c r="C14" s="119"/>
      <c r="D14" s="239"/>
      <c r="E14" s="119"/>
      <c r="F14" s="122" t="s">
        <v>122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</row>
    <row r="15" spans="1:17" ht="21" x14ac:dyDescent="0.25">
      <c r="A15" s="239"/>
      <c r="B15" s="239"/>
      <c r="C15" s="119"/>
      <c r="D15" s="239"/>
      <c r="E15" s="119"/>
      <c r="F15" s="122" t="s">
        <v>123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</row>
    <row r="16" spans="1:17" ht="21" x14ac:dyDescent="0.25">
      <c r="A16" s="228"/>
      <c r="B16" s="228"/>
      <c r="C16" s="119"/>
      <c r="D16" s="228"/>
      <c r="E16" s="119"/>
      <c r="F16" s="122" t="s">
        <v>124</v>
      </c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</row>
    <row r="17" spans="1:17" x14ac:dyDescent="0.25">
      <c r="A17" s="120"/>
      <c r="B17" s="120"/>
      <c r="C17" s="119"/>
      <c r="D17" s="120"/>
      <c r="E17" s="119"/>
      <c r="F17" s="120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ht="21" x14ac:dyDescent="0.25">
      <c r="A18" s="195" t="s">
        <v>125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19"/>
      <c r="L18" s="119"/>
      <c r="M18" s="119"/>
      <c r="N18" s="119"/>
      <c r="O18" s="119"/>
      <c r="P18" s="119"/>
      <c r="Q18" s="119"/>
    </row>
    <row r="19" spans="1:17" x14ac:dyDescent="0.25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19"/>
      <c r="L19" s="119"/>
      <c r="M19" s="119"/>
      <c r="N19" s="119"/>
      <c r="O19" s="119"/>
      <c r="P19" s="119"/>
      <c r="Q19" s="119"/>
    </row>
    <row r="20" spans="1:17" x14ac:dyDescent="0.25">
      <c r="A20" s="119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</row>
    <row r="21" spans="1:17" x14ac:dyDescent="0.25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</row>
    <row r="22" spans="1:17" x14ac:dyDescent="0.25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</row>
    <row r="23" spans="1:17" ht="30" x14ac:dyDescent="0.75">
      <c r="A23" s="215">
        <v>22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</row>
    <row r="24" spans="1:17" x14ac:dyDescent="0.25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</row>
  </sheetData>
  <mergeCells count="17">
    <mergeCell ref="A1:Q1"/>
    <mergeCell ref="A2:Q2"/>
    <mergeCell ref="A3:Q3"/>
    <mergeCell ref="B5:Q5"/>
    <mergeCell ref="M6:M7"/>
    <mergeCell ref="Q6:Q7"/>
    <mergeCell ref="A7:B7"/>
    <mergeCell ref="J7:K7"/>
    <mergeCell ref="A23:Q23"/>
    <mergeCell ref="A18:J18"/>
    <mergeCell ref="A8:B9"/>
    <mergeCell ref="D8:D9"/>
    <mergeCell ref="A10:B11"/>
    <mergeCell ref="D10:D11"/>
    <mergeCell ref="A12:B12"/>
    <mergeCell ref="A13:B16"/>
    <mergeCell ref="D13:D16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73"/>
  <sheetViews>
    <sheetView rightToLeft="1" view="pageBreakPreview" topLeftCell="A43" zoomScale="55" zoomScaleNormal="55" zoomScaleSheetLayoutView="55" workbookViewId="0">
      <selection activeCell="I71" sqref="I71"/>
    </sheetView>
  </sheetViews>
  <sheetFormatPr defaultColWidth="9.140625" defaultRowHeight="33" x14ac:dyDescent="0.8"/>
  <cols>
    <col min="1" max="1" width="2.5703125" style="43" customWidth="1"/>
    <col min="2" max="2" width="1.28515625" style="43" customWidth="1"/>
    <col min="3" max="3" width="49.42578125" style="43" bestFit="1" customWidth="1"/>
    <col min="4" max="4" width="1" style="43" customWidth="1"/>
    <col min="5" max="5" width="20.28515625" style="43" customWidth="1"/>
    <col min="6" max="6" width="1.7109375" style="43" customWidth="1"/>
    <col min="7" max="7" width="26.28515625" style="43" bestFit="1" customWidth="1"/>
    <col min="8" max="8" width="1" style="43" customWidth="1"/>
    <col min="9" max="9" width="29.140625" style="43" bestFit="1" customWidth="1"/>
    <col min="10" max="10" width="1.42578125" style="43" customWidth="1"/>
    <col min="11" max="11" width="20.7109375" style="43" bestFit="1" customWidth="1"/>
    <col min="12" max="12" width="1.7109375" style="43" customWidth="1"/>
    <col min="13" max="13" width="26.28515625" style="43" bestFit="1" customWidth="1"/>
    <col min="14" max="14" width="1.42578125" style="43" customWidth="1"/>
    <col min="15" max="15" width="22.42578125" style="43" bestFit="1" customWidth="1"/>
    <col min="16" max="16" width="1.42578125" style="43" customWidth="1"/>
    <col min="17" max="17" width="26.28515625" style="43" bestFit="1" customWidth="1"/>
    <col min="18" max="18" width="1.7109375" style="43" customWidth="1"/>
    <col min="19" max="19" width="20.7109375" style="43" customWidth="1"/>
    <col min="20" max="20" width="1.28515625" style="43" customWidth="1"/>
    <col min="21" max="21" width="16.42578125" style="43" bestFit="1" customWidth="1"/>
    <col min="22" max="22" width="1.5703125" style="43" customWidth="1"/>
    <col min="23" max="23" width="26.28515625" style="43" bestFit="1" customWidth="1"/>
    <col min="24" max="24" width="1" style="43" customWidth="1"/>
    <col min="25" max="25" width="29.140625" style="43" bestFit="1" customWidth="1"/>
    <col min="26" max="26" width="1.28515625" style="43" customWidth="1"/>
    <col min="27" max="27" width="24.85546875" style="61" customWidth="1"/>
    <col min="28" max="28" width="1" style="43" customWidth="1"/>
    <col min="29" max="29" width="9.140625" style="43" customWidth="1"/>
    <col min="30" max="16384" width="9.140625" style="43"/>
  </cols>
  <sheetData>
    <row r="2" spans="3:27" ht="46.5" x14ac:dyDescent="0.8">
      <c r="C2" s="188" t="s">
        <v>168</v>
      </c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</row>
    <row r="3" spans="3:27" ht="46.5" x14ac:dyDescent="0.8">
      <c r="C3" s="188" t="s">
        <v>0</v>
      </c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</row>
    <row r="4" spans="3:27" ht="46.5" x14ac:dyDescent="0.8">
      <c r="C4" s="188" t="s">
        <v>216</v>
      </c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</row>
    <row r="5" spans="3:27" ht="147" customHeight="1" x14ac:dyDescent="0.8">
      <c r="C5" s="55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</row>
    <row r="6" spans="3:27" ht="39" x14ac:dyDescent="0.8">
      <c r="C6" s="187" t="s">
        <v>182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</row>
    <row r="8" spans="3:27" s="57" customFormat="1" ht="34.5" customHeight="1" x14ac:dyDescent="0.25">
      <c r="C8" s="183" t="s">
        <v>1</v>
      </c>
      <c r="E8" s="186" t="s">
        <v>213</v>
      </c>
      <c r="F8" s="186" t="s">
        <v>2</v>
      </c>
      <c r="G8" s="186" t="s">
        <v>2</v>
      </c>
      <c r="H8" s="186" t="s">
        <v>2</v>
      </c>
      <c r="I8" s="186" t="s">
        <v>2</v>
      </c>
      <c r="J8" s="189"/>
      <c r="K8" s="186" t="s">
        <v>3</v>
      </c>
      <c r="L8" s="186" t="s">
        <v>3</v>
      </c>
      <c r="M8" s="186" t="s">
        <v>3</v>
      </c>
      <c r="N8" s="186" t="s">
        <v>3</v>
      </c>
      <c r="O8" s="186" t="s">
        <v>3</v>
      </c>
      <c r="P8" s="186" t="s">
        <v>3</v>
      </c>
      <c r="Q8" s="186" t="s">
        <v>3</v>
      </c>
      <c r="R8" s="189"/>
      <c r="S8" s="186" t="s">
        <v>217</v>
      </c>
      <c r="T8" s="186" t="s">
        <v>4</v>
      </c>
      <c r="U8" s="186" t="s">
        <v>4</v>
      </c>
      <c r="V8" s="186" t="s">
        <v>4</v>
      </c>
      <c r="W8" s="186" t="s">
        <v>4</v>
      </c>
      <c r="X8" s="186" t="s">
        <v>4</v>
      </c>
      <c r="Y8" s="186" t="s">
        <v>4</v>
      </c>
      <c r="Z8" s="186" t="s">
        <v>4</v>
      </c>
      <c r="AA8" s="186" t="s">
        <v>4</v>
      </c>
    </row>
    <row r="9" spans="3:27" s="57" customFormat="1" ht="44.25" customHeight="1" x14ac:dyDescent="0.25">
      <c r="C9" s="183" t="s">
        <v>1</v>
      </c>
      <c r="D9" s="189"/>
      <c r="E9" s="184" t="s">
        <v>5</v>
      </c>
      <c r="F9" s="190"/>
      <c r="G9" s="184" t="s">
        <v>6</v>
      </c>
      <c r="H9" s="58"/>
      <c r="I9" s="184" t="s">
        <v>7</v>
      </c>
      <c r="J9" s="189"/>
      <c r="K9" s="184" t="s">
        <v>8</v>
      </c>
      <c r="L9" s="184" t="s">
        <v>8</v>
      </c>
      <c r="M9" s="184" t="s">
        <v>8</v>
      </c>
      <c r="N9" s="58"/>
      <c r="O9" s="184" t="s">
        <v>9</v>
      </c>
      <c r="P9" s="184" t="s">
        <v>9</v>
      </c>
      <c r="Q9" s="184" t="s">
        <v>9</v>
      </c>
      <c r="R9" s="189"/>
      <c r="S9" s="184" t="s">
        <v>5</v>
      </c>
      <c r="T9" s="190"/>
      <c r="U9" s="184" t="s">
        <v>10</v>
      </c>
      <c r="V9" s="190"/>
      <c r="W9" s="184" t="s">
        <v>6</v>
      </c>
      <c r="X9" s="190"/>
      <c r="Y9" s="184" t="s">
        <v>7</v>
      </c>
      <c r="Z9" s="189"/>
      <c r="AA9" s="184" t="s">
        <v>11</v>
      </c>
    </row>
    <row r="10" spans="3:27" s="57" customFormat="1" ht="54" customHeight="1" x14ac:dyDescent="0.25">
      <c r="C10" s="183" t="s">
        <v>1</v>
      </c>
      <c r="D10" s="189"/>
      <c r="E10" s="185" t="s">
        <v>5</v>
      </c>
      <c r="F10" s="191"/>
      <c r="G10" s="185" t="s">
        <v>6</v>
      </c>
      <c r="H10" s="59"/>
      <c r="I10" s="185" t="s">
        <v>7</v>
      </c>
      <c r="J10" s="189"/>
      <c r="K10" s="185" t="s">
        <v>5</v>
      </c>
      <c r="L10" s="94"/>
      <c r="M10" s="185" t="s">
        <v>6</v>
      </c>
      <c r="N10" s="59"/>
      <c r="O10" s="185" t="s">
        <v>5</v>
      </c>
      <c r="P10" s="59"/>
      <c r="Q10" s="185" t="s">
        <v>12</v>
      </c>
      <c r="R10" s="189"/>
      <c r="S10" s="185" t="s">
        <v>5</v>
      </c>
      <c r="T10" s="191"/>
      <c r="U10" s="185" t="s">
        <v>10</v>
      </c>
      <c r="V10" s="191"/>
      <c r="W10" s="185" t="s">
        <v>6</v>
      </c>
      <c r="X10" s="191"/>
      <c r="Y10" s="185" t="s">
        <v>7</v>
      </c>
      <c r="Z10" s="189"/>
      <c r="AA10" s="185" t="s">
        <v>11</v>
      </c>
    </row>
    <row r="11" spans="3:27" x14ac:dyDescent="0.8">
      <c r="C11" s="60" t="s">
        <v>78</v>
      </c>
      <c r="E11" s="109">
        <v>7839437</v>
      </c>
      <c r="F11" s="110"/>
      <c r="G11" s="109">
        <v>12783578366</v>
      </c>
      <c r="H11" s="110"/>
      <c r="I11" s="109">
        <v>16855809852.7255</v>
      </c>
      <c r="J11" s="110"/>
      <c r="K11" s="109">
        <v>0</v>
      </c>
      <c r="L11" s="89"/>
      <c r="M11" s="109">
        <v>0</v>
      </c>
      <c r="N11" s="110"/>
      <c r="O11" s="109">
        <v>-2239437</v>
      </c>
      <c r="P11" s="110"/>
      <c r="Q11" s="109">
        <v>5122693643</v>
      </c>
      <c r="R11" s="110"/>
      <c r="S11" s="109">
        <v>5600000</v>
      </c>
      <c r="T11" s="110"/>
      <c r="U11" s="109">
        <v>2911</v>
      </c>
      <c r="V11" s="89"/>
      <c r="W11" s="109">
        <v>9131783167</v>
      </c>
      <c r="X11" s="110"/>
      <c r="Y11" s="109">
        <v>16204605480</v>
      </c>
      <c r="Z11" s="110"/>
      <c r="AA11" s="89">
        <f>Y11/'سرمایه گذاری ها'!$O$17</f>
        <v>6.8804072263745519E-2</v>
      </c>
    </row>
    <row r="12" spans="3:27" x14ac:dyDescent="0.8">
      <c r="C12" s="43" t="s">
        <v>205</v>
      </c>
      <c r="E12" s="109">
        <v>4733333</v>
      </c>
      <c r="F12" s="110"/>
      <c r="G12" s="109">
        <v>13193029042</v>
      </c>
      <c r="H12" s="110"/>
      <c r="I12" s="109">
        <v>11127726266.3573</v>
      </c>
      <c r="J12" s="110"/>
      <c r="K12" s="109">
        <v>0</v>
      </c>
      <c r="L12" s="89"/>
      <c r="M12" s="109">
        <v>0</v>
      </c>
      <c r="N12" s="110"/>
      <c r="O12" s="109">
        <v>0</v>
      </c>
      <c r="P12" s="110"/>
      <c r="Q12" s="109">
        <v>0</v>
      </c>
      <c r="R12" s="110"/>
      <c r="S12" s="109">
        <v>4733333</v>
      </c>
      <c r="T12" s="110"/>
      <c r="U12" s="109">
        <v>2556</v>
      </c>
      <c r="V12" s="89"/>
      <c r="W12" s="109">
        <v>13193029042</v>
      </c>
      <c r="X12" s="110"/>
      <c r="Y12" s="109">
        <v>12026413673.069401</v>
      </c>
      <c r="Z12" s="110"/>
      <c r="AA12" s="89">
        <f>Y12/'سرمایه گذاری ها'!$O$17</f>
        <v>5.1063645854065198E-2</v>
      </c>
    </row>
    <row r="13" spans="3:27" x14ac:dyDescent="0.8">
      <c r="C13" s="43" t="s">
        <v>184</v>
      </c>
      <c r="E13" s="109">
        <v>870000</v>
      </c>
      <c r="F13" s="110"/>
      <c r="G13" s="109">
        <v>13314644486</v>
      </c>
      <c r="H13" s="110"/>
      <c r="I13" s="109">
        <v>10040600835</v>
      </c>
      <c r="J13" s="110"/>
      <c r="K13" s="109">
        <v>0</v>
      </c>
      <c r="L13" s="89"/>
      <c r="M13" s="109">
        <v>0</v>
      </c>
      <c r="N13" s="110"/>
      <c r="O13" s="109">
        <v>-170000</v>
      </c>
      <c r="P13" s="110"/>
      <c r="Q13" s="109">
        <v>2030758697</v>
      </c>
      <c r="R13" s="110"/>
      <c r="S13" s="109">
        <v>700000</v>
      </c>
      <c r="T13" s="110"/>
      <c r="U13" s="109">
        <v>14640</v>
      </c>
      <c r="V13" s="89"/>
      <c r="W13" s="109">
        <v>10712932345</v>
      </c>
      <c r="X13" s="110"/>
      <c r="Y13" s="109">
        <v>10187024400</v>
      </c>
      <c r="Z13" s="110"/>
      <c r="AA13" s="89">
        <f>Y13/'سرمایه گذاری ها'!$O$17</f>
        <v>4.3253676483220302E-2</v>
      </c>
    </row>
    <row r="14" spans="3:27" x14ac:dyDescent="0.8">
      <c r="C14" s="43" t="s">
        <v>222</v>
      </c>
      <c r="E14" s="109">
        <v>0</v>
      </c>
      <c r="F14" s="110"/>
      <c r="G14" s="109">
        <v>0</v>
      </c>
      <c r="H14" s="110"/>
      <c r="I14" s="109">
        <v>0</v>
      </c>
      <c r="J14" s="110"/>
      <c r="K14" s="109">
        <v>885023</v>
      </c>
      <c r="L14" s="89"/>
      <c r="M14" s="109">
        <v>10556170344</v>
      </c>
      <c r="N14" s="110"/>
      <c r="O14" s="109">
        <v>-85023</v>
      </c>
      <c r="P14" s="110"/>
      <c r="Q14" s="109">
        <v>1031953955</v>
      </c>
      <c r="R14" s="110"/>
      <c r="S14" s="109">
        <v>800000</v>
      </c>
      <c r="T14" s="110"/>
      <c r="U14" s="109">
        <v>12100</v>
      </c>
      <c r="V14" s="89"/>
      <c r="W14" s="109">
        <v>9542052890</v>
      </c>
      <c r="X14" s="110"/>
      <c r="Y14" s="109">
        <v>9622404000</v>
      </c>
      <c r="Z14" s="110"/>
      <c r="AA14" s="89">
        <f>Y14/'سرمایه گذاری ها'!$O$17</f>
        <v>4.0856322048943454E-2</v>
      </c>
    </row>
    <row r="15" spans="3:27" x14ac:dyDescent="0.8">
      <c r="C15" s="43" t="s">
        <v>200</v>
      </c>
      <c r="E15" s="109">
        <v>950000</v>
      </c>
      <c r="F15" s="110"/>
      <c r="G15" s="109">
        <v>11375510142</v>
      </c>
      <c r="H15" s="110"/>
      <c r="I15" s="109">
        <v>8791875225</v>
      </c>
      <c r="J15" s="110"/>
      <c r="K15" s="109">
        <v>0</v>
      </c>
      <c r="L15" s="89"/>
      <c r="M15" s="109">
        <v>0</v>
      </c>
      <c r="N15" s="110"/>
      <c r="O15" s="109">
        <v>-100000</v>
      </c>
      <c r="P15" s="110"/>
      <c r="Q15" s="109">
        <v>938383226</v>
      </c>
      <c r="R15" s="110"/>
      <c r="S15" s="109">
        <v>850000</v>
      </c>
      <c r="T15" s="110"/>
      <c r="U15" s="109">
        <v>10850</v>
      </c>
      <c r="V15" s="89"/>
      <c r="W15" s="109">
        <v>10178088022</v>
      </c>
      <c r="X15" s="110"/>
      <c r="Y15" s="109">
        <v>9167626125</v>
      </c>
      <c r="Z15" s="110"/>
      <c r="AA15" s="89">
        <f>Y15/'سرمایه گذاری ها'!$O$17</f>
        <v>3.8925354348799693E-2</v>
      </c>
    </row>
    <row r="16" spans="3:27" x14ac:dyDescent="0.8">
      <c r="C16" s="43" t="s">
        <v>171</v>
      </c>
      <c r="E16" s="109">
        <v>9130000</v>
      </c>
      <c r="F16" s="110"/>
      <c r="G16" s="109">
        <v>20594419278</v>
      </c>
      <c r="H16" s="110"/>
      <c r="I16" s="109">
        <v>21736245217.5</v>
      </c>
      <c r="J16" s="110"/>
      <c r="K16" s="109">
        <v>0</v>
      </c>
      <c r="L16" s="89"/>
      <c r="M16" s="109">
        <v>0</v>
      </c>
      <c r="N16" s="110"/>
      <c r="O16" s="109">
        <v>-5630000</v>
      </c>
      <c r="P16" s="110"/>
      <c r="Q16" s="109">
        <v>13451791161</v>
      </c>
      <c r="R16" s="110"/>
      <c r="S16" s="109">
        <v>3500000</v>
      </c>
      <c r="T16" s="110"/>
      <c r="U16" s="109">
        <v>2468</v>
      </c>
      <c r="V16" s="89"/>
      <c r="W16" s="109">
        <v>7894903336</v>
      </c>
      <c r="X16" s="110"/>
      <c r="Y16" s="109">
        <v>8586603900</v>
      </c>
      <c r="Z16" s="110"/>
      <c r="AA16" s="89">
        <f>Y16/'سرمایه گذاری ها'!$O$17</f>
        <v>3.6458358456484874E-2</v>
      </c>
    </row>
    <row r="17" spans="3:27" x14ac:dyDescent="0.8">
      <c r="C17" s="43" t="s">
        <v>202</v>
      </c>
      <c r="E17" s="109">
        <v>800000</v>
      </c>
      <c r="F17" s="110"/>
      <c r="G17" s="109">
        <v>12436281903</v>
      </c>
      <c r="H17" s="110"/>
      <c r="I17" s="109">
        <v>10680073200</v>
      </c>
      <c r="J17" s="110"/>
      <c r="K17" s="109">
        <v>0</v>
      </c>
      <c r="L17" s="89"/>
      <c r="M17" s="109">
        <v>0</v>
      </c>
      <c r="N17" s="110"/>
      <c r="O17" s="109">
        <v>-200000</v>
      </c>
      <c r="P17" s="110"/>
      <c r="Q17" s="109">
        <v>2683935023</v>
      </c>
      <c r="R17" s="110"/>
      <c r="S17" s="109">
        <v>600000</v>
      </c>
      <c r="T17" s="110"/>
      <c r="U17" s="109">
        <v>14210</v>
      </c>
      <c r="V17" s="89"/>
      <c r="W17" s="109">
        <v>9327211427</v>
      </c>
      <c r="X17" s="110"/>
      <c r="Y17" s="109">
        <v>8475270300</v>
      </c>
      <c r="Z17" s="110"/>
      <c r="AA17" s="89">
        <f>Y17/'سرمایه گذاری ها'!$O$17</f>
        <v>3.5985640680711972E-2</v>
      </c>
    </row>
    <row r="18" spans="3:27" x14ac:dyDescent="0.8">
      <c r="C18" s="43" t="s">
        <v>177</v>
      </c>
      <c r="E18" s="109">
        <v>0</v>
      </c>
      <c r="F18" s="110"/>
      <c r="G18" s="109">
        <v>0</v>
      </c>
      <c r="H18" s="110"/>
      <c r="I18" s="109">
        <v>0</v>
      </c>
      <c r="J18" s="110"/>
      <c r="K18" s="109">
        <v>2600000</v>
      </c>
      <c r="L18" s="89"/>
      <c r="M18" s="109">
        <v>6726866069</v>
      </c>
      <c r="N18" s="110"/>
      <c r="O18" s="109">
        <v>0</v>
      </c>
      <c r="P18" s="110"/>
      <c r="Q18" s="109">
        <v>0</v>
      </c>
      <c r="R18" s="110"/>
      <c r="S18" s="109">
        <v>2600000</v>
      </c>
      <c r="T18" s="110"/>
      <c r="U18" s="109">
        <v>3143</v>
      </c>
      <c r="V18" s="89"/>
      <c r="W18" s="109">
        <v>6726866069</v>
      </c>
      <c r="X18" s="110"/>
      <c r="Y18" s="109">
        <v>8123177790</v>
      </c>
      <c r="Z18" s="110"/>
      <c r="AA18" s="89">
        <f>Y18/'سرمایه گذاری ها'!$O$17</f>
        <v>3.4490670714830175E-2</v>
      </c>
    </row>
    <row r="19" spans="3:27" x14ac:dyDescent="0.8">
      <c r="C19" s="43" t="s">
        <v>186</v>
      </c>
      <c r="E19" s="109">
        <v>0</v>
      </c>
      <c r="F19" s="110"/>
      <c r="G19" s="109">
        <v>0</v>
      </c>
      <c r="H19" s="110"/>
      <c r="I19" s="109">
        <v>0</v>
      </c>
      <c r="J19" s="110"/>
      <c r="K19" s="109">
        <v>304000</v>
      </c>
      <c r="L19" s="89"/>
      <c r="M19" s="109">
        <v>6953739015</v>
      </c>
      <c r="N19" s="110"/>
      <c r="O19" s="109">
        <v>-4000</v>
      </c>
      <c r="P19" s="110"/>
      <c r="Q19" s="109">
        <v>97715120</v>
      </c>
      <c r="R19" s="110"/>
      <c r="S19" s="109">
        <v>300000</v>
      </c>
      <c r="T19" s="110"/>
      <c r="U19" s="109">
        <v>25180</v>
      </c>
      <c r="V19" s="89"/>
      <c r="W19" s="109">
        <v>6862242449</v>
      </c>
      <c r="X19" s="110"/>
      <c r="Y19" s="109">
        <v>7509053700</v>
      </c>
      <c r="Z19" s="110"/>
      <c r="AA19" s="89">
        <f>Y19/'سرمایه گذاری ها'!$O$17</f>
        <v>3.1883125698111456E-2</v>
      </c>
    </row>
    <row r="20" spans="3:27" x14ac:dyDescent="0.8">
      <c r="C20" s="43" t="s">
        <v>180</v>
      </c>
      <c r="E20" s="109">
        <v>0</v>
      </c>
      <c r="F20" s="110"/>
      <c r="G20" s="109">
        <v>0</v>
      </c>
      <c r="H20" s="110"/>
      <c r="I20" s="109">
        <v>0</v>
      </c>
      <c r="J20" s="110"/>
      <c r="K20" s="109">
        <v>1800000</v>
      </c>
      <c r="L20" s="89"/>
      <c r="M20" s="109">
        <v>7332998634</v>
      </c>
      <c r="N20" s="110"/>
      <c r="O20" s="109">
        <v>0</v>
      </c>
      <c r="P20" s="110"/>
      <c r="Q20" s="109">
        <v>0</v>
      </c>
      <c r="R20" s="110"/>
      <c r="S20" s="109">
        <v>1800000</v>
      </c>
      <c r="T20" s="110"/>
      <c r="U20" s="109">
        <v>4023</v>
      </c>
      <c r="V20" s="89"/>
      <c r="W20" s="109">
        <v>7332998634</v>
      </c>
      <c r="X20" s="110"/>
      <c r="Y20" s="109">
        <v>7198313670</v>
      </c>
      <c r="Z20" s="110"/>
      <c r="AA20" s="89">
        <f>Y20/'سرمایه گذاری ها'!$O$17</f>
        <v>3.0563736620373878E-2</v>
      </c>
    </row>
    <row r="21" spans="3:27" x14ac:dyDescent="0.8">
      <c r="C21" s="43" t="s">
        <v>179</v>
      </c>
      <c r="E21" s="109">
        <v>0</v>
      </c>
      <c r="F21" s="110"/>
      <c r="G21" s="109">
        <v>0</v>
      </c>
      <c r="H21" s="110"/>
      <c r="I21" s="109">
        <v>0</v>
      </c>
      <c r="J21" s="110"/>
      <c r="K21" s="109">
        <v>3000000</v>
      </c>
      <c r="L21" s="89"/>
      <c r="M21" s="109">
        <v>6159209912</v>
      </c>
      <c r="N21" s="110"/>
      <c r="O21" s="109">
        <v>0</v>
      </c>
      <c r="P21" s="110"/>
      <c r="Q21" s="109">
        <v>0</v>
      </c>
      <c r="R21" s="110"/>
      <c r="S21" s="109">
        <v>3000000</v>
      </c>
      <c r="T21" s="110"/>
      <c r="U21" s="109">
        <v>2395</v>
      </c>
      <c r="V21" s="89"/>
      <c r="W21" s="109">
        <v>6159209912</v>
      </c>
      <c r="X21" s="110"/>
      <c r="Y21" s="109">
        <v>7142249250</v>
      </c>
      <c r="Z21" s="110"/>
      <c r="AA21" s="89">
        <f>Y21/'سرمایه گذاری ها'!$O$17</f>
        <v>3.0325689454716812E-2</v>
      </c>
    </row>
    <row r="22" spans="3:27" x14ac:dyDescent="0.8">
      <c r="C22" s="43" t="s">
        <v>223</v>
      </c>
      <c r="E22" s="109">
        <v>0</v>
      </c>
      <c r="F22" s="110"/>
      <c r="G22" s="109">
        <v>0</v>
      </c>
      <c r="H22" s="110"/>
      <c r="I22" s="109">
        <v>0</v>
      </c>
      <c r="J22" s="110"/>
      <c r="K22" s="109">
        <v>165000</v>
      </c>
      <c r="L22" s="89"/>
      <c r="M22" s="109">
        <v>6855867597</v>
      </c>
      <c r="N22" s="110"/>
      <c r="O22" s="109">
        <v>0</v>
      </c>
      <c r="P22" s="110"/>
      <c r="Q22" s="109">
        <v>0</v>
      </c>
      <c r="R22" s="110"/>
      <c r="S22" s="109">
        <v>165000</v>
      </c>
      <c r="T22" s="110"/>
      <c r="U22" s="109">
        <v>42890</v>
      </c>
      <c r="V22" s="89"/>
      <c r="W22" s="109">
        <v>6855867597</v>
      </c>
      <c r="X22" s="110"/>
      <c r="Y22" s="109">
        <v>7034742742.5</v>
      </c>
      <c r="Z22" s="110"/>
      <c r="AA22" s="89">
        <f>Y22/'سرمایه گذاری ها'!$O$17</f>
        <v>2.9869221352486104E-2</v>
      </c>
    </row>
    <row r="23" spans="3:27" x14ac:dyDescent="0.8">
      <c r="C23" s="43" t="s">
        <v>203</v>
      </c>
      <c r="E23" s="109">
        <v>3202326</v>
      </c>
      <c r="F23" s="110"/>
      <c r="G23" s="109">
        <v>9679248399</v>
      </c>
      <c r="H23" s="110"/>
      <c r="I23" s="109">
        <v>7334259057.3311996</v>
      </c>
      <c r="J23" s="110"/>
      <c r="K23" s="109">
        <v>0</v>
      </c>
      <c r="L23" s="89"/>
      <c r="M23" s="109">
        <v>0</v>
      </c>
      <c r="N23" s="110"/>
      <c r="O23" s="109">
        <v>-1</v>
      </c>
      <c r="P23" s="110"/>
      <c r="Q23" s="109">
        <v>1</v>
      </c>
      <c r="R23" s="110"/>
      <c r="S23" s="109">
        <v>3202325</v>
      </c>
      <c r="T23" s="110"/>
      <c r="U23" s="109">
        <v>2191</v>
      </c>
      <c r="V23" s="89"/>
      <c r="W23" s="109">
        <v>9679245376</v>
      </c>
      <c r="X23" s="110"/>
      <c r="Y23" s="109">
        <v>6974547125.2537498</v>
      </c>
      <c r="Z23" s="110"/>
      <c r="AA23" s="89">
        <f>Y23/'سرمایه گذاری ها'!$O$17</f>
        <v>2.9613633297344403E-2</v>
      </c>
    </row>
    <row r="24" spans="3:27" x14ac:dyDescent="0.8">
      <c r="C24" s="43" t="s">
        <v>194</v>
      </c>
      <c r="E24" s="109">
        <v>4750000</v>
      </c>
      <c r="F24" s="110"/>
      <c r="G24" s="109">
        <v>8047543912</v>
      </c>
      <c r="H24" s="110"/>
      <c r="I24" s="109">
        <v>6459336900</v>
      </c>
      <c r="J24" s="110"/>
      <c r="K24" s="109">
        <v>250000</v>
      </c>
      <c r="L24" s="89"/>
      <c r="M24" s="109">
        <v>330299628</v>
      </c>
      <c r="N24" s="110"/>
      <c r="O24" s="109">
        <v>0</v>
      </c>
      <c r="P24" s="110"/>
      <c r="Q24" s="109">
        <v>0</v>
      </c>
      <c r="R24" s="110"/>
      <c r="S24" s="109">
        <v>5000000</v>
      </c>
      <c r="T24" s="110"/>
      <c r="U24" s="109">
        <v>1403</v>
      </c>
      <c r="V24" s="89"/>
      <c r="W24" s="109">
        <v>8377843540</v>
      </c>
      <c r="X24" s="110"/>
      <c r="Y24" s="109">
        <v>6973260750</v>
      </c>
      <c r="Z24" s="110"/>
      <c r="AA24" s="89">
        <f>Y24/'سرمایه گذاری ها'!$O$17</f>
        <v>2.9608171402204373E-2</v>
      </c>
    </row>
    <row r="25" spans="3:27" x14ac:dyDescent="0.8">
      <c r="C25" s="43" t="s">
        <v>174</v>
      </c>
      <c r="E25" s="109">
        <v>0</v>
      </c>
      <c r="F25" s="110"/>
      <c r="G25" s="109">
        <v>0</v>
      </c>
      <c r="H25" s="110"/>
      <c r="I25" s="109">
        <v>0</v>
      </c>
      <c r="J25" s="110"/>
      <c r="K25" s="109">
        <v>942308</v>
      </c>
      <c r="L25" s="89"/>
      <c r="M25" s="109">
        <v>7063385776</v>
      </c>
      <c r="N25" s="110"/>
      <c r="O25" s="109">
        <v>0</v>
      </c>
      <c r="P25" s="110"/>
      <c r="Q25" s="109">
        <v>0</v>
      </c>
      <c r="R25" s="110"/>
      <c r="S25" s="109">
        <v>942308</v>
      </c>
      <c r="T25" s="110"/>
      <c r="U25" s="109">
        <v>7213</v>
      </c>
      <c r="V25" s="89"/>
      <c r="W25" s="109">
        <v>7063385776</v>
      </c>
      <c r="X25" s="110"/>
      <c r="Y25" s="109">
        <v>6756426241.7561998</v>
      </c>
      <c r="Z25" s="110"/>
      <c r="AA25" s="89">
        <f>Y25/'سرمایه گذاری ها'!$O$17</f>
        <v>2.8687501214158539E-2</v>
      </c>
    </row>
    <row r="26" spans="3:27" x14ac:dyDescent="0.8">
      <c r="C26" s="43" t="s">
        <v>225</v>
      </c>
      <c r="E26" s="109">
        <v>0</v>
      </c>
      <c r="F26" s="110"/>
      <c r="G26" s="109">
        <v>0</v>
      </c>
      <c r="H26" s="110"/>
      <c r="I26" s="109">
        <v>0</v>
      </c>
      <c r="J26" s="110"/>
      <c r="K26" s="109">
        <v>2400000</v>
      </c>
      <c r="L26" s="89"/>
      <c r="M26" s="109">
        <v>5991320241</v>
      </c>
      <c r="N26" s="110"/>
      <c r="O26" s="109">
        <v>0</v>
      </c>
      <c r="P26" s="110"/>
      <c r="Q26" s="109">
        <v>0</v>
      </c>
      <c r="R26" s="110"/>
      <c r="S26" s="109">
        <v>2400000</v>
      </c>
      <c r="T26" s="110"/>
      <c r="U26" s="109">
        <v>2792</v>
      </c>
      <c r="V26" s="89"/>
      <c r="W26" s="109">
        <v>5991320241</v>
      </c>
      <c r="X26" s="110"/>
      <c r="Y26" s="109">
        <v>6660930240</v>
      </c>
      <c r="Z26" s="110"/>
      <c r="AA26" s="89">
        <f>Y26/'سرمایه گذاری ها'!$O$17</f>
        <v>2.8282029213384328E-2</v>
      </c>
    </row>
    <row r="27" spans="3:27" x14ac:dyDescent="0.8">
      <c r="C27" s="43" t="s">
        <v>191</v>
      </c>
      <c r="E27" s="109">
        <v>0</v>
      </c>
      <c r="F27" s="110"/>
      <c r="G27" s="109">
        <v>0</v>
      </c>
      <c r="H27" s="110"/>
      <c r="I27" s="109">
        <v>0</v>
      </c>
      <c r="J27" s="110"/>
      <c r="K27" s="109">
        <v>4050000</v>
      </c>
      <c r="L27" s="89"/>
      <c r="M27" s="109">
        <v>5950364940</v>
      </c>
      <c r="N27" s="110"/>
      <c r="O27" s="109">
        <v>-50000</v>
      </c>
      <c r="P27" s="110"/>
      <c r="Q27" s="109">
        <v>81213886</v>
      </c>
      <c r="R27" s="110"/>
      <c r="S27" s="109">
        <v>4000000</v>
      </c>
      <c r="T27" s="110"/>
      <c r="U27" s="109">
        <v>1675</v>
      </c>
      <c r="V27" s="89"/>
      <c r="W27" s="109">
        <v>5876903644</v>
      </c>
      <c r="X27" s="110"/>
      <c r="Y27" s="109">
        <v>6660135000</v>
      </c>
      <c r="Z27" s="110"/>
      <c r="AA27" s="89">
        <f>Y27/'سرمایه گذاری ها'!$O$17</f>
        <v>2.8278652657843094E-2</v>
      </c>
    </row>
    <row r="28" spans="3:27" x14ac:dyDescent="0.8">
      <c r="C28" s="43" t="s">
        <v>197</v>
      </c>
      <c r="E28" s="109">
        <v>0</v>
      </c>
      <c r="F28" s="110"/>
      <c r="G28" s="109">
        <v>0</v>
      </c>
      <c r="H28" s="110"/>
      <c r="I28" s="109">
        <v>0</v>
      </c>
      <c r="J28" s="110"/>
      <c r="K28" s="109">
        <v>1700000</v>
      </c>
      <c r="L28" s="89"/>
      <c r="M28" s="109">
        <v>6666960788</v>
      </c>
      <c r="N28" s="110"/>
      <c r="O28" s="109">
        <v>0</v>
      </c>
      <c r="P28" s="110"/>
      <c r="Q28" s="109">
        <v>0</v>
      </c>
      <c r="R28" s="110"/>
      <c r="S28" s="109">
        <v>1700000</v>
      </c>
      <c r="T28" s="110"/>
      <c r="U28" s="109">
        <v>3941</v>
      </c>
      <c r="V28" s="89"/>
      <c r="W28" s="109">
        <v>6666960788</v>
      </c>
      <c r="X28" s="110"/>
      <c r="Y28" s="109">
        <v>6659836785</v>
      </c>
      <c r="Z28" s="110"/>
      <c r="AA28" s="89">
        <f>Y28/'سرمایه گذاری ها'!$O$17</f>
        <v>2.8277386449515132E-2</v>
      </c>
    </row>
    <row r="29" spans="3:27" x14ac:dyDescent="0.8">
      <c r="C29" s="43" t="s">
        <v>192</v>
      </c>
      <c r="E29" s="109">
        <v>1388889</v>
      </c>
      <c r="F29" s="110"/>
      <c r="G29" s="109">
        <v>6169720163</v>
      </c>
      <c r="H29" s="110"/>
      <c r="I29" s="109">
        <v>5453469186.2775002</v>
      </c>
      <c r="J29" s="110"/>
      <c r="K29" s="109">
        <v>111112</v>
      </c>
      <c r="L29" s="89"/>
      <c r="M29" s="109">
        <v>460875420</v>
      </c>
      <c r="N29" s="110"/>
      <c r="O29" s="109">
        <v>-1</v>
      </c>
      <c r="P29" s="110"/>
      <c r="Q29" s="109">
        <v>1</v>
      </c>
      <c r="R29" s="110"/>
      <c r="S29" s="109">
        <v>1500000</v>
      </c>
      <c r="T29" s="110"/>
      <c r="U29" s="109">
        <v>4351</v>
      </c>
      <c r="V29" s="89"/>
      <c r="W29" s="109">
        <v>6630591141</v>
      </c>
      <c r="X29" s="110"/>
      <c r="Y29" s="109">
        <v>6487667325</v>
      </c>
      <c r="Z29" s="110"/>
      <c r="AA29" s="89">
        <f>Y29/'سرمایه گذاری ها'!$O$17</f>
        <v>2.7546362174837753E-2</v>
      </c>
    </row>
    <row r="30" spans="3:27" x14ac:dyDescent="0.8">
      <c r="C30" s="43" t="s">
        <v>219</v>
      </c>
      <c r="E30" s="109">
        <v>0</v>
      </c>
      <c r="F30" s="110"/>
      <c r="G30" s="109">
        <v>0</v>
      </c>
      <c r="H30" s="110"/>
      <c r="I30" s="109">
        <v>0</v>
      </c>
      <c r="J30" s="110"/>
      <c r="K30" s="109">
        <v>1549500</v>
      </c>
      <c r="L30" s="89"/>
      <c r="M30" s="109">
        <v>8989063131</v>
      </c>
      <c r="N30" s="110"/>
      <c r="O30" s="109">
        <v>-499500</v>
      </c>
      <c r="P30" s="110"/>
      <c r="Q30" s="109">
        <v>2928017239</v>
      </c>
      <c r="R30" s="110"/>
      <c r="S30" s="109">
        <v>1050000</v>
      </c>
      <c r="T30" s="110"/>
      <c r="U30" s="109">
        <v>5930</v>
      </c>
      <c r="V30" s="89"/>
      <c r="W30" s="109">
        <v>6088664792</v>
      </c>
      <c r="X30" s="110"/>
      <c r="Y30" s="109">
        <v>6189452325</v>
      </c>
      <c r="Z30" s="110"/>
      <c r="AA30" s="89">
        <f>Y30/'سرمایه گذاری ها'!$O$17</f>
        <v>2.628015384687463E-2</v>
      </c>
    </row>
    <row r="31" spans="3:27" x14ac:dyDescent="0.8">
      <c r="C31" s="43" t="s">
        <v>195</v>
      </c>
      <c r="E31" s="109">
        <v>0</v>
      </c>
      <c r="F31" s="110"/>
      <c r="G31" s="109">
        <v>0</v>
      </c>
      <c r="H31" s="110"/>
      <c r="I31" s="109">
        <v>0</v>
      </c>
      <c r="J31" s="110"/>
      <c r="K31" s="109">
        <v>4000000</v>
      </c>
      <c r="L31" s="89"/>
      <c r="M31" s="109">
        <v>6343481238</v>
      </c>
      <c r="N31" s="110"/>
      <c r="O31" s="109">
        <v>0</v>
      </c>
      <c r="P31" s="110"/>
      <c r="Q31" s="109">
        <v>0</v>
      </c>
      <c r="R31" s="110"/>
      <c r="S31" s="109">
        <v>4000000</v>
      </c>
      <c r="T31" s="110"/>
      <c r="U31" s="109">
        <v>1538</v>
      </c>
      <c r="V31" s="89"/>
      <c r="W31" s="109">
        <v>6343481238</v>
      </c>
      <c r="X31" s="110"/>
      <c r="Y31" s="109">
        <v>6115395600</v>
      </c>
      <c r="Z31" s="110"/>
      <c r="AA31" s="89">
        <f>Y31/'سرمایه گذاری ها'!$O$17</f>
        <v>2.5965712112097122E-2</v>
      </c>
    </row>
    <row r="32" spans="3:27" x14ac:dyDescent="0.8">
      <c r="C32" s="43" t="s">
        <v>226</v>
      </c>
      <c r="E32" s="109">
        <v>0</v>
      </c>
      <c r="F32" s="110"/>
      <c r="G32" s="109">
        <v>0</v>
      </c>
      <c r="H32" s="110"/>
      <c r="I32" s="109">
        <v>0</v>
      </c>
      <c r="J32" s="110"/>
      <c r="K32" s="109">
        <v>63500</v>
      </c>
      <c r="L32" s="89"/>
      <c r="M32" s="109">
        <v>6713465270</v>
      </c>
      <c r="N32" s="110"/>
      <c r="O32" s="109">
        <v>0</v>
      </c>
      <c r="P32" s="110"/>
      <c r="Q32" s="109">
        <v>0</v>
      </c>
      <c r="R32" s="110"/>
      <c r="S32" s="109">
        <v>63500</v>
      </c>
      <c r="T32" s="110"/>
      <c r="U32" s="109">
        <v>95550</v>
      </c>
      <c r="V32" s="89"/>
      <c r="W32" s="109">
        <v>6713465270</v>
      </c>
      <c r="X32" s="110"/>
      <c r="Y32" s="109">
        <v>6031323821.25</v>
      </c>
      <c r="Z32" s="110"/>
      <c r="AA32" s="89">
        <f>Y32/'سرمایه گذاری ها'!$O$17</f>
        <v>2.5608746880972186E-2</v>
      </c>
    </row>
    <row r="33" spans="3:27" x14ac:dyDescent="0.8">
      <c r="C33" s="43" t="s">
        <v>221</v>
      </c>
      <c r="E33" s="109">
        <v>0</v>
      </c>
      <c r="F33" s="110"/>
      <c r="G33" s="109">
        <v>0</v>
      </c>
      <c r="H33" s="110"/>
      <c r="I33" s="109">
        <v>0</v>
      </c>
      <c r="J33" s="110"/>
      <c r="K33" s="109">
        <v>2550000</v>
      </c>
      <c r="L33" s="89"/>
      <c r="M33" s="109">
        <v>5163635258</v>
      </c>
      <c r="N33" s="110"/>
      <c r="O33" s="109">
        <v>0</v>
      </c>
      <c r="P33" s="110"/>
      <c r="Q33" s="109">
        <v>0</v>
      </c>
      <c r="R33" s="110"/>
      <c r="S33" s="109">
        <v>2550000</v>
      </c>
      <c r="T33" s="110"/>
      <c r="U33" s="109">
        <v>2196</v>
      </c>
      <c r="V33" s="89"/>
      <c r="W33" s="109">
        <v>5163635258</v>
      </c>
      <c r="X33" s="110"/>
      <c r="Y33" s="109">
        <v>5566481190</v>
      </c>
      <c r="Z33" s="110"/>
      <c r="AA33" s="89">
        <f>Y33/'سرمایه گذاری ها'!$O$17</f>
        <v>2.3635044649759664E-2</v>
      </c>
    </row>
    <row r="34" spans="3:27" x14ac:dyDescent="0.8">
      <c r="C34" s="43" t="s">
        <v>228</v>
      </c>
      <c r="E34" s="109">
        <v>0</v>
      </c>
      <c r="F34" s="110"/>
      <c r="G34" s="109">
        <v>0</v>
      </c>
      <c r="H34" s="110"/>
      <c r="I34" s="109">
        <v>0</v>
      </c>
      <c r="J34" s="110"/>
      <c r="K34" s="109">
        <v>40900</v>
      </c>
      <c r="L34" s="89"/>
      <c r="M34" s="109">
        <v>6807621607</v>
      </c>
      <c r="N34" s="110"/>
      <c r="O34" s="109">
        <v>-10900</v>
      </c>
      <c r="P34" s="110"/>
      <c r="Q34" s="109">
        <v>1924540855</v>
      </c>
      <c r="R34" s="110"/>
      <c r="S34" s="109">
        <v>30000</v>
      </c>
      <c r="T34" s="110"/>
      <c r="U34" s="109">
        <v>174490</v>
      </c>
      <c r="V34" s="89"/>
      <c r="W34" s="109">
        <v>4993365484</v>
      </c>
      <c r="X34" s="110"/>
      <c r="Y34" s="109">
        <v>5203553535</v>
      </c>
      <c r="Z34" s="110"/>
      <c r="AA34" s="89">
        <f>Y34/'سرمایه گذاری ها'!$O$17</f>
        <v>2.2094069114628544E-2</v>
      </c>
    </row>
    <row r="35" spans="3:27" x14ac:dyDescent="0.8">
      <c r="C35" s="43" t="s">
        <v>210</v>
      </c>
      <c r="E35" s="109">
        <v>1750000</v>
      </c>
      <c r="F35" s="110"/>
      <c r="G35" s="109">
        <v>4268622394</v>
      </c>
      <c r="H35" s="110"/>
      <c r="I35" s="109">
        <v>4695146662.5</v>
      </c>
      <c r="J35" s="110"/>
      <c r="K35" s="109">
        <v>0</v>
      </c>
      <c r="L35" s="89"/>
      <c r="M35" s="109">
        <v>0</v>
      </c>
      <c r="N35" s="110"/>
      <c r="O35" s="109">
        <v>0</v>
      </c>
      <c r="P35" s="110"/>
      <c r="Q35" s="109">
        <v>0</v>
      </c>
      <c r="R35" s="110"/>
      <c r="S35" s="109">
        <v>1750000</v>
      </c>
      <c r="T35" s="110"/>
      <c r="U35" s="109">
        <v>2934</v>
      </c>
      <c r="V35" s="89"/>
      <c r="W35" s="109">
        <v>4268622394</v>
      </c>
      <c r="X35" s="110"/>
      <c r="Y35" s="109">
        <v>5103949725</v>
      </c>
      <c r="Z35" s="110"/>
      <c r="AA35" s="89">
        <f>Y35/'سرمایه گذاری ها'!$O$17</f>
        <v>2.1671155533088862E-2</v>
      </c>
    </row>
    <row r="36" spans="3:27" x14ac:dyDescent="0.8">
      <c r="C36" s="43" t="s">
        <v>220</v>
      </c>
      <c r="E36" s="109">
        <v>0</v>
      </c>
      <c r="F36" s="110"/>
      <c r="G36" s="109">
        <v>0</v>
      </c>
      <c r="H36" s="110"/>
      <c r="I36" s="109">
        <v>0</v>
      </c>
      <c r="J36" s="110"/>
      <c r="K36" s="109">
        <v>2900000</v>
      </c>
      <c r="L36" s="89"/>
      <c r="M36" s="109">
        <v>5004066834</v>
      </c>
      <c r="N36" s="110"/>
      <c r="O36" s="109">
        <v>0</v>
      </c>
      <c r="P36" s="110"/>
      <c r="Q36" s="109">
        <v>0</v>
      </c>
      <c r="R36" s="110"/>
      <c r="S36" s="109">
        <v>2900000</v>
      </c>
      <c r="T36" s="110"/>
      <c r="U36" s="109">
        <v>1753</v>
      </c>
      <c r="V36" s="89"/>
      <c r="W36" s="109">
        <v>5004066834</v>
      </c>
      <c r="X36" s="110"/>
      <c r="Y36" s="109">
        <v>5053451985</v>
      </c>
      <c r="Z36" s="110"/>
      <c r="AA36" s="89">
        <f>Y36/'سرمایه گذاری ها'!$O$17</f>
        <v>2.1456744256220437E-2</v>
      </c>
    </row>
    <row r="37" spans="3:27" x14ac:dyDescent="0.8">
      <c r="C37" s="43" t="s">
        <v>218</v>
      </c>
      <c r="E37" s="109">
        <v>0</v>
      </c>
      <c r="F37" s="110"/>
      <c r="G37" s="109">
        <v>0</v>
      </c>
      <c r="H37" s="110"/>
      <c r="I37" s="109">
        <v>0</v>
      </c>
      <c r="J37" s="110"/>
      <c r="K37" s="109">
        <v>2626866</v>
      </c>
      <c r="L37" s="89"/>
      <c r="M37" s="109">
        <v>4760655719</v>
      </c>
      <c r="N37" s="110"/>
      <c r="O37" s="109">
        <v>0</v>
      </c>
      <c r="P37" s="110"/>
      <c r="Q37" s="109">
        <v>0</v>
      </c>
      <c r="R37" s="110"/>
      <c r="S37" s="109">
        <v>2626866</v>
      </c>
      <c r="T37" s="110"/>
      <c r="U37" s="109">
        <v>1914</v>
      </c>
      <c r="V37" s="89"/>
      <c r="W37" s="109">
        <v>4760655719</v>
      </c>
      <c r="X37" s="110"/>
      <c r="Y37" s="109">
        <v>4997905985.9322004</v>
      </c>
      <c r="Z37" s="110"/>
      <c r="AA37" s="89">
        <f>Y37/'سرمایه گذاری ها'!$O$17</f>
        <v>2.1220898284003482E-2</v>
      </c>
    </row>
    <row r="38" spans="3:27" x14ac:dyDescent="0.8">
      <c r="C38" s="43" t="s">
        <v>224</v>
      </c>
      <c r="E38" s="109">
        <v>0</v>
      </c>
      <c r="F38" s="110"/>
      <c r="G38" s="109">
        <v>0</v>
      </c>
      <c r="H38" s="110"/>
      <c r="I38" s="109">
        <v>0</v>
      </c>
      <c r="J38" s="110"/>
      <c r="K38" s="109">
        <v>1029574</v>
      </c>
      <c r="L38" s="89"/>
      <c r="M38" s="109">
        <v>4476866952</v>
      </c>
      <c r="N38" s="110"/>
      <c r="O38" s="109">
        <v>-29574</v>
      </c>
      <c r="P38" s="110"/>
      <c r="Q38" s="109">
        <v>132526343</v>
      </c>
      <c r="R38" s="110"/>
      <c r="S38" s="109">
        <v>1000000</v>
      </c>
      <c r="T38" s="110"/>
      <c r="U38" s="109">
        <v>4746</v>
      </c>
      <c r="V38" s="89"/>
      <c r="W38" s="109">
        <v>4348271180</v>
      </c>
      <c r="X38" s="110"/>
      <c r="Y38" s="109">
        <v>4717761300</v>
      </c>
      <c r="Z38" s="110"/>
      <c r="AA38" s="89">
        <f>Y38/'سرمایه گذاری ها'!$O$17</f>
        <v>2.0031415748376614E-2</v>
      </c>
    </row>
    <row r="39" spans="3:27" x14ac:dyDescent="0.8">
      <c r="C39" s="43" t="s">
        <v>193</v>
      </c>
      <c r="E39" s="109">
        <v>0</v>
      </c>
      <c r="F39" s="110"/>
      <c r="G39" s="109">
        <v>0</v>
      </c>
      <c r="H39" s="110"/>
      <c r="I39" s="109">
        <v>0</v>
      </c>
      <c r="J39" s="110"/>
      <c r="K39" s="109">
        <v>1300000</v>
      </c>
      <c r="L39" s="89"/>
      <c r="M39" s="109">
        <v>5578022346</v>
      </c>
      <c r="N39" s="110"/>
      <c r="O39" s="109">
        <v>0</v>
      </c>
      <c r="P39" s="110"/>
      <c r="Q39" s="109">
        <v>0</v>
      </c>
      <c r="R39" s="110"/>
      <c r="S39" s="109">
        <v>1300000</v>
      </c>
      <c r="T39" s="110"/>
      <c r="U39" s="109">
        <v>3625</v>
      </c>
      <c r="V39" s="89"/>
      <c r="W39" s="109">
        <v>5578022346</v>
      </c>
      <c r="X39" s="110"/>
      <c r="Y39" s="109">
        <v>4684460625</v>
      </c>
      <c r="Z39" s="110"/>
      <c r="AA39" s="89">
        <f>Y39/'سرمایه گذاری ها'!$O$17</f>
        <v>1.9890022485087401E-2</v>
      </c>
    </row>
    <row r="40" spans="3:27" x14ac:dyDescent="0.8">
      <c r="C40" s="43" t="s">
        <v>190</v>
      </c>
      <c r="E40" s="109">
        <v>2360091</v>
      </c>
      <c r="F40" s="110"/>
      <c r="G40" s="109">
        <v>10273386376</v>
      </c>
      <c r="H40" s="110"/>
      <c r="I40" s="109">
        <v>9086245679.9641495</v>
      </c>
      <c r="J40" s="110"/>
      <c r="K40" s="109">
        <v>0</v>
      </c>
      <c r="L40" s="89"/>
      <c r="M40" s="109">
        <v>0</v>
      </c>
      <c r="N40" s="110"/>
      <c r="O40" s="109">
        <v>-1620843</v>
      </c>
      <c r="P40" s="110"/>
      <c r="Q40" s="109">
        <v>6878077448</v>
      </c>
      <c r="R40" s="110"/>
      <c r="S40" s="109">
        <v>739248</v>
      </c>
      <c r="T40" s="110"/>
      <c r="U40" s="109">
        <v>5540</v>
      </c>
      <c r="V40" s="89"/>
      <c r="W40" s="109">
        <v>3217918434</v>
      </c>
      <c r="X40" s="110"/>
      <c r="Y40" s="109">
        <v>4071066088.1760001</v>
      </c>
      <c r="Z40" s="110"/>
      <c r="AA40" s="89">
        <f>Y40/'سرمایه گذاری ها'!$O$17</f>
        <v>1.7285575120422204E-2</v>
      </c>
    </row>
    <row r="41" spans="3:27" x14ac:dyDescent="0.8">
      <c r="C41" s="43" t="s">
        <v>178</v>
      </c>
      <c r="E41" s="109">
        <v>0</v>
      </c>
      <c r="F41" s="110"/>
      <c r="G41" s="109">
        <v>0</v>
      </c>
      <c r="H41" s="110"/>
      <c r="I41" s="109">
        <v>0</v>
      </c>
      <c r="J41" s="110"/>
      <c r="K41" s="109">
        <v>1800000</v>
      </c>
      <c r="L41" s="89"/>
      <c r="M41" s="109">
        <v>3445594496</v>
      </c>
      <c r="N41" s="110"/>
      <c r="O41" s="109">
        <v>0</v>
      </c>
      <c r="P41" s="110"/>
      <c r="Q41" s="109">
        <v>0</v>
      </c>
      <c r="R41" s="110"/>
      <c r="S41" s="109">
        <v>1800000</v>
      </c>
      <c r="T41" s="110"/>
      <c r="U41" s="109">
        <v>2275</v>
      </c>
      <c r="V41" s="89"/>
      <c r="W41" s="109">
        <v>3445594496</v>
      </c>
      <c r="X41" s="110"/>
      <c r="Y41" s="109">
        <v>4070634750</v>
      </c>
      <c r="Z41" s="110"/>
      <c r="AA41" s="89">
        <f>Y41/'سرمایه گذاری ها'!$O$17</f>
        <v>1.7283743676696637E-2</v>
      </c>
    </row>
    <row r="42" spans="3:27" x14ac:dyDescent="0.8">
      <c r="C42" s="43" t="s">
        <v>229</v>
      </c>
      <c r="E42" s="109">
        <v>0</v>
      </c>
      <c r="F42" s="110"/>
      <c r="G42" s="109">
        <v>0</v>
      </c>
      <c r="H42" s="110"/>
      <c r="I42" s="109">
        <v>0</v>
      </c>
      <c r="J42" s="110"/>
      <c r="K42" s="109">
        <v>847517</v>
      </c>
      <c r="L42" s="89"/>
      <c r="M42" s="109">
        <v>3679561029</v>
      </c>
      <c r="N42" s="110"/>
      <c r="O42" s="109">
        <v>0</v>
      </c>
      <c r="P42" s="110"/>
      <c r="Q42" s="109">
        <v>0</v>
      </c>
      <c r="R42" s="110"/>
      <c r="S42" s="109">
        <v>847517</v>
      </c>
      <c r="T42" s="110"/>
      <c r="U42" s="109">
        <v>4799</v>
      </c>
      <c r="V42" s="89"/>
      <c r="W42" s="109">
        <v>3679561029</v>
      </c>
      <c r="X42" s="110"/>
      <c r="Y42" s="109">
        <v>4043034040.2061501</v>
      </c>
      <c r="Z42" s="110"/>
      <c r="AA42" s="89">
        <f>Y42/'سرمایه گذاری ها'!$O$17</f>
        <v>1.7166552225566862E-2</v>
      </c>
    </row>
    <row r="43" spans="3:27" x14ac:dyDescent="0.8">
      <c r="C43" s="43" t="s">
        <v>201</v>
      </c>
      <c r="E43" s="109">
        <v>3020202</v>
      </c>
      <c r="F43" s="110"/>
      <c r="G43" s="109">
        <v>10165767449</v>
      </c>
      <c r="H43" s="110"/>
      <c r="I43" s="109">
        <v>9586126131.3332996</v>
      </c>
      <c r="J43" s="110"/>
      <c r="K43" s="109">
        <v>0</v>
      </c>
      <c r="L43" s="89"/>
      <c r="M43" s="109">
        <v>0</v>
      </c>
      <c r="N43" s="110"/>
      <c r="O43" s="109">
        <v>-2300000</v>
      </c>
      <c r="P43" s="110"/>
      <c r="Q43" s="109">
        <v>7734603693</v>
      </c>
      <c r="R43" s="110"/>
      <c r="S43" s="109">
        <v>720202</v>
      </c>
      <c r="T43" s="110"/>
      <c r="U43" s="109">
        <v>4858</v>
      </c>
      <c r="V43" s="89"/>
      <c r="W43" s="109">
        <v>2424144493</v>
      </c>
      <c r="X43" s="110"/>
      <c r="Y43" s="109">
        <v>3477923805.1697998</v>
      </c>
      <c r="Z43" s="110"/>
      <c r="AA43" s="89">
        <f>Y43/'سرمایه گذاری ها'!$O$17</f>
        <v>1.4767117972359528E-2</v>
      </c>
    </row>
    <row r="44" spans="3:27" x14ac:dyDescent="0.8">
      <c r="C44" s="43" t="s">
        <v>212</v>
      </c>
      <c r="E44" s="109">
        <v>900000</v>
      </c>
      <c r="F44" s="110"/>
      <c r="G44" s="109">
        <v>3242941921</v>
      </c>
      <c r="H44" s="110"/>
      <c r="I44" s="109">
        <v>2980062495</v>
      </c>
      <c r="J44" s="110"/>
      <c r="K44" s="109">
        <v>0</v>
      </c>
      <c r="L44" s="89"/>
      <c r="M44" s="109">
        <v>0</v>
      </c>
      <c r="N44" s="110"/>
      <c r="O44" s="109">
        <v>0</v>
      </c>
      <c r="P44" s="110"/>
      <c r="Q44" s="109">
        <v>0</v>
      </c>
      <c r="R44" s="110"/>
      <c r="S44" s="109">
        <v>900000</v>
      </c>
      <c r="T44" s="110"/>
      <c r="U44" s="109">
        <v>3485</v>
      </c>
      <c r="V44" s="89"/>
      <c r="W44" s="109">
        <v>3242941921</v>
      </c>
      <c r="X44" s="110"/>
      <c r="Y44" s="109">
        <v>3117837825</v>
      </c>
      <c r="Z44" s="110"/>
      <c r="AA44" s="89">
        <f>Y44/'سرمایه گذاری ها'!$O$17</f>
        <v>1.3238208068854458E-2</v>
      </c>
    </row>
    <row r="45" spans="3:27" x14ac:dyDescent="0.8">
      <c r="C45" s="43" t="s">
        <v>170</v>
      </c>
      <c r="E45" s="109">
        <v>19617523</v>
      </c>
      <c r="F45" s="110"/>
      <c r="G45" s="109">
        <v>10614218170</v>
      </c>
      <c r="H45" s="110"/>
      <c r="I45" s="109">
        <v>10842444098.4114</v>
      </c>
      <c r="J45" s="110"/>
      <c r="K45" s="109">
        <v>1600000</v>
      </c>
      <c r="L45" s="89"/>
      <c r="M45" s="109">
        <v>998525753</v>
      </c>
      <c r="N45" s="110"/>
      <c r="O45" s="109">
        <v>-19617523</v>
      </c>
      <c r="P45" s="110"/>
      <c r="Q45" s="109">
        <v>10969688630</v>
      </c>
      <c r="R45" s="110"/>
      <c r="S45" s="109">
        <v>1600000</v>
      </c>
      <c r="T45" s="110"/>
      <c r="U45" s="109">
        <v>637</v>
      </c>
      <c r="V45" s="89"/>
      <c r="W45" s="109">
        <v>998525753</v>
      </c>
      <c r="X45" s="110"/>
      <c r="Y45" s="109">
        <v>1013135760</v>
      </c>
      <c r="Z45" s="110"/>
      <c r="AA45" s="89">
        <f>Y45/'سرمایه گذاری ها'!$O$17</f>
        <v>4.3017317595333854E-3</v>
      </c>
    </row>
    <row r="46" spans="3:27" x14ac:dyDescent="0.8">
      <c r="C46" s="43" t="s">
        <v>169</v>
      </c>
      <c r="E46" s="109">
        <v>9274000</v>
      </c>
      <c r="F46" s="110"/>
      <c r="G46" s="109">
        <v>15388070685</v>
      </c>
      <c r="H46" s="110"/>
      <c r="I46" s="109">
        <v>13118380433.1</v>
      </c>
      <c r="J46" s="110"/>
      <c r="K46" s="109">
        <v>0</v>
      </c>
      <c r="L46" s="89"/>
      <c r="M46" s="109">
        <v>0</v>
      </c>
      <c r="N46" s="110"/>
      <c r="O46" s="109">
        <v>-9274000</v>
      </c>
      <c r="P46" s="110"/>
      <c r="Q46" s="109">
        <v>12562224948</v>
      </c>
      <c r="R46" s="110"/>
      <c r="S46" s="109">
        <v>0</v>
      </c>
      <c r="T46" s="110"/>
      <c r="U46" s="109">
        <v>0</v>
      </c>
      <c r="V46" s="89"/>
      <c r="W46" s="109">
        <v>0</v>
      </c>
      <c r="X46" s="110"/>
      <c r="Y46" s="109">
        <v>0</v>
      </c>
      <c r="Z46" s="110"/>
      <c r="AA46" s="89">
        <f>Y46/'سرمایه گذاری ها'!$O$17</f>
        <v>0</v>
      </c>
    </row>
    <row r="47" spans="3:27" x14ac:dyDescent="0.8">
      <c r="C47" s="43" t="s">
        <v>172</v>
      </c>
      <c r="E47" s="109">
        <v>100000</v>
      </c>
      <c r="F47" s="110"/>
      <c r="G47" s="109">
        <v>3866584859</v>
      </c>
      <c r="H47" s="110"/>
      <c r="I47" s="109">
        <v>3509990550</v>
      </c>
      <c r="J47" s="110"/>
      <c r="K47" s="109">
        <v>0</v>
      </c>
      <c r="L47" s="89"/>
      <c r="M47" s="109">
        <v>0</v>
      </c>
      <c r="N47" s="110"/>
      <c r="O47" s="109">
        <v>-100000</v>
      </c>
      <c r="P47" s="110"/>
      <c r="Q47" s="109">
        <v>3899906665</v>
      </c>
      <c r="R47" s="110"/>
      <c r="S47" s="109">
        <v>0</v>
      </c>
      <c r="T47" s="110"/>
      <c r="U47" s="109">
        <v>0</v>
      </c>
      <c r="V47" s="89"/>
      <c r="W47" s="109">
        <v>0</v>
      </c>
      <c r="X47" s="110"/>
      <c r="Y47" s="109">
        <v>0</v>
      </c>
      <c r="Z47" s="110"/>
      <c r="AA47" s="89">
        <f>Y47/'سرمایه گذاری ها'!$O$17</f>
        <v>0</v>
      </c>
    </row>
    <row r="48" spans="3:27" x14ac:dyDescent="0.8">
      <c r="C48" s="43" t="s">
        <v>199</v>
      </c>
      <c r="E48" s="109">
        <v>1000000</v>
      </c>
      <c r="F48" s="110"/>
      <c r="G48" s="109">
        <v>7506810000</v>
      </c>
      <c r="H48" s="110"/>
      <c r="I48" s="109">
        <v>6391741500</v>
      </c>
      <c r="J48" s="110"/>
      <c r="K48" s="109">
        <v>0</v>
      </c>
      <c r="L48" s="89"/>
      <c r="M48" s="109">
        <v>0</v>
      </c>
      <c r="N48" s="110"/>
      <c r="O48" s="109">
        <v>-1000000</v>
      </c>
      <c r="P48" s="110"/>
      <c r="Q48" s="109">
        <v>6486852452</v>
      </c>
      <c r="R48" s="110"/>
      <c r="S48" s="109">
        <v>0</v>
      </c>
      <c r="T48" s="110"/>
      <c r="U48" s="109">
        <v>0</v>
      </c>
      <c r="V48" s="89"/>
      <c r="W48" s="109">
        <v>0</v>
      </c>
      <c r="X48" s="110"/>
      <c r="Y48" s="109">
        <v>0</v>
      </c>
      <c r="Z48" s="110"/>
      <c r="AA48" s="89">
        <f>Y48/'سرمایه گذاری ها'!$O$17</f>
        <v>0</v>
      </c>
    </row>
    <row r="49" spans="3:27" x14ac:dyDescent="0.8">
      <c r="C49" s="43" t="s">
        <v>211</v>
      </c>
      <c r="E49" s="109">
        <v>1000000</v>
      </c>
      <c r="F49" s="110"/>
      <c r="G49" s="109">
        <v>1787000000</v>
      </c>
      <c r="H49" s="110"/>
      <c r="I49" s="109">
        <v>1207770750</v>
      </c>
      <c r="J49" s="110"/>
      <c r="K49" s="109">
        <v>0</v>
      </c>
      <c r="L49" s="89"/>
      <c r="M49" s="109">
        <v>0</v>
      </c>
      <c r="N49" s="110"/>
      <c r="O49" s="109">
        <v>-1000000</v>
      </c>
      <c r="P49" s="110"/>
      <c r="Q49" s="109">
        <v>1241568463</v>
      </c>
      <c r="R49" s="110"/>
      <c r="S49" s="109">
        <v>0</v>
      </c>
      <c r="T49" s="110"/>
      <c r="U49" s="109">
        <v>0</v>
      </c>
      <c r="V49" s="89"/>
      <c r="W49" s="109">
        <v>0</v>
      </c>
      <c r="X49" s="110"/>
      <c r="Y49" s="109">
        <v>0</v>
      </c>
      <c r="Z49" s="110"/>
      <c r="AA49" s="89">
        <f>Y49/'سرمایه گذاری ها'!$O$17</f>
        <v>0</v>
      </c>
    </row>
    <row r="50" spans="3:27" x14ac:dyDescent="0.8">
      <c r="C50" s="43" t="s">
        <v>214</v>
      </c>
      <c r="E50" s="109">
        <v>669767</v>
      </c>
      <c r="F50" s="110"/>
      <c r="G50" s="109">
        <v>1354268874</v>
      </c>
      <c r="H50" s="110"/>
      <c r="I50" s="109">
        <v>868179579.80040002</v>
      </c>
      <c r="J50" s="110"/>
      <c r="K50" s="109">
        <v>0</v>
      </c>
      <c r="L50" s="89"/>
      <c r="M50" s="109">
        <v>0</v>
      </c>
      <c r="N50" s="110"/>
      <c r="O50" s="109">
        <v>-669767</v>
      </c>
      <c r="P50" s="110"/>
      <c r="Q50" s="109">
        <v>600218361</v>
      </c>
      <c r="R50" s="110"/>
      <c r="S50" s="109">
        <v>0</v>
      </c>
      <c r="T50" s="110"/>
      <c r="U50" s="109">
        <v>0</v>
      </c>
      <c r="V50" s="89"/>
      <c r="W50" s="109">
        <v>0</v>
      </c>
      <c r="X50" s="110"/>
      <c r="Y50" s="109">
        <v>0</v>
      </c>
      <c r="Z50" s="110"/>
      <c r="AA50" s="89">
        <f>Y50/'سرمایه گذاری ها'!$O$17</f>
        <v>0</v>
      </c>
    </row>
    <row r="51" spans="3:27" x14ac:dyDescent="0.8">
      <c r="C51" s="43" t="s">
        <v>215</v>
      </c>
      <c r="E51" s="109">
        <v>1000000</v>
      </c>
      <c r="F51" s="110"/>
      <c r="G51" s="109">
        <v>4347000000</v>
      </c>
      <c r="H51" s="110"/>
      <c r="I51" s="109">
        <v>1589485950</v>
      </c>
      <c r="J51" s="110"/>
      <c r="K51" s="109">
        <v>0</v>
      </c>
      <c r="L51" s="89"/>
      <c r="M51" s="109">
        <v>0</v>
      </c>
      <c r="N51" s="110"/>
      <c r="O51" s="109">
        <v>-1000000</v>
      </c>
      <c r="P51" s="110"/>
      <c r="Q51" s="109">
        <v>1226657723</v>
      </c>
      <c r="R51" s="110"/>
      <c r="S51" s="109">
        <v>0</v>
      </c>
      <c r="T51" s="110"/>
      <c r="U51" s="109">
        <v>0</v>
      </c>
      <c r="V51" s="89"/>
      <c r="W51" s="109">
        <v>0</v>
      </c>
      <c r="X51" s="110"/>
      <c r="Y51" s="109">
        <v>0</v>
      </c>
      <c r="Z51" s="110"/>
      <c r="AA51" s="89">
        <f>Y51/'سرمایه گذاری ها'!$O$17</f>
        <v>0</v>
      </c>
    </row>
    <row r="52" spans="3:27" x14ac:dyDescent="0.8">
      <c r="C52" s="43" t="s">
        <v>206</v>
      </c>
      <c r="E52" s="109">
        <v>322250</v>
      </c>
      <c r="F52" s="110"/>
      <c r="G52" s="109">
        <v>9678615421</v>
      </c>
      <c r="H52" s="110"/>
      <c r="I52" s="109">
        <v>8777113582.5</v>
      </c>
      <c r="J52" s="110"/>
      <c r="K52" s="109">
        <v>0</v>
      </c>
      <c r="L52" s="89"/>
      <c r="M52" s="109">
        <v>0</v>
      </c>
      <c r="N52" s="110"/>
      <c r="O52" s="109">
        <v>-322250</v>
      </c>
      <c r="P52" s="110"/>
      <c r="Q52" s="109">
        <v>9027215155</v>
      </c>
      <c r="R52" s="110"/>
      <c r="S52" s="109">
        <v>0</v>
      </c>
      <c r="T52" s="110"/>
      <c r="U52" s="109">
        <v>0</v>
      </c>
      <c r="V52" s="89"/>
      <c r="W52" s="109">
        <v>0</v>
      </c>
      <c r="X52" s="110"/>
      <c r="Y52" s="109">
        <v>0</v>
      </c>
      <c r="Z52" s="110"/>
      <c r="AA52" s="89">
        <f>Y52/'سرمایه گذاری ها'!$O$17</f>
        <v>0</v>
      </c>
    </row>
    <row r="53" spans="3:27" x14ac:dyDescent="0.8">
      <c r="C53" s="43" t="s">
        <v>198</v>
      </c>
      <c r="E53" s="109">
        <v>22000000</v>
      </c>
      <c r="F53" s="110"/>
      <c r="G53" s="109">
        <v>12286386568</v>
      </c>
      <c r="H53" s="110"/>
      <c r="I53" s="109">
        <v>9688011300</v>
      </c>
      <c r="J53" s="110"/>
      <c r="K53" s="109">
        <v>0</v>
      </c>
      <c r="L53" s="89"/>
      <c r="M53" s="109">
        <v>0</v>
      </c>
      <c r="N53" s="110"/>
      <c r="O53" s="109">
        <v>-22000000</v>
      </c>
      <c r="P53" s="110"/>
      <c r="Q53" s="109">
        <v>9897159732</v>
      </c>
      <c r="R53" s="110"/>
      <c r="S53" s="109">
        <v>0</v>
      </c>
      <c r="T53" s="110"/>
      <c r="U53" s="109">
        <v>0</v>
      </c>
      <c r="V53" s="89"/>
      <c r="W53" s="109">
        <v>0</v>
      </c>
      <c r="X53" s="110"/>
      <c r="Y53" s="109">
        <v>0</v>
      </c>
      <c r="Z53" s="110"/>
      <c r="AA53" s="89">
        <f>Y53/'سرمایه گذاری ها'!$O$17</f>
        <v>0</v>
      </c>
    </row>
    <row r="54" spans="3:27" x14ac:dyDescent="0.8">
      <c r="C54" s="43" t="s">
        <v>183</v>
      </c>
      <c r="E54" s="109">
        <v>370000</v>
      </c>
      <c r="F54" s="110"/>
      <c r="G54" s="109">
        <v>9522075830</v>
      </c>
      <c r="H54" s="110"/>
      <c r="I54" s="109">
        <v>11306125890</v>
      </c>
      <c r="J54" s="110"/>
      <c r="K54" s="109">
        <v>0</v>
      </c>
      <c r="L54" s="89"/>
      <c r="M54" s="109">
        <v>0</v>
      </c>
      <c r="N54" s="110"/>
      <c r="O54" s="109">
        <v>-370000</v>
      </c>
      <c r="P54" s="110"/>
      <c r="Q54" s="109">
        <v>11359275228</v>
      </c>
      <c r="R54" s="110"/>
      <c r="S54" s="109">
        <v>0</v>
      </c>
      <c r="T54" s="110"/>
      <c r="U54" s="109">
        <v>0</v>
      </c>
      <c r="V54" s="89"/>
      <c r="W54" s="109">
        <v>0</v>
      </c>
      <c r="X54" s="110"/>
      <c r="Y54" s="109">
        <v>0</v>
      </c>
      <c r="Z54" s="110"/>
      <c r="AA54" s="89">
        <f>Y54/'سرمایه گذاری ها'!$O$17</f>
        <v>0</v>
      </c>
    </row>
    <row r="55" spans="3:27" x14ac:dyDescent="0.8">
      <c r="C55" s="43" t="s">
        <v>204</v>
      </c>
      <c r="E55" s="109">
        <v>200000</v>
      </c>
      <c r="F55" s="110"/>
      <c r="G55" s="109">
        <v>5699284022</v>
      </c>
      <c r="H55" s="110"/>
      <c r="I55" s="109">
        <v>4560701400</v>
      </c>
      <c r="J55" s="110"/>
      <c r="K55" s="109">
        <v>0</v>
      </c>
      <c r="L55" s="89"/>
      <c r="M55" s="109">
        <v>0</v>
      </c>
      <c r="N55" s="110"/>
      <c r="O55" s="109">
        <v>-200000</v>
      </c>
      <c r="P55" s="110"/>
      <c r="Q55" s="109">
        <v>4692004853</v>
      </c>
      <c r="R55" s="110"/>
      <c r="S55" s="109">
        <v>0</v>
      </c>
      <c r="T55" s="110"/>
      <c r="U55" s="109">
        <v>0</v>
      </c>
      <c r="V55" s="89"/>
      <c r="W55" s="109">
        <v>0</v>
      </c>
      <c r="X55" s="110"/>
      <c r="Y55" s="109">
        <v>0</v>
      </c>
      <c r="Z55" s="110"/>
      <c r="AA55" s="89">
        <f>Y55/'سرمایه گذاری ها'!$O$17</f>
        <v>0</v>
      </c>
    </row>
    <row r="56" spans="3:27" x14ac:dyDescent="0.8">
      <c r="C56" s="43" t="s">
        <v>173</v>
      </c>
      <c r="E56" s="109">
        <v>225000</v>
      </c>
      <c r="F56" s="110"/>
      <c r="G56" s="109">
        <v>2002364300</v>
      </c>
      <c r="H56" s="110"/>
      <c r="I56" s="109">
        <v>935351347.5</v>
      </c>
      <c r="J56" s="110"/>
      <c r="K56" s="109">
        <v>0</v>
      </c>
      <c r="L56" s="89"/>
      <c r="M56" s="109">
        <v>0</v>
      </c>
      <c r="N56" s="110"/>
      <c r="O56" s="109">
        <v>-225000</v>
      </c>
      <c r="P56" s="110"/>
      <c r="Q56" s="109">
        <v>900447120</v>
      </c>
      <c r="R56" s="110"/>
      <c r="S56" s="109">
        <v>0</v>
      </c>
      <c r="T56" s="110"/>
      <c r="U56" s="109">
        <v>0</v>
      </c>
      <c r="V56" s="89"/>
      <c r="W56" s="109">
        <v>0</v>
      </c>
      <c r="X56" s="110"/>
      <c r="Y56" s="109">
        <v>0</v>
      </c>
      <c r="Z56" s="110"/>
      <c r="AA56" s="89">
        <f>Y56/'سرمایه گذاری ها'!$O$17</f>
        <v>0</v>
      </c>
    </row>
    <row r="57" spans="3:27" x14ac:dyDescent="0.8">
      <c r="C57" s="43" t="s">
        <v>207</v>
      </c>
      <c r="E57" s="109">
        <v>150000</v>
      </c>
      <c r="F57" s="110"/>
      <c r="G57" s="109">
        <v>1050953394</v>
      </c>
      <c r="H57" s="110"/>
      <c r="I57" s="109">
        <v>1037788200</v>
      </c>
      <c r="J57" s="110"/>
      <c r="K57" s="109">
        <v>0</v>
      </c>
      <c r="L57" s="89"/>
      <c r="M57" s="109">
        <v>0</v>
      </c>
      <c r="N57" s="110"/>
      <c r="O57" s="109">
        <v>-150000</v>
      </c>
      <c r="P57" s="110"/>
      <c r="Q57" s="109">
        <v>1142163465</v>
      </c>
      <c r="R57" s="110"/>
      <c r="S57" s="109">
        <v>0</v>
      </c>
      <c r="T57" s="110"/>
      <c r="U57" s="109">
        <v>0</v>
      </c>
      <c r="V57" s="89"/>
      <c r="W57" s="109">
        <v>0</v>
      </c>
      <c r="X57" s="110"/>
      <c r="Y57" s="109">
        <v>0</v>
      </c>
      <c r="Z57" s="110"/>
      <c r="AA57" s="89">
        <f>Y57/'سرمایه گذاری ها'!$O$17</f>
        <v>0</v>
      </c>
    </row>
    <row r="58" spans="3:27" x14ac:dyDescent="0.8">
      <c r="C58" s="43" t="s">
        <v>175</v>
      </c>
      <c r="E58" s="109">
        <v>400000</v>
      </c>
      <c r="F58" s="110"/>
      <c r="G58" s="109">
        <v>2139944867</v>
      </c>
      <c r="H58" s="110"/>
      <c r="I58" s="109">
        <v>1033414380</v>
      </c>
      <c r="J58" s="110"/>
      <c r="K58" s="109">
        <v>0</v>
      </c>
      <c r="L58" s="89"/>
      <c r="M58" s="109">
        <v>0</v>
      </c>
      <c r="N58" s="110"/>
      <c r="O58" s="109">
        <v>-400000</v>
      </c>
      <c r="P58" s="110"/>
      <c r="Q58" s="109">
        <v>1036576371</v>
      </c>
      <c r="R58" s="110"/>
      <c r="S58" s="109">
        <v>0</v>
      </c>
      <c r="T58" s="110"/>
      <c r="U58" s="109">
        <v>0</v>
      </c>
      <c r="V58" s="89"/>
      <c r="W58" s="109">
        <v>0</v>
      </c>
      <c r="X58" s="110"/>
      <c r="Y58" s="109">
        <v>0</v>
      </c>
      <c r="Z58" s="110"/>
      <c r="AA58" s="89">
        <f>Y58/'سرمایه گذاری ها'!$O$17</f>
        <v>0</v>
      </c>
    </row>
    <row r="59" spans="3:27" x14ac:dyDescent="0.8">
      <c r="C59" s="43" t="s">
        <v>176</v>
      </c>
      <c r="E59" s="109">
        <v>0</v>
      </c>
      <c r="F59" s="110"/>
      <c r="G59" s="109">
        <v>0</v>
      </c>
      <c r="H59" s="110"/>
      <c r="I59" s="109">
        <v>0</v>
      </c>
      <c r="J59" s="110"/>
      <c r="K59" s="109">
        <v>400000</v>
      </c>
      <c r="L59" s="89"/>
      <c r="M59" s="109">
        <v>575733757</v>
      </c>
      <c r="N59" s="110"/>
      <c r="O59" s="109">
        <v>-400000</v>
      </c>
      <c r="P59" s="110"/>
      <c r="Q59" s="109">
        <v>571777565</v>
      </c>
      <c r="R59" s="110"/>
      <c r="S59" s="109">
        <v>0</v>
      </c>
      <c r="T59" s="110"/>
      <c r="U59" s="109">
        <v>0</v>
      </c>
      <c r="V59" s="89"/>
      <c r="W59" s="109">
        <v>0</v>
      </c>
      <c r="X59" s="110"/>
      <c r="Y59" s="109">
        <v>0</v>
      </c>
      <c r="Z59" s="110"/>
      <c r="AA59" s="89">
        <f>Y59/'سرمایه گذاری ها'!$O$17</f>
        <v>0</v>
      </c>
    </row>
    <row r="60" spans="3:27" x14ac:dyDescent="0.8">
      <c r="C60" s="43" t="s">
        <v>227</v>
      </c>
      <c r="E60" s="109">
        <v>0</v>
      </c>
      <c r="F60" s="110"/>
      <c r="G60" s="109">
        <v>0</v>
      </c>
      <c r="H60" s="110"/>
      <c r="I60" s="109">
        <v>0</v>
      </c>
      <c r="J60" s="110"/>
      <c r="K60" s="109">
        <v>200000</v>
      </c>
      <c r="L60" s="89"/>
      <c r="M60" s="109">
        <v>1225135862</v>
      </c>
      <c r="N60" s="110"/>
      <c r="O60" s="109">
        <v>-200000</v>
      </c>
      <c r="P60" s="110"/>
      <c r="Q60" s="109">
        <v>1264213539</v>
      </c>
      <c r="R60" s="110"/>
      <c r="S60" s="109">
        <v>0</v>
      </c>
      <c r="T60" s="110"/>
      <c r="U60" s="109">
        <v>0</v>
      </c>
      <c r="V60" s="89"/>
      <c r="W60" s="109">
        <v>0</v>
      </c>
      <c r="X60" s="110"/>
      <c r="Y60" s="109">
        <v>0</v>
      </c>
      <c r="Z60" s="110"/>
      <c r="AA60" s="89">
        <f>Y60/'سرمایه گذاری ها'!$O$17</f>
        <v>0</v>
      </c>
    </row>
    <row r="61" spans="3:27" x14ac:dyDescent="0.8">
      <c r="E61" s="109"/>
      <c r="F61" s="110"/>
      <c r="G61" s="109"/>
      <c r="H61" s="110"/>
      <c r="I61" s="109"/>
      <c r="J61" s="110"/>
      <c r="K61" s="109"/>
      <c r="L61" s="89"/>
      <c r="M61" s="109"/>
      <c r="N61" s="110"/>
      <c r="O61" s="109"/>
      <c r="P61" s="110"/>
      <c r="Q61" s="109"/>
      <c r="R61" s="110"/>
      <c r="S61" s="109"/>
      <c r="T61" s="110"/>
      <c r="U61" s="109"/>
      <c r="V61" s="89"/>
      <c r="W61" s="109"/>
      <c r="X61" s="110"/>
      <c r="Y61" s="109"/>
      <c r="Z61" s="110"/>
      <c r="AA61" s="89"/>
    </row>
    <row r="62" spans="3:27" ht="33.75" thickBot="1" x14ac:dyDescent="0.85">
      <c r="C62" s="43" t="s">
        <v>65</v>
      </c>
      <c r="E62" s="111">
        <f>SUM(E11:E60)</f>
        <v>98022818</v>
      </c>
      <c r="F62" s="109"/>
      <c r="G62" s="111">
        <f>SUM(G11:G60)</f>
        <v>222788270821</v>
      </c>
      <c r="H62" s="111"/>
      <c r="I62" s="111">
        <f>SUM(I11:I60)</f>
        <v>199693475670.30075</v>
      </c>
      <c r="J62" s="111"/>
      <c r="K62" s="111">
        <f>SUM(K11:K60)</f>
        <v>39115300</v>
      </c>
      <c r="L62" s="111"/>
      <c r="M62" s="111">
        <f>SUM(M11:M60)</f>
        <v>134809487616</v>
      </c>
      <c r="N62" s="111"/>
      <c r="O62" s="111">
        <f>SUM(O11:O60)</f>
        <v>-69867819</v>
      </c>
      <c r="P62" s="111"/>
      <c r="Q62" s="111">
        <f>SUM(Q11:Q60)</f>
        <v>121914160561</v>
      </c>
      <c r="R62" s="111"/>
      <c r="S62" s="111">
        <f>SUM(S11:S60)</f>
        <v>67270299</v>
      </c>
      <c r="T62" s="111"/>
      <c r="U62" s="111"/>
      <c r="V62" s="111"/>
      <c r="W62" s="111">
        <f>SUM(W11:W60)</f>
        <v>224474372037</v>
      </c>
      <c r="X62" s="111"/>
      <c r="Y62" s="111">
        <f>SUM(Y11:Y60)</f>
        <v>231907656858.31348</v>
      </c>
      <c r="Z62" s="109"/>
      <c r="AA62" s="143">
        <f>SUM(AA11:AA61)</f>
        <v>0.98467014212031911</v>
      </c>
    </row>
    <row r="63" spans="3:27" ht="63.75" customHeight="1" thickTop="1" x14ac:dyDescent="0.8">
      <c r="L63"/>
      <c r="V63"/>
    </row>
    <row r="64" spans="3:27" ht="30.75" customHeight="1" x14ac:dyDescent="0.95">
      <c r="L64"/>
      <c r="O64" s="88">
        <v>2</v>
      </c>
      <c r="V64"/>
    </row>
    <row r="65" spans="12:22" x14ac:dyDescent="0.8">
      <c r="L65"/>
      <c r="V65"/>
    </row>
    <row r="66" spans="12:22" x14ac:dyDescent="0.8">
      <c r="L66"/>
      <c r="V66"/>
    </row>
    <row r="67" spans="12:22" x14ac:dyDescent="0.8">
      <c r="L67"/>
      <c r="V67"/>
    </row>
    <row r="68" spans="12:22" x14ac:dyDescent="0.8">
      <c r="L68"/>
      <c r="V68"/>
    </row>
    <row r="69" spans="12:22" x14ac:dyDescent="0.8">
      <c r="L69"/>
      <c r="V69"/>
    </row>
    <row r="70" spans="12:22" x14ac:dyDescent="0.8">
      <c r="L70"/>
      <c r="V70"/>
    </row>
    <row r="71" spans="12:22" x14ac:dyDescent="0.8">
      <c r="L71"/>
      <c r="V71"/>
    </row>
    <row r="72" spans="12:22" x14ac:dyDescent="0.8">
      <c r="L72"/>
      <c r="V72"/>
    </row>
    <row r="73" spans="12:22" x14ac:dyDescent="0.8">
      <c r="L73"/>
      <c r="V73"/>
    </row>
  </sheetData>
  <sortState xmlns:xlrd2="http://schemas.microsoft.com/office/spreadsheetml/2017/richdata2" ref="C11:AA60">
    <sortCondition descending="1" ref="Y11:Y60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2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9"/>
  <sheetViews>
    <sheetView rightToLeft="1" view="pageBreakPreview" zoomScale="80" zoomScaleNormal="64" zoomScaleSheetLayoutView="80" workbookViewId="0">
      <selection activeCell="C12" sqref="C12:M12"/>
    </sheetView>
  </sheetViews>
  <sheetFormatPr defaultRowHeight="15" x14ac:dyDescent="0.25"/>
  <cols>
    <col min="1" max="1" width="29.140625" bestFit="1" customWidth="1"/>
    <col min="2" max="2" width="1.140625" customWidth="1"/>
    <col min="3" max="3" width="10.85546875" bestFit="1" customWidth="1"/>
    <col min="4" max="4" width="1.5703125" customWidth="1"/>
    <col min="5" max="5" width="10.85546875" bestFit="1" customWidth="1"/>
    <col min="6" max="6" width="0.7109375" customWidth="1"/>
    <col min="7" max="7" width="15.28515625" bestFit="1" customWidth="1"/>
    <col min="8" max="8" width="0.7109375" customWidth="1"/>
    <col min="9" max="9" width="10.85546875" bestFit="1" customWidth="1"/>
    <col min="10" max="10" width="0.85546875" customWidth="1"/>
    <col min="11" max="11" width="11.28515625" bestFit="1" customWidth="1"/>
    <col min="12" max="12" width="1.28515625" customWidth="1"/>
    <col min="13" max="13" width="10.85546875" bestFit="1" customWidth="1"/>
    <col min="14" max="14" width="0.85546875" customWidth="1"/>
    <col min="15" max="15" width="9.85546875" bestFit="1" customWidth="1"/>
    <col min="16" max="16" width="1.140625" customWidth="1"/>
    <col min="17" max="17" width="10.85546875" bestFit="1" customWidth="1"/>
    <col min="18" max="18" width="0.85546875" customWidth="1"/>
    <col min="19" max="19" width="15.28515625" bestFit="1" customWidth="1"/>
    <col min="20" max="20" width="0.85546875" customWidth="1"/>
    <col min="21" max="21" width="10.28515625" bestFit="1" customWidth="1"/>
    <col min="22" max="22" width="1.140625" customWidth="1"/>
    <col min="23" max="23" width="11.28515625" bestFit="1" customWidth="1"/>
    <col min="24" max="24" width="1.140625" customWidth="1"/>
    <col min="25" max="25" width="10.85546875" bestFit="1" customWidth="1"/>
  </cols>
  <sheetData>
    <row r="1" spans="1:26" ht="25.5" x14ac:dyDescent="0.25">
      <c r="A1" s="197" t="s">
        <v>168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</row>
    <row r="2" spans="1:26" ht="25.5" x14ac:dyDescent="0.25">
      <c r="A2" s="197" t="s">
        <v>80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</row>
    <row r="3" spans="1:26" ht="25.5" x14ac:dyDescent="0.25">
      <c r="A3" s="197" t="s">
        <v>216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</row>
    <row r="4" spans="1:26" x14ac:dyDescent="0.25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</row>
    <row r="5" spans="1:26" s="198" customFormat="1" ht="24" x14ac:dyDescent="0.6">
      <c r="A5" s="198" t="s">
        <v>181</v>
      </c>
    </row>
    <row r="6" spans="1:26" x14ac:dyDescent="0.25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</row>
    <row r="7" spans="1:26" ht="24" x14ac:dyDescent="0.25">
      <c r="A7" s="194" t="s">
        <v>81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</row>
    <row r="8" spans="1:26" ht="21" x14ac:dyDescent="0.25">
      <c r="A8" s="119"/>
      <c r="B8" s="119"/>
      <c r="C8" s="119"/>
      <c r="D8" s="119"/>
      <c r="E8" s="119"/>
      <c r="F8" s="119"/>
      <c r="G8" s="119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19"/>
      <c r="Y8" s="119"/>
      <c r="Z8" s="119"/>
    </row>
    <row r="9" spans="1:26" x14ac:dyDescent="0.25">
      <c r="A9" s="119"/>
      <c r="B9" s="119"/>
      <c r="C9" s="119"/>
      <c r="D9" s="119"/>
      <c r="E9" s="119"/>
      <c r="F9" s="119"/>
      <c r="G9" s="119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19"/>
      <c r="Y9" s="119"/>
      <c r="Z9" s="119"/>
    </row>
    <row r="10" spans="1:26" ht="21" x14ac:dyDescent="0.25">
      <c r="A10" s="195" t="s">
        <v>82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21"/>
      <c r="T10" s="195"/>
      <c r="U10" s="195"/>
      <c r="V10" s="195"/>
      <c r="W10" s="195"/>
      <c r="X10" s="119"/>
      <c r="Y10" s="119"/>
      <c r="Z10" s="119"/>
    </row>
    <row r="11" spans="1:26" ht="24" x14ac:dyDescent="0.25">
      <c r="A11" s="194" t="s">
        <v>83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4"/>
      <c r="Y11" s="194"/>
      <c r="Z11" s="194"/>
    </row>
    <row r="12" spans="1:26" ht="21" x14ac:dyDescent="0.25">
      <c r="A12" s="119"/>
      <c r="B12" s="119"/>
      <c r="C12" s="195" t="s">
        <v>213</v>
      </c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19"/>
      <c r="O12" s="195" t="s">
        <v>217</v>
      </c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19"/>
    </row>
    <row r="13" spans="1:26" ht="21" x14ac:dyDescent="0.25">
      <c r="A13" s="132" t="s">
        <v>82</v>
      </c>
      <c r="B13" s="119"/>
      <c r="C13" s="151" t="s">
        <v>84</v>
      </c>
      <c r="D13" s="120"/>
      <c r="E13" s="151" t="s">
        <v>85</v>
      </c>
      <c r="F13" s="120"/>
      <c r="G13" s="152" t="s">
        <v>86</v>
      </c>
      <c r="H13" s="120"/>
      <c r="I13" s="152" t="s">
        <v>87</v>
      </c>
      <c r="J13" s="120"/>
      <c r="K13" s="152" t="s">
        <v>13</v>
      </c>
      <c r="L13" s="120"/>
      <c r="M13" s="152" t="s">
        <v>14</v>
      </c>
      <c r="N13" s="119"/>
      <c r="O13" s="152" t="s">
        <v>84</v>
      </c>
      <c r="P13" s="152"/>
      <c r="Q13" s="152" t="s">
        <v>85</v>
      </c>
      <c r="R13" s="152"/>
      <c r="S13" s="152" t="s">
        <v>86</v>
      </c>
      <c r="T13" s="120"/>
      <c r="U13" s="152" t="s">
        <v>87</v>
      </c>
      <c r="V13" s="120"/>
      <c r="W13" s="152" t="s">
        <v>13</v>
      </c>
      <c r="X13" s="120"/>
      <c r="Y13" s="151" t="s">
        <v>14</v>
      </c>
      <c r="Z13" s="119"/>
    </row>
    <row r="14" spans="1:26" ht="24" x14ac:dyDescent="0.25">
      <c r="A14" s="194" t="s">
        <v>88</v>
      </c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26" ht="21" x14ac:dyDescent="0.25">
      <c r="A15" s="119"/>
      <c r="B15" s="119"/>
      <c r="C15" s="195" t="s">
        <v>213</v>
      </c>
      <c r="D15" s="195"/>
      <c r="E15" s="195"/>
      <c r="F15" s="195"/>
      <c r="G15" s="195"/>
      <c r="H15" s="195"/>
      <c r="I15" s="195"/>
      <c r="J15" s="119"/>
      <c r="K15" s="195" t="s">
        <v>217</v>
      </c>
      <c r="L15" s="195"/>
      <c r="M15" s="195"/>
      <c r="N15" s="195"/>
      <c r="O15" s="195"/>
      <c r="P15" s="195"/>
      <c r="Q15" s="195"/>
      <c r="R15" s="195"/>
      <c r="S15" s="119"/>
      <c r="T15" s="119"/>
      <c r="U15" s="119"/>
      <c r="V15" s="119"/>
      <c r="W15" s="119"/>
      <c r="X15" s="119"/>
      <c r="Y15" s="119"/>
      <c r="Z15" s="119"/>
    </row>
    <row r="16" spans="1:26" ht="21" x14ac:dyDescent="0.25">
      <c r="A16" s="121" t="s">
        <v>82</v>
      </c>
      <c r="B16" s="119"/>
      <c r="C16" s="122" t="s">
        <v>85</v>
      </c>
      <c r="D16" s="120"/>
      <c r="E16" s="122" t="s">
        <v>87</v>
      </c>
      <c r="F16" s="120"/>
      <c r="G16" s="122" t="s">
        <v>13</v>
      </c>
      <c r="H16" s="120"/>
      <c r="I16" s="122" t="s">
        <v>14</v>
      </c>
      <c r="J16" s="119"/>
      <c r="K16" s="192" t="s">
        <v>85</v>
      </c>
      <c r="L16" s="192"/>
      <c r="M16" s="192"/>
      <c r="N16" s="192"/>
      <c r="O16" s="192"/>
      <c r="P16" s="120"/>
      <c r="Q16" s="122"/>
      <c r="R16" s="120"/>
      <c r="S16" s="119"/>
      <c r="T16" s="119"/>
      <c r="U16" s="119"/>
      <c r="V16" s="119"/>
      <c r="W16" s="119"/>
      <c r="X16" s="119"/>
      <c r="Y16" s="119"/>
      <c r="Z16" s="119"/>
    </row>
    <row r="17" spans="1:26" x14ac:dyDescent="0.25">
      <c r="A17" s="120"/>
      <c r="B17" s="119"/>
      <c r="C17" s="120"/>
      <c r="D17" s="119"/>
      <c r="E17" s="120"/>
      <c r="F17" s="119"/>
      <c r="G17" s="120"/>
      <c r="H17" s="119"/>
      <c r="I17" s="120"/>
      <c r="J17" s="119"/>
      <c r="K17" s="120"/>
      <c r="L17" s="120"/>
      <c r="M17" s="120"/>
      <c r="N17" s="120"/>
      <c r="O17" s="120"/>
      <c r="P17" s="119"/>
      <c r="Q17" s="120"/>
      <c r="R17" s="119"/>
      <c r="S17" s="119"/>
      <c r="T17" s="119"/>
      <c r="U17" s="119"/>
      <c r="V17" s="119"/>
      <c r="W17" s="119"/>
      <c r="X17" s="119"/>
      <c r="Y17" s="119"/>
      <c r="Z17" s="119"/>
    </row>
    <row r="18" spans="1:26" x14ac:dyDescent="0.25">
      <c r="A18" s="119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</row>
    <row r="19" spans="1:26" ht="39" x14ac:dyDescent="0.95">
      <c r="A19" s="193">
        <v>3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</row>
  </sheetData>
  <mergeCells count="24">
    <mergeCell ref="A1:Z1"/>
    <mergeCell ref="A2:Z2"/>
    <mergeCell ref="A3:Z3"/>
    <mergeCell ref="A7:Z7"/>
    <mergeCell ref="H8:P8"/>
    <mergeCell ref="Q8:W8"/>
    <mergeCell ref="A5:XFD5"/>
    <mergeCell ref="V10:W10"/>
    <mergeCell ref="A11:Z11"/>
    <mergeCell ref="C12:M12"/>
    <mergeCell ref="O12:Y12"/>
    <mergeCell ref="A10:G10"/>
    <mergeCell ref="H10:I10"/>
    <mergeCell ref="J10:K10"/>
    <mergeCell ref="L10:M10"/>
    <mergeCell ref="N10:P10"/>
    <mergeCell ref="Q10:R10"/>
    <mergeCell ref="T10:U10"/>
    <mergeCell ref="K16:M16"/>
    <mergeCell ref="N16:O16"/>
    <mergeCell ref="A19:Z19"/>
    <mergeCell ref="A14:Z14"/>
    <mergeCell ref="C15:I15"/>
    <mergeCell ref="K15:R15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B2:CC28"/>
  <sheetViews>
    <sheetView rightToLeft="1" view="pageBreakPreview" zoomScale="70" zoomScaleNormal="70" zoomScaleSheetLayoutView="70" workbookViewId="0">
      <selection activeCell="H29" sqref="H29"/>
    </sheetView>
  </sheetViews>
  <sheetFormatPr defaultColWidth="9.140625" defaultRowHeight="21" x14ac:dyDescent="0.6"/>
  <cols>
    <col min="1" max="1" width="4.7109375" style="1" customWidth="1"/>
    <col min="2" max="2" width="46" style="1" bestFit="1" customWidth="1"/>
    <col min="3" max="3" width="1" style="1" customWidth="1"/>
    <col min="4" max="4" width="12.7109375" style="1" customWidth="1"/>
    <col min="5" max="5" width="1" style="1" customWidth="1"/>
    <col min="6" max="6" width="14" style="1" customWidth="1"/>
    <col min="7" max="7" width="1" style="1" customWidth="1"/>
    <col min="8" max="8" width="16.7109375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28515625" style="1" bestFit="1" customWidth="1"/>
    <col min="17" max="17" width="1" style="1" customWidth="1"/>
    <col min="18" max="18" width="19.28515625" style="1" bestFit="1" customWidth="1"/>
    <col min="19" max="19" width="1" style="1" customWidth="1"/>
    <col min="20" max="20" width="26" style="1" bestFit="1" customWidth="1"/>
    <col min="21" max="21" width="1" style="1" customWidth="1"/>
    <col min="22" max="22" width="19.28515625" style="1" bestFit="1" customWidth="1"/>
    <col min="23" max="23" width="1" style="1" customWidth="1"/>
    <col min="24" max="24" width="20" style="1" bestFit="1" customWidth="1"/>
    <col min="25" max="25" width="1" style="1" customWidth="1"/>
    <col min="26" max="26" width="10.7109375" style="1" bestFit="1" customWidth="1"/>
    <col min="27" max="27" width="1" style="1" customWidth="1"/>
    <col min="28" max="28" width="20" style="1" bestFit="1" customWidth="1"/>
    <col min="29" max="29" width="1" style="1" customWidth="1"/>
    <col min="30" max="30" width="14.425781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28515625" style="1" bestFit="1" customWidth="1"/>
    <col min="35" max="35" width="1" style="1" customWidth="1"/>
    <col min="36" max="36" width="26" style="1" bestFit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03" t="s">
        <v>167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</row>
    <row r="3" spans="2:38" ht="39" x14ac:dyDescent="0.6">
      <c r="B3" s="203" t="s">
        <v>0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</row>
    <row r="4" spans="2:38" ht="39" x14ac:dyDescent="0.6">
      <c r="B4" s="203" t="s">
        <v>216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</row>
    <row r="5" spans="2:38" ht="39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2:38" ht="39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 x14ac:dyDescent="0.55000000000000004">
      <c r="B8" s="201" t="s">
        <v>151</v>
      </c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 x14ac:dyDescent="0.6">
      <c r="B10" s="176" t="s">
        <v>16</v>
      </c>
      <c r="C10" s="176" t="s">
        <v>16</v>
      </c>
      <c r="D10" s="176" t="s">
        <v>16</v>
      </c>
      <c r="E10" s="176" t="s">
        <v>16</v>
      </c>
      <c r="F10" s="176" t="s">
        <v>16</v>
      </c>
      <c r="G10" s="176" t="s">
        <v>16</v>
      </c>
      <c r="H10" s="176" t="s">
        <v>16</v>
      </c>
      <c r="I10" s="176" t="s">
        <v>16</v>
      </c>
      <c r="J10" s="176" t="s">
        <v>16</v>
      </c>
      <c r="K10" s="176" t="s">
        <v>16</v>
      </c>
      <c r="L10" s="176"/>
      <c r="M10" s="176"/>
      <c r="N10" s="176" t="s">
        <v>16</v>
      </c>
      <c r="P10" s="176" t="s">
        <v>213</v>
      </c>
      <c r="Q10" s="176" t="s">
        <v>2</v>
      </c>
      <c r="R10" s="176" t="s">
        <v>2</v>
      </c>
      <c r="S10" s="176" t="s">
        <v>2</v>
      </c>
      <c r="T10" s="176" t="s">
        <v>2</v>
      </c>
      <c r="V10" s="204" t="s">
        <v>3</v>
      </c>
      <c r="W10" s="176" t="s">
        <v>3</v>
      </c>
      <c r="X10" s="176" t="s">
        <v>3</v>
      </c>
      <c r="Y10" s="176" t="s">
        <v>3</v>
      </c>
      <c r="Z10" s="176" t="s">
        <v>3</v>
      </c>
      <c r="AA10" s="176" t="s">
        <v>3</v>
      </c>
      <c r="AB10" s="176" t="s">
        <v>3</v>
      </c>
      <c r="AD10" s="176" t="s">
        <v>217</v>
      </c>
      <c r="AE10" s="176" t="s">
        <v>4</v>
      </c>
      <c r="AF10" s="176" t="s">
        <v>4</v>
      </c>
      <c r="AG10" s="176" t="s">
        <v>4</v>
      </c>
      <c r="AH10" s="176" t="s">
        <v>4</v>
      </c>
      <c r="AI10" s="176" t="s">
        <v>4</v>
      </c>
      <c r="AJ10" s="176" t="s">
        <v>4</v>
      </c>
      <c r="AK10" s="176" t="s">
        <v>4</v>
      </c>
      <c r="AL10" s="176" t="s">
        <v>4</v>
      </c>
    </row>
    <row r="11" spans="2:38" s="13" customFormat="1" ht="45.75" customHeight="1" x14ac:dyDescent="0.6">
      <c r="B11" s="179" t="s">
        <v>17</v>
      </c>
      <c r="C11" s="15"/>
      <c r="D11" s="179" t="s">
        <v>18</v>
      </c>
      <c r="E11" s="15"/>
      <c r="F11" s="179" t="s">
        <v>19</v>
      </c>
      <c r="G11" s="15"/>
      <c r="H11" s="179" t="s">
        <v>20</v>
      </c>
      <c r="I11" s="15"/>
      <c r="J11" s="179" t="s">
        <v>70</v>
      </c>
      <c r="K11" s="15"/>
      <c r="L11" s="179" t="s">
        <v>22</v>
      </c>
      <c r="M11" s="114"/>
      <c r="N11" s="179" t="s">
        <v>15</v>
      </c>
      <c r="P11" s="179" t="s">
        <v>5</v>
      </c>
      <c r="Q11" s="15"/>
      <c r="R11" s="179" t="s">
        <v>6</v>
      </c>
      <c r="S11" s="15"/>
      <c r="T11" s="179" t="s">
        <v>7</v>
      </c>
      <c r="V11" s="200" t="s">
        <v>8</v>
      </c>
      <c r="W11" s="179" t="s">
        <v>8</v>
      </c>
      <c r="X11" s="179" t="s">
        <v>8</v>
      </c>
      <c r="Z11" s="179" t="s">
        <v>9</v>
      </c>
      <c r="AA11" s="179" t="s">
        <v>9</v>
      </c>
      <c r="AB11" s="179" t="s">
        <v>9</v>
      </c>
      <c r="AD11" s="179" t="s">
        <v>5</v>
      </c>
      <c r="AE11" s="15"/>
      <c r="AF11" s="179" t="s">
        <v>23</v>
      </c>
      <c r="AG11" s="15"/>
      <c r="AH11" s="179" t="s">
        <v>6</v>
      </c>
      <c r="AI11" s="15"/>
      <c r="AJ11" s="179" t="s">
        <v>7</v>
      </c>
      <c r="AK11" s="15"/>
      <c r="AL11" s="179" t="s">
        <v>11</v>
      </c>
    </row>
    <row r="12" spans="2:38" s="13" customFormat="1" ht="45.75" customHeight="1" x14ac:dyDescent="0.6">
      <c r="B12" s="180" t="s">
        <v>17</v>
      </c>
      <c r="C12" s="16"/>
      <c r="D12" s="180" t="s">
        <v>18</v>
      </c>
      <c r="E12" s="16"/>
      <c r="F12" s="180" t="s">
        <v>19</v>
      </c>
      <c r="G12" s="16"/>
      <c r="H12" s="180" t="s">
        <v>20</v>
      </c>
      <c r="I12" s="16"/>
      <c r="J12" s="180" t="s">
        <v>21</v>
      </c>
      <c r="K12" s="16"/>
      <c r="L12" s="180"/>
      <c r="M12" s="115"/>
      <c r="N12" s="180" t="s">
        <v>15</v>
      </c>
      <c r="P12" s="180" t="s">
        <v>5</v>
      </c>
      <c r="Q12" s="16"/>
      <c r="R12" s="180" t="s">
        <v>6</v>
      </c>
      <c r="S12" s="16"/>
      <c r="T12" s="180" t="s">
        <v>7</v>
      </c>
      <c r="V12" s="199" t="s">
        <v>5</v>
      </c>
      <c r="W12" s="16"/>
      <c r="X12" s="180" t="s">
        <v>6</v>
      </c>
      <c r="Z12" s="180" t="s">
        <v>5</v>
      </c>
      <c r="AA12" s="16"/>
      <c r="AB12" s="180" t="s">
        <v>12</v>
      </c>
      <c r="AD12" s="180" t="s">
        <v>5</v>
      </c>
      <c r="AE12" s="16"/>
      <c r="AF12" s="180" t="s">
        <v>23</v>
      </c>
      <c r="AG12" s="16"/>
      <c r="AH12" s="180" t="s">
        <v>6</v>
      </c>
      <c r="AI12" s="16"/>
      <c r="AJ12" s="180"/>
      <c r="AK12" s="16"/>
      <c r="AL12" s="180" t="s">
        <v>11</v>
      </c>
    </row>
    <row r="13" spans="2:38" ht="21.75" x14ac:dyDescent="0.6">
      <c r="B13" s="3"/>
      <c r="C13" s="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>
        <v>5.1000000000000004E-3</v>
      </c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1"/>
      <c r="AL13" s="73"/>
    </row>
    <row r="14" spans="2:38" ht="27" thickBot="1" x14ac:dyDescent="0.7">
      <c r="B14" s="202" t="s">
        <v>65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19"/>
      <c r="P14" s="156">
        <f>SUM(P13:P13)</f>
        <v>0</v>
      </c>
      <c r="Q14" s="157"/>
      <c r="R14" s="156">
        <f>SUM(R13:R13)</f>
        <v>0</v>
      </c>
      <c r="S14" s="157"/>
      <c r="T14" s="156">
        <f>SUM(T13:T13)</f>
        <v>0</v>
      </c>
      <c r="U14" s="157"/>
      <c r="V14" s="156">
        <f>SUM(V13:V13)</f>
        <v>5.1000000000000004E-3</v>
      </c>
      <c r="W14" s="157"/>
      <c r="X14" s="156">
        <f>SUM(X13:X13)</f>
        <v>0</v>
      </c>
      <c r="Y14" s="157"/>
      <c r="Z14" s="156">
        <f>SUM(Z13:Z13)</f>
        <v>0</v>
      </c>
      <c r="AA14" s="157"/>
      <c r="AB14" s="156">
        <f>SUM(AB13:AB13)</f>
        <v>0</v>
      </c>
      <c r="AC14" s="157"/>
      <c r="AD14" s="156">
        <f>SUM(AD13:AD13)</f>
        <v>0</v>
      </c>
      <c r="AE14" s="154"/>
      <c r="AF14" s="156"/>
      <c r="AG14" s="157"/>
      <c r="AH14" s="156">
        <f>SUM(AH13:AH13)</f>
        <v>0</v>
      </c>
      <c r="AI14" s="157"/>
      <c r="AJ14" s="156">
        <f>SUM(AJ13:AJ13)</f>
        <v>0</v>
      </c>
      <c r="AK14" s="157"/>
      <c r="AL14" s="158">
        <f>SUM(AL13:AL13)</f>
        <v>0</v>
      </c>
    </row>
    <row r="15" spans="2:38" ht="21" customHeight="1" thickTop="1" x14ac:dyDescent="0.6">
      <c r="V15"/>
      <c r="W15"/>
    </row>
    <row r="16" spans="2:38" x14ac:dyDescent="0.6">
      <c r="V16"/>
      <c r="W16"/>
    </row>
    <row r="17" spans="20:81" ht="21.75" x14ac:dyDescent="0.6">
      <c r="V17"/>
      <c r="W17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</row>
    <row r="18" spans="20:81" ht="21.75" x14ac:dyDescent="0.6">
      <c r="V18"/>
      <c r="W18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</row>
    <row r="19" spans="20:81" ht="21.75" x14ac:dyDescent="0.6">
      <c r="V19"/>
      <c r="W19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</row>
    <row r="20" spans="20:81" ht="21.75" x14ac:dyDescent="0.6">
      <c r="V20"/>
      <c r="W20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</row>
    <row r="21" spans="20:81" ht="33" x14ac:dyDescent="0.8">
      <c r="T21" s="43">
        <v>4</v>
      </c>
      <c r="V21"/>
      <c r="W21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</row>
    <row r="22" spans="20:81" ht="21.75" x14ac:dyDescent="0.6">
      <c r="V22"/>
      <c r="W22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</row>
    <row r="23" spans="20:81" ht="21.75" x14ac:dyDescent="0.6">
      <c r="V23"/>
      <c r="W2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</row>
    <row r="24" spans="20:81" ht="21.75" x14ac:dyDescent="0.6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20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20:81" ht="21.75" x14ac:dyDescent="0.6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20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20:81" x14ac:dyDescent="0.6">
      <c r="V28"/>
      <c r="W28"/>
    </row>
  </sheetData>
  <mergeCells count="30">
    <mergeCell ref="B8:R8"/>
    <mergeCell ref="B14:N14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</mergeCells>
  <printOptions horizontalCentered="1" verticalCentered="1"/>
  <pageMargins left="0" right="0" top="0.25" bottom="0" header="0.3" footer="0.3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43"/>
  <sheetViews>
    <sheetView rightToLeft="1" view="pageBreakPreview" topLeftCell="B5" zoomScale="70" zoomScaleNormal="110" zoomScaleSheetLayoutView="70" workbookViewId="0">
      <selection activeCell="B2" sqref="B2:AF2"/>
    </sheetView>
  </sheetViews>
  <sheetFormatPr defaultColWidth="9.140625"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</row>
    <row r="3" spans="2:32" ht="39" x14ac:dyDescent="0.6">
      <c r="B3" s="203" t="s">
        <v>0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</row>
    <row r="4" spans="2:32" ht="39" x14ac:dyDescent="0.6">
      <c r="B4" s="203" t="s">
        <v>216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</row>
    <row r="5" spans="2:32" ht="129" customHeight="1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2:32" ht="129" customHeight="1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152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 x14ac:dyDescent="0.6">
      <c r="B10" s="178" t="s">
        <v>29</v>
      </c>
      <c r="C10" s="178" t="s">
        <v>29</v>
      </c>
      <c r="D10" s="178" t="s">
        <v>29</v>
      </c>
      <c r="E10" s="178" t="s">
        <v>29</v>
      </c>
      <c r="F10" s="178" t="s">
        <v>29</v>
      </c>
      <c r="G10" s="178" t="s">
        <v>29</v>
      </c>
      <c r="H10" s="178" t="s">
        <v>29</v>
      </c>
      <c r="I10" s="178" t="s">
        <v>29</v>
      </c>
      <c r="J10" s="178" t="s">
        <v>29</v>
      </c>
      <c r="L10" s="205"/>
      <c r="M10" s="178" t="s">
        <v>2</v>
      </c>
      <c r="N10" s="178" t="s">
        <v>2</v>
      </c>
      <c r="O10" s="178" t="s">
        <v>2</v>
      </c>
      <c r="P10" s="178" t="s">
        <v>2</v>
      </c>
      <c r="R10" s="178" t="s">
        <v>3</v>
      </c>
      <c r="S10" s="178" t="s">
        <v>3</v>
      </c>
      <c r="T10" s="178" t="s">
        <v>3</v>
      </c>
      <c r="U10" s="178" t="s">
        <v>3</v>
      </c>
      <c r="V10" s="178"/>
      <c r="W10" s="178" t="s">
        <v>3</v>
      </c>
      <c r="X10" s="178" t="s">
        <v>3</v>
      </c>
      <c r="Z10" s="178" t="s">
        <v>217</v>
      </c>
      <c r="AA10" s="178" t="s">
        <v>4</v>
      </c>
      <c r="AB10" s="178" t="s">
        <v>4</v>
      </c>
      <c r="AC10" s="178" t="s">
        <v>4</v>
      </c>
      <c r="AD10" s="178" t="s">
        <v>4</v>
      </c>
      <c r="AE10" s="178" t="s">
        <v>4</v>
      </c>
      <c r="AF10" s="178" t="s">
        <v>4</v>
      </c>
    </row>
    <row r="11" spans="2:32" s="13" customFormat="1" x14ac:dyDescent="0.6">
      <c r="B11" s="179" t="s">
        <v>30</v>
      </c>
      <c r="C11" s="15"/>
      <c r="D11" s="179" t="s">
        <v>70</v>
      </c>
      <c r="E11" s="15"/>
      <c r="F11" s="179" t="s">
        <v>22</v>
      </c>
      <c r="G11" s="15"/>
      <c r="H11" s="179" t="s">
        <v>31</v>
      </c>
      <c r="I11" s="15"/>
      <c r="J11" s="179" t="s">
        <v>19</v>
      </c>
      <c r="L11" s="200" t="s">
        <v>5</v>
      </c>
      <c r="M11" s="15"/>
      <c r="N11" s="179" t="s">
        <v>6</v>
      </c>
      <c r="O11" s="15"/>
      <c r="P11" s="179" t="s">
        <v>7</v>
      </c>
      <c r="R11" s="179" t="s">
        <v>8</v>
      </c>
      <c r="S11" s="179" t="s">
        <v>8</v>
      </c>
      <c r="T11" s="179" t="s">
        <v>8</v>
      </c>
      <c r="U11" s="15"/>
      <c r="V11" s="200" t="s">
        <v>9</v>
      </c>
      <c r="W11" s="179" t="s">
        <v>9</v>
      </c>
      <c r="X11" s="179" t="s">
        <v>9</v>
      </c>
      <c r="Z11" s="179" t="s">
        <v>5</v>
      </c>
      <c r="AA11" s="15"/>
      <c r="AB11" s="179" t="s">
        <v>6</v>
      </c>
      <c r="AC11" s="15"/>
      <c r="AD11" s="179" t="s">
        <v>7</v>
      </c>
      <c r="AE11" s="15"/>
      <c r="AF11" s="179" t="s">
        <v>32</v>
      </c>
    </row>
    <row r="12" spans="2:32" s="13" customFormat="1" ht="75.75" customHeight="1" x14ac:dyDescent="0.6">
      <c r="B12" s="180" t="s">
        <v>30</v>
      </c>
      <c r="C12" s="16"/>
      <c r="D12" s="180" t="s">
        <v>21</v>
      </c>
      <c r="E12" s="16"/>
      <c r="F12" s="180" t="s">
        <v>22</v>
      </c>
      <c r="G12" s="16"/>
      <c r="H12" s="180" t="s">
        <v>31</v>
      </c>
      <c r="I12" s="16"/>
      <c r="J12" s="180" t="s">
        <v>19</v>
      </c>
      <c r="L12" s="180"/>
      <c r="M12" s="16"/>
      <c r="N12" s="180" t="s">
        <v>6</v>
      </c>
      <c r="O12" s="16"/>
      <c r="P12" s="180" t="s">
        <v>7</v>
      </c>
      <c r="R12" s="180" t="s">
        <v>5</v>
      </c>
      <c r="S12" s="16"/>
      <c r="T12" s="180" t="s">
        <v>6</v>
      </c>
      <c r="U12" s="16"/>
      <c r="V12" s="199" t="s">
        <v>5</v>
      </c>
      <c r="W12" s="16"/>
      <c r="X12" s="180" t="s">
        <v>12</v>
      </c>
      <c r="Z12" s="180" t="s">
        <v>5</v>
      </c>
      <c r="AA12" s="16"/>
      <c r="AB12" s="180" t="s">
        <v>6</v>
      </c>
      <c r="AC12" s="16"/>
      <c r="AD12" s="180" t="s">
        <v>7</v>
      </c>
      <c r="AE12" s="16"/>
      <c r="AF12" s="180" t="s">
        <v>32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99">
        <v>0</v>
      </c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8"/>
      <c r="AF13" s="105"/>
    </row>
    <row r="14" spans="2:32" ht="27" thickBot="1" x14ac:dyDescent="0.7">
      <c r="B14" s="206" t="s">
        <v>65</v>
      </c>
      <c r="C14" s="206"/>
      <c r="D14" s="206"/>
      <c r="E14" s="206"/>
      <c r="F14" s="206"/>
      <c r="G14" s="206"/>
      <c r="H14" s="206"/>
      <c r="I14" s="206"/>
      <c r="J14" s="206"/>
      <c r="K14" s="19"/>
      <c r="L14" s="106">
        <f>SUM(L13:L13)</f>
        <v>0</v>
      </c>
      <c r="M14" s="98"/>
      <c r="N14" s="106" t="s">
        <v>77</v>
      </c>
      <c r="O14" s="98"/>
      <c r="P14" s="106" t="s">
        <v>77</v>
      </c>
      <c r="Q14" s="98"/>
      <c r="R14" s="106" t="s">
        <v>77</v>
      </c>
      <c r="S14" s="98"/>
      <c r="T14" s="106" t="s">
        <v>77</v>
      </c>
      <c r="U14" s="98"/>
      <c r="V14" s="106" t="s">
        <v>77</v>
      </c>
      <c r="W14" s="98"/>
      <c r="X14" s="106" t="s">
        <v>77</v>
      </c>
      <c r="Y14" s="98"/>
      <c r="Z14" s="106" t="s">
        <v>77</v>
      </c>
      <c r="AA14" s="98"/>
      <c r="AB14" s="106" t="s">
        <v>77</v>
      </c>
      <c r="AC14" s="98"/>
      <c r="AD14" s="106" t="s">
        <v>77</v>
      </c>
      <c r="AE14" s="98"/>
      <c r="AF14" s="107">
        <f>SUM(AF13:AF13)</f>
        <v>0</v>
      </c>
    </row>
    <row r="15" spans="2:32" ht="21.75" thickTop="1" x14ac:dyDescent="0.6">
      <c r="L15" s="97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43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T27"/>
  <sheetViews>
    <sheetView rightToLeft="1" view="pageBreakPreview" topLeftCell="A4" zoomScaleNormal="100" zoomScaleSheetLayoutView="100" workbookViewId="0">
      <selection activeCell="B10" sqref="B10:J12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9.7109375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76" t="s">
        <v>168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</row>
    <row r="3" spans="2:20" ht="30" x14ac:dyDescent="0.55000000000000004">
      <c r="B3" s="176" t="s">
        <v>0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</row>
    <row r="4" spans="2:20" ht="30" x14ac:dyDescent="0.55000000000000004">
      <c r="B4" s="176" t="s">
        <v>216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153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 x14ac:dyDescent="0.55000000000000004">
      <c r="B8" s="177" t="s">
        <v>33</v>
      </c>
      <c r="D8" s="178" t="s">
        <v>213</v>
      </c>
      <c r="F8" s="178" t="s">
        <v>3</v>
      </c>
      <c r="G8" s="178" t="s">
        <v>3</v>
      </c>
      <c r="H8" s="178" t="s">
        <v>3</v>
      </c>
      <c r="J8" s="178" t="s">
        <v>217</v>
      </c>
      <c r="K8" s="178" t="s">
        <v>4</v>
      </c>
      <c r="L8" s="178" t="s">
        <v>4</v>
      </c>
    </row>
    <row r="9" spans="2:20" s="4" customFormat="1" x14ac:dyDescent="0.55000000000000004">
      <c r="B9" s="210" t="s">
        <v>33</v>
      </c>
      <c r="D9" s="208" t="s">
        <v>34</v>
      </c>
      <c r="F9" s="208" t="s">
        <v>35</v>
      </c>
      <c r="G9" s="27"/>
      <c r="H9" s="208" t="s">
        <v>36</v>
      </c>
      <c r="J9" s="208" t="s">
        <v>34</v>
      </c>
      <c r="K9" s="27"/>
      <c r="L9" s="209" t="s">
        <v>32</v>
      </c>
    </row>
    <row r="10" spans="2:20" s="4" customFormat="1" x14ac:dyDescent="0.55000000000000004">
      <c r="B10" s="3" t="s">
        <v>189</v>
      </c>
      <c r="C10" s="102"/>
      <c r="D10" s="102">
        <v>962445355</v>
      </c>
      <c r="E10" s="102"/>
      <c r="F10" s="102">
        <v>10752717939</v>
      </c>
      <c r="G10" s="102"/>
      <c r="H10" s="102">
        <v>8105740352</v>
      </c>
      <c r="I10" s="102"/>
      <c r="J10" s="102">
        <v>3609422942</v>
      </c>
      <c r="K10" s="6"/>
      <c r="L10" s="31">
        <f>J10/'سرمایه گذاری ها'!$O$17</f>
        <v>1.5325457768058477E-2</v>
      </c>
      <c r="N10"/>
    </row>
    <row r="11" spans="2:20" s="4" customFormat="1" x14ac:dyDescent="0.55000000000000004">
      <c r="B11" s="3" t="s">
        <v>187</v>
      </c>
      <c r="C11" s="102"/>
      <c r="D11" s="102">
        <v>744411</v>
      </c>
      <c r="E11" s="102"/>
      <c r="F11" s="102">
        <v>3047</v>
      </c>
      <c r="G11" s="102"/>
      <c r="H11" s="102">
        <v>0</v>
      </c>
      <c r="I11" s="102"/>
      <c r="J11" s="102">
        <v>747458</v>
      </c>
      <c r="K11" s="6"/>
      <c r="L11" s="31">
        <f>J11/'سرمایه گذاری ها'!$O$17</f>
        <v>3.1736751820084853E-6</v>
      </c>
      <c r="N11"/>
    </row>
    <row r="12" spans="2:20" s="4" customFormat="1" x14ac:dyDescent="0.55000000000000004">
      <c r="B12" s="3" t="s">
        <v>188</v>
      </c>
      <c r="C12" s="102"/>
      <c r="D12" s="102">
        <v>287667</v>
      </c>
      <c r="E12" s="102"/>
      <c r="F12" s="102">
        <v>1181</v>
      </c>
      <c r="G12" s="102"/>
      <c r="H12" s="102">
        <v>0</v>
      </c>
      <c r="I12" s="102"/>
      <c r="J12" s="102">
        <v>288848</v>
      </c>
      <c r="K12" s="6"/>
      <c r="L12" s="31">
        <f>J12/'سرمایه گذاری ها'!$O$17</f>
        <v>1.2264364405395179E-6</v>
      </c>
      <c r="N12"/>
    </row>
    <row r="13" spans="2:20" s="4" customFormat="1" x14ac:dyDescent="0.55000000000000004">
      <c r="B13" s="5"/>
      <c r="C13" s="6"/>
      <c r="D13" s="68">
        <v>3.6200000000000003E-2</v>
      </c>
      <c r="E13" s="6"/>
      <c r="F13" s="68"/>
      <c r="G13" s="6"/>
      <c r="H13" s="68"/>
      <c r="I13" s="6"/>
      <c r="J13" s="68"/>
      <c r="K13" s="6"/>
      <c r="L13" s="31"/>
      <c r="N13"/>
    </row>
    <row r="14" spans="2:20" ht="27" thickBot="1" x14ac:dyDescent="0.6">
      <c r="B14" s="53" t="s">
        <v>65</v>
      </c>
      <c r="D14" s="54">
        <f>SUM(D10:D13)</f>
        <v>963477433.03620005</v>
      </c>
      <c r="E14" s="54">
        <f>SUM(E10:E12)</f>
        <v>0</v>
      </c>
      <c r="F14" s="54">
        <f>SUM(F10:F12)</f>
        <v>10752722167</v>
      </c>
      <c r="G14" s="54">
        <f>SUM(G10:G12)</f>
        <v>0</v>
      </c>
      <c r="H14" s="54">
        <f>SUM(H10:H12)</f>
        <v>8105740352</v>
      </c>
      <c r="I14" s="54">
        <f>SUM(I10:I12)</f>
        <v>0</v>
      </c>
      <c r="J14" s="54">
        <f>SUM(J10:J13)</f>
        <v>3610459248</v>
      </c>
      <c r="L14" s="62">
        <f>SUM(L10:L13)</f>
        <v>1.5329857879681025E-2</v>
      </c>
      <c r="N14"/>
    </row>
    <row r="15" spans="2:20" ht="21.75" thickTop="1" x14ac:dyDescent="0.55000000000000004">
      <c r="D15"/>
      <c r="N15"/>
    </row>
    <row r="16" spans="2:20" x14ac:dyDescent="0.55000000000000004">
      <c r="B16" s="207">
        <v>6</v>
      </c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N16"/>
    </row>
    <row r="17" spans="2:14" x14ac:dyDescent="0.55000000000000004">
      <c r="B17" s="20"/>
      <c r="D17"/>
      <c r="N17"/>
    </row>
    <row r="18" spans="2:14" x14ac:dyDescent="0.55000000000000004">
      <c r="D18"/>
      <c r="N18"/>
    </row>
    <row r="19" spans="2:14" x14ac:dyDescent="0.55000000000000004">
      <c r="D19"/>
      <c r="N19"/>
    </row>
    <row r="20" spans="2:14" x14ac:dyDescent="0.55000000000000004">
      <c r="D20"/>
      <c r="N20"/>
    </row>
    <row r="21" spans="2:14" x14ac:dyDescent="0.55000000000000004">
      <c r="D21"/>
      <c r="N21"/>
    </row>
    <row r="22" spans="2:14" x14ac:dyDescent="0.55000000000000004">
      <c r="D22"/>
      <c r="N22"/>
    </row>
    <row r="23" spans="2:14" x14ac:dyDescent="0.55000000000000004">
      <c r="D23"/>
      <c r="N23"/>
    </row>
    <row r="24" spans="2:14" x14ac:dyDescent="0.55000000000000004">
      <c r="D24"/>
      <c r="N24"/>
    </row>
    <row r="25" spans="2:14" x14ac:dyDescent="0.55000000000000004">
      <c r="D25"/>
      <c r="N25"/>
    </row>
    <row r="26" spans="2:14" x14ac:dyDescent="0.55000000000000004">
      <c r="N26"/>
    </row>
    <row r="27" spans="2:14" x14ac:dyDescent="0.55000000000000004">
      <c r="D27" s="3"/>
      <c r="N27"/>
    </row>
  </sheetData>
  <sortState xmlns:xlrd2="http://schemas.microsoft.com/office/spreadsheetml/2017/richdata2" ref="B10:J12">
    <sortCondition descending="1" ref="J10:J12"/>
  </sortState>
  <mergeCells count="13">
    <mergeCell ref="B16:L16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22"/>
  <sheetViews>
    <sheetView rightToLeft="1" view="pageBreakPreview" zoomScaleNormal="100" zoomScaleSheetLayoutView="100" workbookViewId="0">
      <selection activeCell="A17" sqref="A17"/>
    </sheetView>
  </sheetViews>
  <sheetFormatPr defaultRowHeight="15" x14ac:dyDescent="0.25"/>
  <cols>
    <col min="1" max="1" width="30" bestFit="1" customWidth="1"/>
    <col min="2" max="2" width="0.7109375" customWidth="1"/>
    <col min="3" max="3" width="12.28515625" bestFit="1" customWidth="1"/>
    <col min="4" max="4" width="0.7109375" customWidth="1"/>
    <col min="5" max="5" width="19.42578125" bestFit="1" customWidth="1"/>
    <col min="6" max="6" width="0.7109375" customWidth="1"/>
    <col min="7" max="7" width="17.5703125" bestFit="1" customWidth="1"/>
    <col min="8" max="8" width="0.7109375" customWidth="1"/>
    <col min="9" max="9" width="12.140625" bestFit="1" customWidth="1"/>
    <col min="10" max="10" width="0.7109375" customWidth="1"/>
    <col min="11" max="11" width="18.85546875" bestFit="1" customWidth="1"/>
    <col min="12" max="12" width="0.7109375" customWidth="1"/>
    <col min="13" max="13" width="14.42578125" bestFit="1" customWidth="1"/>
    <col min="14" max="14" width="0.7109375" customWidth="1"/>
    <col min="15" max="15" width="19.85546875" bestFit="1" customWidth="1"/>
    <col min="16" max="16" width="0.7109375" customWidth="1"/>
    <col min="17" max="17" width="10.28515625" bestFit="1" customWidth="1"/>
    <col min="18" max="18" width="0.7109375" customWidth="1"/>
    <col min="19" max="19" width="21.7109375" customWidth="1"/>
    <col min="20" max="20" width="0.7109375" customWidth="1"/>
    <col min="21" max="21" width="15.5703125" bestFit="1" customWidth="1"/>
    <col min="22" max="22" width="0.7109375" customWidth="1"/>
    <col min="23" max="23" width="25" bestFit="1" customWidth="1"/>
    <col min="24" max="24" width="0.7109375" customWidth="1"/>
    <col min="25" max="25" width="18.28515625" customWidth="1"/>
  </cols>
  <sheetData>
    <row r="1" spans="1:25" ht="25.5" x14ac:dyDescent="0.25">
      <c r="A1" s="197" t="s">
        <v>168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</row>
    <row r="2" spans="1:25" ht="25.5" x14ac:dyDescent="0.25">
      <c r="A2" s="197" t="s">
        <v>80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</row>
    <row r="3" spans="1:25" ht="25.5" x14ac:dyDescent="0.25">
      <c r="A3" s="197" t="s">
        <v>216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</row>
    <row r="4" spans="1:25" x14ac:dyDescent="0.25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</row>
    <row r="5" spans="1:25" ht="24" x14ac:dyDescent="0.25">
      <c r="A5" s="142" t="s">
        <v>233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</row>
    <row r="6" spans="1:25" ht="21" x14ac:dyDescent="0.25">
      <c r="A6" s="119"/>
      <c r="B6" s="119"/>
      <c r="C6" s="119"/>
      <c r="D6" s="195" t="s">
        <v>213</v>
      </c>
      <c r="E6" s="195"/>
      <c r="F6" s="195"/>
      <c r="G6" s="195"/>
      <c r="H6" s="119"/>
      <c r="I6" s="195" t="s">
        <v>3</v>
      </c>
      <c r="J6" s="195"/>
      <c r="K6" s="195"/>
      <c r="L6" s="195"/>
      <c r="M6" s="195"/>
      <c r="N6" s="195"/>
      <c r="O6" s="195"/>
      <c r="P6" s="119"/>
      <c r="Q6" s="195" t="s">
        <v>217</v>
      </c>
      <c r="R6" s="195"/>
      <c r="S6" s="195"/>
      <c r="T6" s="195"/>
      <c r="U6" s="195"/>
      <c r="V6" s="195"/>
      <c r="W6" s="195"/>
      <c r="X6" s="195"/>
      <c r="Y6" s="195"/>
    </row>
    <row r="7" spans="1:25" ht="21" x14ac:dyDescent="0.25">
      <c r="A7" s="119"/>
      <c r="B7" s="119"/>
      <c r="C7" s="119"/>
      <c r="D7" s="120"/>
      <c r="E7" s="120"/>
      <c r="F7" s="120"/>
      <c r="G7" s="120"/>
      <c r="H7" s="119"/>
      <c r="I7" s="192" t="s">
        <v>89</v>
      </c>
      <c r="J7" s="192"/>
      <c r="K7" s="192"/>
      <c r="L7" s="120"/>
      <c r="M7" s="192" t="s">
        <v>90</v>
      </c>
      <c r="N7" s="192"/>
      <c r="O7" s="192"/>
      <c r="P7" s="119"/>
      <c r="Q7" s="120"/>
      <c r="R7" s="120"/>
      <c r="S7" s="120"/>
      <c r="T7" s="120"/>
      <c r="U7" s="120"/>
      <c r="V7" s="120"/>
      <c r="W7" s="120"/>
      <c r="X7" s="120"/>
      <c r="Y7" s="120"/>
    </row>
    <row r="8" spans="1:25" ht="21" x14ac:dyDescent="0.25">
      <c r="A8" s="121" t="s">
        <v>91</v>
      </c>
      <c r="B8" s="119"/>
      <c r="C8" s="121" t="s">
        <v>92</v>
      </c>
      <c r="D8" s="119"/>
      <c r="E8" s="121" t="s">
        <v>6</v>
      </c>
      <c r="F8" s="119"/>
      <c r="G8" s="121" t="s">
        <v>7</v>
      </c>
      <c r="H8" s="119"/>
      <c r="I8" s="122" t="s">
        <v>5</v>
      </c>
      <c r="J8" s="120"/>
      <c r="K8" s="122" t="s">
        <v>6</v>
      </c>
      <c r="L8" s="119"/>
      <c r="M8" s="122" t="s">
        <v>5</v>
      </c>
      <c r="N8" s="120"/>
      <c r="O8" s="122" t="s">
        <v>12</v>
      </c>
      <c r="P8" s="119"/>
      <c r="Q8" s="121" t="s">
        <v>5</v>
      </c>
      <c r="R8" s="119"/>
      <c r="S8" s="121" t="s">
        <v>93</v>
      </c>
      <c r="T8" s="119"/>
      <c r="U8" s="121" t="s">
        <v>6</v>
      </c>
      <c r="V8" s="119"/>
      <c r="W8" s="121" t="s">
        <v>7</v>
      </c>
      <c r="X8" s="119"/>
      <c r="Y8" s="121" t="s">
        <v>94</v>
      </c>
    </row>
    <row r="9" spans="1:25" ht="21" x14ac:dyDescent="0.5">
      <c r="A9" s="132" t="s">
        <v>208</v>
      </c>
      <c r="B9" s="119"/>
      <c r="C9" s="166">
        <v>39000</v>
      </c>
      <c r="D9" s="166"/>
      <c r="E9" s="166">
        <v>11621420859</v>
      </c>
      <c r="F9" s="166"/>
      <c r="G9" s="166">
        <v>10111987738.125</v>
      </c>
      <c r="H9" s="166"/>
      <c r="I9" s="166">
        <v>0</v>
      </c>
      <c r="J9" s="166"/>
      <c r="K9" s="166">
        <v>0</v>
      </c>
      <c r="L9" s="166"/>
      <c r="M9" s="166">
        <v>-39000</v>
      </c>
      <c r="N9" s="166"/>
      <c r="O9" s="166">
        <v>10842003375</v>
      </c>
      <c r="P9" s="166"/>
      <c r="Q9" s="166">
        <v>0</v>
      </c>
      <c r="R9" s="166"/>
      <c r="S9" s="166">
        <v>0</v>
      </c>
      <c r="T9" s="166"/>
      <c r="U9" s="166">
        <v>0</v>
      </c>
      <c r="V9" s="166"/>
      <c r="W9" s="166">
        <v>0</v>
      </c>
      <c r="X9" s="119"/>
      <c r="Y9" s="160">
        <f>W9/'سرمایه گذاری ها'!O17</f>
        <v>0</v>
      </c>
    </row>
    <row r="10" spans="1:25" ht="21" x14ac:dyDescent="0.5">
      <c r="A10" s="132" t="s">
        <v>209</v>
      </c>
      <c r="B10" s="119"/>
      <c r="C10" s="166">
        <v>53000</v>
      </c>
      <c r="D10" s="166"/>
      <c r="E10" s="166">
        <v>9801877901</v>
      </c>
      <c r="F10" s="166"/>
      <c r="G10" s="166">
        <v>8222184547.5</v>
      </c>
      <c r="H10" s="166"/>
      <c r="I10" s="166">
        <v>0</v>
      </c>
      <c r="J10" s="166"/>
      <c r="K10" s="166">
        <v>0</v>
      </c>
      <c r="L10" s="166"/>
      <c r="M10" s="166">
        <v>-53000</v>
      </c>
      <c r="N10" s="166"/>
      <c r="O10" s="166">
        <v>8356824493</v>
      </c>
      <c r="P10" s="166"/>
      <c r="Q10" s="166">
        <v>0</v>
      </c>
      <c r="R10" s="166"/>
      <c r="S10" s="166">
        <v>0</v>
      </c>
      <c r="T10" s="166"/>
      <c r="U10" s="166">
        <v>0</v>
      </c>
      <c r="V10" s="166"/>
      <c r="W10" s="166">
        <v>0</v>
      </c>
      <c r="X10" s="119"/>
      <c r="Y10" s="160">
        <f>W10/'سرمایه گذاری ها'!O17</f>
        <v>0</v>
      </c>
    </row>
    <row r="11" spans="1:25" ht="21.75" thickBot="1" x14ac:dyDescent="0.55000000000000004">
      <c r="A11" s="144" t="s">
        <v>65</v>
      </c>
      <c r="B11" s="145"/>
      <c r="C11" s="149">
        <f>SUM(C9:C10)</f>
        <v>92000</v>
      </c>
      <c r="D11" s="155"/>
      <c r="E11" s="149">
        <f>SUM(E9:E10)</f>
        <v>21423298760</v>
      </c>
      <c r="F11" s="155"/>
      <c r="G11" s="149">
        <f>SUM(G9:G10)</f>
        <v>18334172285.625</v>
      </c>
      <c r="H11" s="155"/>
      <c r="I11" s="167">
        <f>SUM(I9:I10)</f>
        <v>0</v>
      </c>
      <c r="J11" s="167"/>
      <c r="K11" s="167">
        <f>SUM(K9:K10)</f>
        <v>0</v>
      </c>
      <c r="L11" s="167"/>
      <c r="M11" s="167">
        <f>SUM(M9:M10)</f>
        <v>-92000</v>
      </c>
      <c r="N11" s="167"/>
      <c r="O11" s="167">
        <f>SUM(O9:O10)</f>
        <v>19198827868</v>
      </c>
      <c r="P11" s="167"/>
      <c r="Q11" s="167">
        <f>SUM(Q9:Q10)</f>
        <v>0</v>
      </c>
      <c r="R11" s="167"/>
      <c r="S11" s="167"/>
      <c r="T11" s="167"/>
      <c r="U11" s="167">
        <f>SUM(U9:U10)</f>
        <v>0</v>
      </c>
      <c r="V11" s="167"/>
      <c r="W11" s="167">
        <f>SUM(W9:W10)</f>
        <v>0</v>
      </c>
      <c r="X11" s="145"/>
      <c r="Y11" s="161">
        <f>SUM(Y9:Y10)</f>
        <v>0</v>
      </c>
    </row>
    <row r="12" spans="1:25" ht="15.75" thickTop="1" x14ac:dyDescent="0.25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</row>
    <row r="13" spans="1:25" x14ac:dyDescent="0.25">
      <c r="A13" s="119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</row>
    <row r="14" spans="1:25" x14ac:dyDescent="0.25">
      <c r="A14" s="119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</row>
    <row r="15" spans="1:25" x14ac:dyDescent="0.25">
      <c r="A15" s="119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</row>
    <row r="16" spans="1:25" x14ac:dyDescent="0.25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</row>
    <row r="17" spans="1:25" x14ac:dyDescent="0.25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</row>
    <row r="22" spans="1:25" ht="21" x14ac:dyDescent="0.55000000000000004">
      <c r="A22" s="207">
        <v>7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</row>
  </sheetData>
  <sortState xmlns:xlrd2="http://schemas.microsoft.com/office/spreadsheetml/2017/richdata2" ref="A9:W10">
    <sortCondition descending="1" ref="O9:O10"/>
  </sortState>
  <mergeCells count="10">
    <mergeCell ref="A22:Y22"/>
    <mergeCell ref="A1:Y1"/>
    <mergeCell ref="A2:Y2"/>
    <mergeCell ref="A3:Y3"/>
    <mergeCell ref="B5:Y5"/>
    <mergeCell ref="D6:G6"/>
    <mergeCell ref="I6:O6"/>
    <mergeCell ref="Q6:Y6"/>
    <mergeCell ref="I7:K7"/>
    <mergeCell ref="M7:O7"/>
  </mergeCells>
  <pageMargins left="0.7" right="0.7" top="0.75" bottom="0.75" header="0.3" footer="0.3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6"/>
  <sheetViews>
    <sheetView rightToLeft="1" view="pageBreakPreview" zoomScale="55" zoomScaleNormal="70" zoomScaleSheetLayoutView="55" workbookViewId="0">
      <selection activeCell="S5" sqref="S5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12" t="s">
        <v>168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2:28" ht="35.25" x14ac:dyDescent="0.6">
      <c r="B3" s="212" t="s">
        <v>0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</row>
    <row r="4" spans="2:28" ht="35.25" x14ac:dyDescent="0.6">
      <c r="B4" s="212" t="s">
        <v>216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</row>
    <row r="5" spans="2:28" ht="138.75" customHeight="1" x14ac:dyDescent="0.6"/>
    <row r="6" spans="2:28" s="2" customFormat="1" ht="30" x14ac:dyDescent="0.55000000000000004">
      <c r="B6" s="12" t="s">
        <v>74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214" t="s">
        <v>69</v>
      </c>
      <c r="D8" s="176" t="s">
        <v>217</v>
      </c>
      <c r="E8" s="176" t="s">
        <v>4</v>
      </c>
      <c r="F8" s="176" t="s">
        <v>4</v>
      </c>
      <c r="G8" s="176" t="s">
        <v>4</v>
      </c>
      <c r="H8" s="176" t="s">
        <v>4</v>
      </c>
      <c r="I8" s="176" t="s">
        <v>4</v>
      </c>
      <c r="J8" s="176" t="s">
        <v>4</v>
      </c>
      <c r="K8" s="176" t="s">
        <v>4</v>
      </c>
      <c r="L8" s="176" t="s">
        <v>4</v>
      </c>
      <c r="M8" s="176" t="s">
        <v>4</v>
      </c>
      <c r="N8" s="176" t="s">
        <v>4</v>
      </c>
    </row>
    <row r="9" spans="2:28" ht="30" x14ac:dyDescent="0.6">
      <c r="B9" s="214" t="s">
        <v>1</v>
      </c>
      <c r="D9" s="213" t="s">
        <v>5</v>
      </c>
      <c r="E9" s="17"/>
      <c r="F9" s="213" t="s">
        <v>24</v>
      </c>
      <c r="G9" s="17"/>
      <c r="H9" s="213" t="s">
        <v>25</v>
      </c>
      <c r="I9" s="17"/>
      <c r="J9" s="213" t="s">
        <v>26</v>
      </c>
      <c r="K9" s="17"/>
      <c r="L9" s="208" t="s">
        <v>27</v>
      </c>
      <c r="M9" s="17"/>
      <c r="N9" s="213" t="s">
        <v>28</v>
      </c>
    </row>
    <row r="10" spans="2:28" ht="26.25" customHeight="1" x14ac:dyDescent="0.6">
      <c r="B10" s="74"/>
      <c r="D10" s="75"/>
      <c r="E10" s="64"/>
      <c r="F10" s="75"/>
      <c r="G10" s="64"/>
      <c r="H10" s="76"/>
      <c r="J10" s="74"/>
      <c r="L10" s="75"/>
      <c r="N10" s="11"/>
    </row>
    <row r="11" spans="2:28" ht="31.5" thickBot="1" x14ac:dyDescent="0.9">
      <c r="B11" s="63" t="s">
        <v>65</v>
      </c>
      <c r="D11" s="78"/>
      <c r="E11" s="79"/>
      <c r="F11" s="78">
        <f>SUM(F10:F10)</f>
        <v>0</v>
      </c>
      <c r="G11" s="79"/>
      <c r="H11" s="78">
        <f>SUM(H10:H10)</f>
        <v>0</v>
      </c>
      <c r="I11" s="80"/>
      <c r="J11" s="103"/>
      <c r="K11" s="80"/>
      <c r="L11" s="78">
        <f>SUM(L10:L10)</f>
        <v>0</v>
      </c>
      <c r="M11" s="80"/>
      <c r="N11" s="81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8:12" ht="30" x14ac:dyDescent="0.6">
      <c r="H17" s="80">
        <v>8</v>
      </c>
      <c r="L17"/>
    </row>
    <row r="18" spans="8:12" x14ac:dyDescent="0.6">
      <c r="L18"/>
    </row>
    <row r="19" spans="8:12" x14ac:dyDescent="0.6">
      <c r="L19"/>
    </row>
    <row r="20" spans="8:12" x14ac:dyDescent="0.6">
      <c r="L20"/>
    </row>
    <row r="21" spans="8:12" x14ac:dyDescent="0.6">
      <c r="L21"/>
    </row>
    <row r="22" spans="8:12" x14ac:dyDescent="0.6">
      <c r="L22"/>
    </row>
    <row r="23" spans="8:12" x14ac:dyDescent="0.6">
      <c r="L23"/>
    </row>
    <row r="24" spans="8:12" x14ac:dyDescent="0.6">
      <c r="L24"/>
    </row>
    <row r="25" spans="8:12" x14ac:dyDescent="0.6">
      <c r="L25"/>
    </row>
    <row r="26" spans="8:12" x14ac:dyDescent="0.6">
      <c r="L26"/>
    </row>
    <row r="27" spans="8:12" x14ac:dyDescent="0.6">
      <c r="L27"/>
    </row>
    <row r="28" spans="8:12" x14ac:dyDescent="0.6">
      <c r="L28"/>
    </row>
    <row r="29" spans="8:12" x14ac:dyDescent="0.6">
      <c r="L29"/>
    </row>
    <row r="30" spans="8:12" x14ac:dyDescent="0.6">
      <c r="L30"/>
    </row>
    <row r="31" spans="8:12" x14ac:dyDescent="0.6">
      <c r="L31"/>
    </row>
    <row r="32" spans="8:12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2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17</vt:i4>
      </vt:variant>
    </vt:vector>
  </HeadingPairs>
  <TitlesOfParts>
    <vt:vector size="40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'سرمایه‌گذاری در سهام'!Print_Area</vt:lpstr>
      <vt:lpstr>'سود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Sadaf Khaiez</cp:lastModifiedBy>
  <cp:lastPrinted>2025-04-22T12:14:02Z</cp:lastPrinted>
  <dcterms:created xsi:type="dcterms:W3CDTF">2021-12-28T12:49:50Z</dcterms:created>
  <dcterms:modified xsi:type="dcterms:W3CDTF">2025-04-27T07:43:44Z</dcterms:modified>
</cp:coreProperties>
</file>