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مهر\ارمغان\"/>
    </mc:Choice>
  </mc:AlternateContent>
  <xr:revisionPtr revIDLastSave="0" documentId="13_ncr:1_{EA727888-E86C-4550-BB21-613E94525A01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سهام!$C$11:$AA$70</definedName>
    <definedName name="_xlnm.Print_Area" localSheetId="4">'اوراق مشارکت'!$A$1:$AN$24</definedName>
    <definedName name="_xlnm.Print_Area" localSheetId="3">'اوراق مشتقه'!$A$1:$Z$22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سهام'!$A$1:$U$56</definedName>
    <definedName name="_xlnm.Print_Area" localSheetId="19">'درآمد ناشی از تغییر قیمت اوراق'!$A$1:$S$61</definedName>
    <definedName name="_xlnm.Print_Area" localSheetId="20">'درآمد ناشی از فروش'!$A$1:$U$93</definedName>
    <definedName name="_xlnm.Print_Area" localSheetId="14">'سایر درآمدها'!$A$1:$F$22</definedName>
    <definedName name="_xlnm.Print_Area" localSheetId="6">سپرده!$A$1:$L$17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سهام!$A$1:$AB$75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H13" i="15" l="1"/>
  <c r="H12" i="15"/>
  <c r="Y19" i="24"/>
  <c r="V92" i="11"/>
  <c r="D89" i="10"/>
  <c r="F89" i="10"/>
  <c r="H89" i="10"/>
  <c r="J89" i="10"/>
  <c r="L89" i="10"/>
  <c r="N89" i="10"/>
  <c r="P89" i="10"/>
  <c r="R89" i="10"/>
  <c r="Z17" i="3"/>
  <c r="AJ17" i="3"/>
  <c r="AH17" i="3"/>
  <c r="AD17" i="3"/>
  <c r="G11" i="19"/>
  <c r="E11" i="19"/>
  <c r="C11" i="19"/>
  <c r="T92" i="11"/>
  <c r="K11" i="20"/>
  <c r="Q11" i="19"/>
  <c r="Y11" i="19"/>
  <c r="W11" i="19"/>
  <c r="U11" i="19"/>
  <c r="AB17" i="3"/>
  <c r="X17" i="3"/>
  <c r="V17" i="3"/>
  <c r="E73" i="1"/>
  <c r="G73" i="1"/>
  <c r="I73" i="1"/>
  <c r="K73" i="1"/>
  <c r="M73" i="1"/>
  <c r="O73" i="1"/>
  <c r="Q73" i="1"/>
  <c r="S73" i="1"/>
  <c r="W73" i="1"/>
  <c r="Y73" i="1"/>
  <c r="W19" i="24"/>
  <c r="U19" i="24"/>
  <c r="S19" i="24"/>
  <c r="Q19" i="24"/>
  <c r="O19" i="24"/>
  <c r="M19" i="24"/>
  <c r="K19" i="24"/>
  <c r="U11" i="20"/>
  <c r="S11" i="20"/>
  <c r="Q11" i="20"/>
  <c r="O11" i="20"/>
  <c r="M11" i="20"/>
  <c r="I11" i="20"/>
  <c r="G11" i="20"/>
  <c r="F11" i="15" s="1"/>
  <c r="E11" i="20"/>
  <c r="C11" i="20"/>
  <c r="O11" i="19"/>
  <c r="M11" i="19"/>
  <c r="K11" i="19"/>
  <c r="I11" i="19"/>
  <c r="D92" i="11"/>
  <c r="F92" i="11"/>
  <c r="H92" i="11"/>
  <c r="J92" i="11"/>
  <c r="F13" i="15" s="1"/>
  <c r="L92" i="11"/>
  <c r="N92" i="11"/>
  <c r="P92" i="11"/>
  <c r="R92" i="11"/>
  <c r="D59" i="9"/>
  <c r="F59" i="9"/>
  <c r="H59" i="9"/>
  <c r="J59" i="9"/>
  <c r="L59" i="9"/>
  <c r="N59" i="9"/>
  <c r="P59" i="9"/>
  <c r="R59" i="9"/>
  <c r="N15" i="7"/>
  <c r="F39" i="8"/>
  <c r="H39" i="8"/>
  <c r="J39" i="8"/>
  <c r="L39" i="8"/>
  <c r="N39" i="8"/>
  <c r="P39" i="8"/>
  <c r="R39" i="8"/>
  <c r="T39" i="8"/>
  <c r="D15" i="7" l="1"/>
  <c r="F15" i="7"/>
  <c r="H15" i="7"/>
  <c r="J15" i="7"/>
  <c r="L15" i="7"/>
  <c r="D15" i="13"/>
  <c r="F9" i="15" s="1"/>
  <c r="H15" i="13"/>
  <c r="D19" i="12"/>
  <c r="F19" i="12"/>
  <c r="D15" i="6"/>
  <c r="F15" i="6"/>
  <c r="H15" i="6"/>
  <c r="J15" i="6"/>
  <c r="L11" i="4"/>
  <c r="H11" i="4"/>
  <c r="F11" i="4"/>
  <c r="T17" i="3"/>
  <c r="R17" i="3"/>
  <c r="P17" i="3"/>
  <c r="O15" i="16"/>
  <c r="M15" i="16"/>
  <c r="K15" i="16"/>
  <c r="I15" i="16"/>
  <c r="G15" i="16"/>
  <c r="E15" i="16"/>
  <c r="F13" i="14"/>
  <c r="F10" i="15" s="1"/>
  <c r="H19" i="12"/>
  <c r="J19" i="12"/>
  <c r="F12" i="15" s="1"/>
  <c r="L19" i="12"/>
  <c r="N19" i="12"/>
  <c r="P19" i="12"/>
  <c r="R19" i="12"/>
  <c r="E15" i="6"/>
  <c r="G15" i="6"/>
  <c r="I15" i="6"/>
  <c r="D13" i="14"/>
  <c r="I12" i="16"/>
  <c r="F15" i="15" l="1"/>
  <c r="H10" i="15" s="1"/>
  <c r="H11" i="15" l="1"/>
  <c r="H9" i="15"/>
  <c r="L14" i="5"/>
  <c r="I14" i="16" l="1"/>
  <c r="H15" i="15" l="1"/>
  <c r="E13" i="16"/>
  <c r="O13" i="16" l="1"/>
  <c r="M13" i="16"/>
  <c r="I13" i="16"/>
  <c r="I17" i="16" s="1"/>
  <c r="K13" i="16"/>
  <c r="G13" i="16" l="1"/>
  <c r="O14" i="16" l="1"/>
  <c r="E14" i="16"/>
  <c r="G14" i="16"/>
  <c r="K14" i="16"/>
  <c r="M14" i="16"/>
  <c r="M12" i="16"/>
  <c r="O12" i="16"/>
  <c r="E12" i="16"/>
  <c r="G12" i="16"/>
  <c r="E17" i="16" l="1"/>
  <c r="G17" i="16"/>
  <c r="M17" i="16"/>
  <c r="O17" i="16"/>
  <c r="Q12" i="16" s="1"/>
  <c r="K12" i="16"/>
  <c r="K17" i="16" s="1"/>
  <c r="AA71" i="1" l="1"/>
  <c r="L12" i="6"/>
  <c r="AL13" i="3"/>
  <c r="AL17" i="3" s="1"/>
  <c r="J11" i="15"/>
  <c r="Q13" i="16"/>
  <c r="AA11" i="1"/>
  <c r="AA14" i="1"/>
  <c r="AA18" i="1"/>
  <c r="AA22" i="1"/>
  <c r="AA26" i="1"/>
  <c r="AA30" i="1"/>
  <c r="AA34" i="1"/>
  <c r="AA38" i="1"/>
  <c r="AA42" i="1"/>
  <c r="AA46" i="1"/>
  <c r="AA50" i="1"/>
  <c r="AA54" i="1"/>
  <c r="AA58" i="1"/>
  <c r="AA62" i="1"/>
  <c r="AA66" i="1"/>
  <c r="AA70" i="1"/>
  <c r="AA13" i="1"/>
  <c r="AA21" i="1"/>
  <c r="AA25" i="1"/>
  <c r="AA33" i="1"/>
  <c r="AA37" i="1"/>
  <c r="AA45" i="1"/>
  <c r="AA53" i="1"/>
  <c r="AA57" i="1"/>
  <c r="AA65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67" i="1"/>
  <c r="AA12" i="1"/>
  <c r="AA17" i="1"/>
  <c r="AA29" i="1"/>
  <c r="AA41" i="1"/>
  <c r="AA49" i="1"/>
  <c r="AA61" i="1"/>
  <c r="AA69" i="1"/>
  <c r="AA16" i="1"/>
  <c r="AA20" i="1"/>
  <c r="AA24" i="1"/>
  <c r="AA28" i="1"/>
  <c r="AA32" i="1"/>
  <c r="AA36" i="1"/>
  <c r="AA40" i="1"/>
  <c r="AA44" i="1"/>
  <c r="AA48" i="1"/>
  <c r="AA52" i="1"/>
  <c r="AA56" i="1"/>
  <c r="AA60" i="1"/>
  <c r="AA64" i="1"/>
  <c r="AA68" i="1"/>
  <c r="J13" i="15"/>
  <c r="L13" i="6"/>
  <c r="L11" i="6"/>
  <c r="L10" i="6"/>
  <c r="Q15" i="16"/>
  <c r="J12" i="15"/>
  <c r="J10" i="15"/>
  <c r="Q14" i="16"/>
  <c r="J9" i="15"/>
  <c r="AF14" i="5"/>
  <c r="AA73" i="1" l="1"/>
  <c r="L15" i="6"/>
  <c r="J15" i="15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<sst xmlns="http://schemas.openxmlformats.org/spreadsheetml/2006/main" count="1071" uniqueCount="317">
  <si>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</si>
  <si>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</si>
  <si>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</si>
  <si>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</si>
  <si>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</si>
  <si>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</si>
  <si>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</si>
  <si>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</si>
  <si>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</si>
  <si>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</si>
  <si>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</si>
  <si>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</si>
  <si>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</si>
  <si>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</si>
  <si>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</si>
  <si>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</si>
  <si>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</si>
  <si>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</si>
  <si>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</si>
  <si>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</si>
  <si>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</si>
  <si>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</si>
  <si>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</si>
  <si>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</si>
  <si>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</si>
  <si>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</si>
  <si>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</si>
  <si>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</si>
  <si>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</si>
  <si>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</si>
  <si>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</si>
  <si>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</si>
  <si>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</si>
  <si>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</si>
  <si>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</si>
  <si>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</si>
  <si>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</si>
  <si>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</si>
  <si>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</si>
  <si>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</si>
  <si>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</si>
  <si>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</si>
  <si>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</si>
  <si>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</si>
  <si>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</si>
  <si>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</si>
  <si>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</si>
  <si>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</si>
  <si>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</si>
  <si>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</si>
  <si>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</si>
  <si>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</si>
  <si>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</si>
  <si>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</si>
  <si>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</si>
  <si>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</si>
  <si>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</si>
  <si>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</si>
  <si>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</si>
  <si>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</si>
  <si>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</si>
  <si>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</si>
  <si>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</si>
  <si>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</si>
  <si>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</si>
  <si>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</si>
  <si>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</si>
  <si>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</si>
  <si>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</si>
  <si>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</si>
  <si>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</si>
  <si>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</si>
  <si>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</si>
  <si>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</si>
  <si>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</si>
  <si>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</si>
  <si>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</si>
  <si>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</si>
  <si>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</si>
  <si>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</si>
  <si>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</si>
  <si>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</si>
  <si>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</si>
  <si>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</si>
  <si>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</si>
  <si>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</si>
  <si>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</si>
  <si>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</si>
  <si>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</si>
  <si>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</si>
  <si>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</si>
  <si>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</si>
  <si>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</si>
  <si>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</si>
  <si>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</si>
  <si>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</si>
  <si>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</si>
  <si>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</si>
  <si>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</si>
  <si>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</si>
  <si>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</si>
  <si>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</si>
  <si>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</si>
  <si>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</si>
  <si>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</si>
  <si>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</si>
  <si>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</si>
  <si>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</si>
  <si>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</si>
  <si>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</si>
  <si>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</si>
  <si>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</si>
  <si>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</si>
  <si>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</si>
  <si>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</si>
  <si>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</si>
  <si>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</si>
  <si>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</si>
  <si>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</si>
  <si>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</si>
  <si>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</si>
  <si>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</si>
  <si>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</si>
  <si>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</si>
  <si>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</si>
  <si>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</si>
  <si>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</si>
  <si>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</si>
  <si>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</si>
  <si>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</si>
  <si>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</si>
  <si>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</si>
  <si>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</si>
  <si>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</si>
  <si>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</si>
  <si>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</si>
  <si>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</si>
  <si>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</si>
  <si>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</si>
  <si>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</si>
  <si>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</si>
  <si>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</si>
  <si>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</si>
  <si>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</si>
  <si>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</si>
  <si>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</si>
  <si>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</si>
  <si>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</si>
  <si>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</si>
  <si>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</si>
  <si>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</si>
  <si>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</si>
  <si>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</si>
  <si>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</si>
  <si>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</si>
  <si>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</si>
  <si>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</si>
  <si>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</si>
  <si>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</si>
  <si>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</si>
  <si>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</si>
  <si>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</si>
  <si>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</si>
  <si>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</si>
  <si>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</si>
  <si>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</si>
  <si>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</si>
  <si>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</si>
  <si>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</si>
  <si>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</si>
  <si>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</si>
  <si>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</si>
  <si>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</si>
  <si>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</si>
  <si>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</si>
  <si>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</si>
  <si>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</si>
  <si>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</si>
  <si>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</si>
  <si>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</si>
  <si>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</si>
  <si>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</si>
  <si>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</si>
  <si>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</si>
  <si>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</si>
  <si>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</si>
  <si>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</si>
  <si>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</si>
  <si>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</si>
  <si>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</si>
  <si>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</si>
  <si>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</si>
  <si>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</si>
  <si>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</si>
  <si>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</si>
  <si>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</si>
  <si>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</si>
  <si>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</si>
  <si>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</si>
  <si>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</si>
  <si>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</si>
  <si>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</si>
  <si>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</si>
  <si>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</si>
  <si>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</si>
  <si>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</si>
  <si>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</si>
  <si>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</si>
  <si>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</si>
  <si>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</si>
  <si>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</si>
  <si>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</si>
  <si>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</si>
  <si>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</si>
  <si>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</si>
  <si>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</si>
  <si>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</si>
  <si>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</si>
  <si>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</si>
  <si>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</si>
  <si>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</si>
  <si>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</si>
  <si>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</si>
  <si>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</si>
  <si>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</si>
  <si>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</si>
  <si>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</si>
  <si>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</si>
  <si>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</si>
  <si>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</si>
  <si>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</si>
  <si>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اختیارخ وتجارت-1300-1403/07/11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</si>
  <si>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</si>
  <si>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</si>
  <si>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</si>
  <si>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</si>
  <si>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</si>
  <si>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</si>
  <si>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</si>
  <si>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</si>
  <si>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</si>
  <si>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بله</t>
  </si>
  <si>
    <t>1402/12/21</t>
  </si>
  <si>
    <t>1405/11/12</t>
  </si>
  <si>
    <t>اسناد خزانه-م12بودجه02-050916</t>
  </si>
  <si>
    <t>1402/12/29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</si>
  <si>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</si>
  <si>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</si>
  <si>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</si>
  <si>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</si>
  <si>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</si>
  <si>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</si>
  <si>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</si>
  <si>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</si>
  <si>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</si>
  <si>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</si>
  <si>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</si>
  <si>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</si>
  <si>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</si>
  <si>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</si>
  <si>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</si>
  <si>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</si>
  <si>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</si>
  <si>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</si>
  <si>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</si>
  <si>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</si>
  <si>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</si>
  <si>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</si>
  <si>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</si>
  <si>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</si>
  <si>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</si>
  <si>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</si>
  <si>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</si>
  <si>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</si>
  <si>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</si>
  <si>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</si>
  <si>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</si>
  <si>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</si>
  <si>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</si>
  <si>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سرمایه گذاری مالی سپهرصادرات</t>
  </si>
  <si>
    <t>تامین سرمایه خلیج فارس</t>
  </si>
  <si>
    <t>اختیار خرید</t>
  </si>
  <si>
    <t>موقعیت فروش</t>
  </si>
  <si>
    <t>اختیارخ وبصادر-2000-1403/07/18</t>
  </si>
  <si>
    <t>1403/07/18</t>
  </si>
  <si>
    <t>اختیارخ وبملت-2400-1403/07/25</t>
  </si>
  <si>
    <t>1403/07/25</t>
  </si>
  <si>
    <t>موقعیت خرید</t>
  </si>
  <si>
    <t>1403/07/11</t>
  </si>
  <si>
    <t>1403/06/31</t>
  </si>
  <si>
    <t>اسنادخزانه-م2بودجه02-050923</t>
  </si>
  <si>
    <t>1403/06/29</t>
  </si>
  <si>
    <t>شپنا1</t>
  </si>
  <si>
    <t>برای ماه منتهی به 1403/07/30</t>
  </si>
  <si>
    <t>1403/07/30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</si>
  <si>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</si>
  <si>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</si>
  <si>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</si>
  <si>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</si>
  <si>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</si>
  <si>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</si>
  <si>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</si>
  <si>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</si>
  <si>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</si>
  <si>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</si>
  <si>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</si>
  <si>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</si>
  <si>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</si>
  <si>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</si>
  <si>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1405/10/21</t>
  </si>
  <si>
    <t>اسنادخزانه-م3بودجه02-050818</t>
  </si>
  <si>
    <t>1402/08/15</t>
  </si>
  <si>
    <t>1405/08/18</t>
  </si>
  <si>
    <t>1403/07/28</t>
  </si>
  <si>
    <t>وبصادر1</t>
  </si>
  <si>
    <t>وتجارت1</t>
  </si>
  <si>
    <t>ضجار70631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</si>
</sst>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3" fillId="0" borderId="0" xfId="0" applyFont="1" applyAlignment="1">
      <alignment horizontal="right" vertical="top"/>
    </xf>
    <xf numFmtId="0" fontId="23" fillId="0" borderId="5" xfId="0" applyFont="1" applyBorder="1" applyAlignment="1">
      <alignment vertical="top"/>
    </xf>
    <xf numFmtId="3" fontId="23" fillId="0" borderId="5" xfId="0" applyNumberFormat="1" applyFont="1" applyBorder="1" applyAlignment="1">
      <alignment vertical="top"/>
    </xf>
    <xf numFmtId="0" fontId="23" fillId="0" borderId="5" xfId="0" applyFont="1" applyBorder="1" applyAlignment="1">
      <alignment horizontal="center" vertical="top"/>
    </xf>
    <xf numFmtId="3" fontId="23" fillId="0" borderId="5" xfId="0" applyNumberFormat="1" applyFont="1" applyBorder="1" applyAlignment="1">
      <alignment horizontal="center" vertical="top"/>
    </xf>
    <xf numFmtId="0" fontId="23" fillId="0" borderId="0" xfId="0" applyFont="1" applyAlignment="1">
      <alignment vertical="top"/>
    </xf>
    <xf numFmtId="3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3" fontId="2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center" wrapText="1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26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right" vertical="top"/>
    </xf>
    <xf numFmtId="4" fontId="23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7B5FC7-E4AA-566A-F292-0F3ADC55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G23" sqref="G23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H14" sqref="H14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9" t="s">
        <v>183</v>
      </c>
      <c r="C2" s="179"/>
      <c r="D2" s="179"/>
      <c r="E2" s="179"/>
      <c r="F2" s="179"/>
      <c r="G2" s="179"/>
      <c r="H2" s="179"/>
      <c r="I2" s="179"/>
      <c r="J2" s="179"/>
    </row>
    <row r="3" spans="2:30" ht="26.25" customHeight="1" x14ac:dyDescent="0.55000000000000004">
      <c r="B3" s="179" t="s">
        <v>37</v>
      </c>
      <c r="C3" s="179"/>
      <c r="D3" s="179"/>
      <c r="E3" s="179"/>
      <c r="F3" s="179"/>
      <c r="G3" s="179"/>
      <c r="H3" s="179"/>
      <c r="I3" s="179"/>
      <c r="J3" s="179"/>
    </row>
    <row r="4" spans="2:30" ht="26.25" customHeight="1" x14ac:dyDescent="0.55000000000000004">
      <c r="B4" s="179" t="s">
        <v>293</v>
      </c>
      <c r="C4" s="179"/>
      <c r="D4" s="179"/>
      <c r="E4" s="179"/>
      <c r="F4" s="179"/>
      <c r="G4" s="179"/>
      <c r="H4" s="179"/>
      <c r="I4" s="179"/>
      <c r="J4" s="179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9" t="s">
        <v>41</v>
      </c>
      <c r="C8" s="29"/>
      <c r="D8" s="118" t="s">
        <v>104</v>
      </c>
      <c r="E8" s="29"/>
      <c r="F8" s="219" t="s">
        <v>34</v>
      </c>
      <c r="G8" s="29"/>
      <c r="H8" s="219" t="s">
        <v>57</v>
      </c>
      <c r="I8" s="29"/>
      <c r="J8" s="219" t="s">
        <v>11</v>
      </c>
    </row>
    <row r="9" spans="2:30" s="4" customFormat="1" ht="26.25" customHeight="1" x14ac:dyDescent="0.55000000000000004">
      <c r="B9" s="4" t="s">
        <v>105</v>
      </c>
      <c r="D9" s="135" t="s">
        <v>179</v>
      </c>
      <c r="F9" s="65">
        <f>'درآمد سپرده بانکی'!D15</f>
        <v>680643</v>
      </c>
      <c r="H9" s="138">
        <f>F9/$F$15</f>
        <v>-4.7180822595550973E-5</v>
      </c>
      <c r="I9" s="6"/>
      <c r="J9" s="138">
        <f>F9/'سرمایه گذاری ها'!$O$17</f>
        <v>2.60973942530338E-6</v>
      </c>
    </row>
    <row r="10" spans="2:30" s="4" customFormat="1" ht="26.25" customHeight="1" x14ac:dyDescent="0.55000000000000004">
      <c r="B10" s="4" t="s">
        <v>64</v>
      </c>
      <c r="D10" s="135" t="s">
        <v>159</v>
      </c>
      <c r="F10" s="65">
        <f>'سایر درآمدها'!F13</f>
        <v>203918164</v>
      </c>
      <c r="H10" s="138">
        <f>F10/$F$15</f>
        <v>-1.4135202624128169E-2</v>
      </c>
      <c r="I10" s="6"/>
      <c r="J10" s="138">
        <f>F10/'سرمایه گذاری ها'!$O$17</f>
        <v>7.81868427540253E-4</v>
      </c>
    </row>
    <row r="11" spans="2:30" s="4" customFormat="1" ht="26.25" customHeight="1" x14ac:dyDescent="0.55000000000000004">
      <c r="B11" s="4" t="s">
        <v>106</v>
      </c>
      <c r="D11" s="135" t="s">
        <v>180</v>
      </c>
      <c r="F11" s="65">
        <f>'درآمد سرمایه گذاری در صندوق'!G11</f>
        <v>882417121</v>
      </c>
      <c r="H11" s="138">
        <f>F11/$F$15</f>
        <v>-6.1167404411971972E-2</v>
      </c>
      <c r="I11" s="6"/>
      <c r="J11" s="138">
        <f>F11/'سرمایه گذاری ها'!$O$17</f>
        <v>3.3833871063632523E-3</v>
      </c>
    </row>
    <row r="12" spans="2:30" s="4" customFormat="1" ht="26.25" customHeight="1" x14ac:dyDescent="0.55000000000000004">
      <c r="B12" s="4" t="s">
        <v>107</v>
      </c>
      <c r="D12" s="135" t="s">
        <v>181</v>
      </c>
      <c r="F12" s="65">
        <f>'سرمایه‌گذاری در اوراق بهادار'!J19</f>
        <v>14628567</v>
      </c>
      <c r="H12" s="138">
        <f>F12/$F$15</f>
        <v>-1.0140232463334397E-3</v>
      </c>
      <c r="I12" s="6"/>
      <c r="J12" s="138">
        <f>F12/'سرمایه گذاری ها'!$O$17</f>
        <v>5.6089239198216963E-5</v>
      </c>
    </row>
    <row r="13" spans="2:30" s="4" customFormat="1" ht="26.25" customHeight="1" x14ac:dyDescent="0.55000000000000004">
      <c r="B13" s="4" t="s">
        <v>109</v>
      </c>
      <c r="D13" s="134" t="s">
        <v>108</v>
      </c>
      <c r="F13" s="65">
        <f>'سرمایه‌گذاری در سهام'!J92</f>
        <v>-15527908442</v>
      </c>
      <c r="H13" s="138">
        <f>F13/$F$15</f>
        <v>1.0763638111050291</v>
      </c>
      <c r="I13" s="6"/>
      <c r="J13" s="138">
        <f>F13/'سرمایه گذاری ها'!$O$17</f>
        <v>-5.9537517984594834E-2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-14426263947</v>
      </c>
      <c r="G15" s="18"/>
      <c r="H15" s="136">
        <f>SUM(H9:H14)</f>
        <v>1</v>
      </c>
      <c r="I15" s="52"/>
      <c r="J15" s="139">
        <f>SUM(J9:J14)</f>
        <v>-5.5313563472067812E-2</v>
      </c>
    </row>
    <row r="16" spans="2:30" ht="21.75" thickTop="1" x14ac:dyDescent="0.55000000000000004">
      <c r="F16" s="3"/>
    </row>
    <row r="20" spans="2:12" ht="26.25" customHeight="1" x14ac:dyDescent="0.75">
      <c r="B20" s="218">
        <v>9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rightToLeft="1" view="pageBreakPreview" zoomScale="60" zoomScaleNormal="100" workbookViewId="0">
      <selection activeCell="G9" sqref="G9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1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144" t="s">
        <v>168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1:21" ht="21" x14ac:dyDescent="0.25">
      <c r="A6" s="120"/>
      <c r="B6" s="120"/>
      <c r="C6" s="197" t="s">
        <v>39</v>
      </c>
      <c r="D6" s="197"/>
      <c r="E6" s="197"/>
      <c r="F6" s="197"/>
      <c r="G6" s="197"/>
      <c r="H6" s="197"/>
      <c r="I6" s="197"/>
      <c r="J6" s="197"/>
      <c r="K6" s="197"/>
      <c r="L6" s="120"/>
      <c r="M6" s="197" t="s">
        <v>110</v>
      </c>
      <c r="N6" s="197"/>
      <c r="O6" s="197"/>
      <c r="P6" s="197"/>
      <c r="Q6" s="197"/>
      <c r="R6" s="197"/>
      <c r="S6" s="197"/>
      <c r="T6" s="197"/>
      <c r="U6" s="197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200" t="s">
        <v>59</v>
      </c>
      <c r="J7" s="200"/>
      <c r="K7" s="200"/>
      <c r="L7" s="120"/>
      <c r="M7" s="121"/>
      <c r="N7" s="121"/>
      <c r="O7" s="121"/>
      <c r="P7" s="121"/>
      <c r="Q7" s="121"/>
      <c r="R7" s="121"/>
      <c r="S7" s="200" t="s">
        <v>59</v>
      </c>
      <c r="T7" s="200"/>
      <c r="U7" s="200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55000000000000004">
      <c r="A9" s="2" t="s">
        <v>307</v>
      </c>
      <c r="B9" s="2"/>
      <c r="C9" s="2">
        <v>0</v>
      </c>
      <c r="D9" s="2"/>
      <c r="E9" s="2">
        <v>0</v>
      </c>
      <c r="F9" s="2"/>
      <c r="G9" s="2">
        <v>-54358</v>
      </c>
      <c r="H9" s="2"/>
      <c r="I9" s="2">
        <v>-54358</v>
      </c>
      <c r="J9" s="2"/>
      <c r="K9" s="20">
        <v>0</v>
      </c>
      <c r="L9" s="2"/>
      <c r="M9" s="2">
        <v>0</v>
      </c>
      <c r="N9" s="2"/>
      <c r="O9" s="2">
        <v>0</v>
      </c>
      <c r="P9" s="2"/>
      <c r="Q9" s="20">
        <v>-54358</v>
      </c>
      <c r="R9" s="2"/>
      <c r="S9" s="20">
        <v>-54358</v>
      </c>
      <c r="T9" s="2"/>
      <c r="U9" s="20">
        <v>-0.11</v>
      </c>
    </row>
    <row r="10" spans="1:21" ht="21" x14ac:dyDescent="0.25">
      <c r="A10" s="133" t="s">
        <v>250</v>
      </c>
      <c r="B10" s="120"/>
      <c r="C10" s="133">
        <v>0</v>
      </c>
      <c r="D10" s="120"/>
      <c r="E10" s="133">
        <v>0</v>
      </c>
      <c r="F10" s="120"/>
      <c r="G10" s="133">
        <v>882471479</v>
      </c>
      <c r="H10" s="120"/>
      <c r="I10" s="133">
        <v>882471479</v>
      </c>
      <c r="J10" s="120"/>
      <c r="K10" s="133">
        <v>-6.52</v>
      </c>
      <c r="L10" s="120"/>
      <c r="M10" s="133">
        <v>0</v>
      </c>
      <c r="N10" s="120"/>
      <c r="O10" s="133">
        <v>0</v>
      </c>
      <c r="P10" s="120"/>
      <c r="Q10" s="133">
        <v>819148730</v>
      </c>
      <c r="R10" s="120"/>
      <c r="S10" s="133">
        <v>819148730</v>
      </c>
      <c r="T10" s="120"/>
      <c r="U10" s="133"/>
    </row>
    <row r="11" spans="1:21" ht="21.75" thickBot="1" x14ac:dyDescent="0.3">
      <c r="A11" s="148" t="s">
        <v>59</v>
      </c>
      <c r="B11" s="149"/>
      <c r="C11" s="148">
        <f>SUM(C9:C10)</f>
        <v>0</v>
      </c>
      <c r="D11" s="149"/>
      <c r="E11" s="148">
        <f>SUM(E9:E10)</f>
        <v>0</v>
      </c>
      <c r="F11" s="149"/>
      <c r="G11" s="154">
        <f>SUM(G9:G10)</f>
        <v>882417121</v>
      </c>
      <c r="H11" s="155"/>
      <c r="I11" s="154">
        <f>SUM(I9:I10)</f>
        <v>882417121</v>
      </c>
      <c r="J11" s="155"/>
      <c r="K11" s="148">
        <f>SUM(K9:K10)</f>
        <v>-6.52</v>
      </c>
      <c r="L11" s="155"/>
      <c r="M11" s="148">
        <f>SUM(M9:M10)</f>
        <v>0</v>
      </c>
      <c r="N11" s="155"/>
      <c r="O11" s="148">
        <f>SUM(O9:O10)</f>
        <v>0</v>
      </c>
      <c r="P11" s="155"/>
      <c r="Q11" s="154">
        <f>SUM(Q9:Q10)</f>
        <v>819094372</v>
      </c>
      <c r="R11" s="155"/>
      <c r="S11" s="154">
        <f>SUM(S9:S10)</f>
        <v>819094372</v>
      </c>
      <c r="T11" s="149"/>
      <c r="U11" s="148">
        <f>SUM(U9:U10)</f>
        <v>-0.11</v>
      </c>
    </row>
    <row r="12" spans="1:21" ht="15.75" thickTop="1" x14ac:dyDescent="0.25"/>
    <row r="17" spans="2:21" ht="30" x14ac:dyDescent="0.75">
      <c r="K17" s="46">
        <v>10</v>
      </c>
    </row>
    <row r="18" spans="2:21" ht="21" x14ac:dyDescent="0.55000000000000004"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</sheetData>
  <mergeCells count="9">
    <mergeCell ref="B18:U18"/>
    <mergeCell ref="I7:K7"/>
    <mergeCell ref="S7:U7"/>
    <mergeCell ref="A1:U1"/>
    <mergeCell ref="A2:U2"/>
    <mergeCell ref="A3:U3"/>
    <mergeCell ref="B5:U5"/>
    <mergeCell ref="C6:K6"/>
    <mergeCell ref="M6:U6"/>
  </mergeCells>
  <pageMargins left="0.7" right="0.7" top="0.75" bottom="0.75" header="0.3" footer="0.3"/>
  <pageSetup paperSize="9" scale="62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95"/>
  <sheetViews>
    <sheetView rightToLeft="1" topLeftCell="A67" zoomScale="70" zoomScaleNormal="70" zoomScaleSheetLayoutView="70" workbookViewId="0">
      <selection activeCell="V85" sqref="V85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20" t="s">
        <v>182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2:28" ht="35.25" x14ac:dyDescent="0.55000000000000004">
      <c r="B3" s="220" t="s">
        <v>37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8" ht="35.25" x14ac:dyDescent="0.55000000000000004">
      <c r="B4" s="220" t="s">
        <v>293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</row>
    <row r="7" spans="2:28" s="2" customFormat="1" ht="30" x14ac:dyDescent="0.55000000000000004">
      <c r="B7" s="12" t="s">
        <v>169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80" t="s">
        <v>1</v>
      </c>
      <c r="D8" s="181" t="s">
        <v>39</v>
      </c>
      <c r="E8" s="181" t="s">
        <v>39</v>
      </c>
      <c r="F8" s="181" t="s">
        <v>39</v>
      </c>
      <c r="G8" s="181" t="s">
        <v>39</v>
      </c>
      <c r="H8" s="181" t="s">
        <v>39</v>
      </c>
      <c r="I8" s="181" t="s">
        <v>39</v>
      </c>
      <c r="J8" s="181" t="s">
        <v>39</v>
      </c>
      <c r="K8" s="181" t="s">
        <v>39</v>
      </c>
      <c r="L8" s="181" t="s">
        <v>39</v>
      </c>
      <c r="N8" s="181" t="s">
        <v>40</v>
      </c>
      <c r="O8" s="181" t="s">
        <v>40</v>
      </c>
      <c r="P8" s="181" t="s">
        <v>40</v>
      </c>
      <c r="Q8" s="181" t="s">
        <v>40</v>
      </c>
      <c r="R8" s="181" t="s">
        <v>40</v>
      </c>
      <c r="S8" s="181" t="s">
        <v>40</v>
      </c>
      <c r="T8" s="181" t="s">
        <v>40</v>
      </c>
      <c r="U8" s="181" t="s">
        <v>40</v>
      </c>
      <c r="V8" s="181" t="s">
        <v>40</v>
      </c>
    </row>
    <row r="9" spans="2:28" s="32" customFormat="1" ht="55.5" customHeight="1" x14ac:dyDescent="0.25">
      <c r="B9" s="180" t="s">
        <v>1</v>
      </c>
      <c r="D9" s="221" t="s">
        <v>54</v>
      </c>
      <c r="E9" s="33"/>
      <c r="F9" s="221" t="s">
        <v>55</v>
      </c>
      <c r="G9" s="33"/>
      <c r="H9" s="221" t="s">
        <v>56</v>
      </c>
      <c r="I9" s="33"/>
      <c r="J9" s="221" t="s">
        <v>34</v>
      </c>
      <c r="K9" s="33"/>
      <c r="L9" s="221" t="s">
        <v>57</v>
      </c>
      <c r="N9" s="221" t="s">
        <v>54</v>
      </c>
      <c r="O9" s="33"/>
      <c r="P9" s="221" t="s">
        <v>55</v>
      </c>
      <c r="Q9" s="33"/>
      <c r="R9" s="221" t="s">
        <v>56</v>
      </c>
      <c r="S9" s="33"/>
      <c r="T9" s="221" t="s">
        <v>34</v>
      </c>
      <c r="U9" s="33"/>
      <c r="V9" s="221" t="s">
        <v>57</v>
      </c>
    </row>
    <row r="10" spans="2:28" x14ac:dyDescent="0.55000000000000004">
      <c r="B10" s="4" t="s">
        <v>83</v>
      </c>
      <c r="D10" s="65">
        <v>0</v>
      </c>
      <c r="E10" s="112"/>
      <c r="F10" s="65">
        <v>-15750139</v>
      </c>
      <c r="G10" s="112"/>
      <c r="H10" s="65">
        <v>0</v>
      </c>
      <c r="I10" s="112"/>
      <c r="J10" s="65">
        <v>-15750139</v>
      </c>
      <c r="K10" s="112"/>
      <c r="L10" s="126">
        <v>0.12</v>
      </c>
      <c r="M10" s="112"/>
      <c r="N10" s="65">
        <v>0</v>
      </c>
      <c r="O10" s="112"/>
      <c r="P10" s="65">
        <v>-15750139</v>
      </c>
      <c r="Q10" s="112"/>
      <c r="R10" s="65">
        <v>4407080390</v>
      </c>
      <c r="S10" s="112"/>
      <c r="T10" s="65">
        <v>4391330251</v>
      </c>
      <c r="U10" s="112"/>
      <c r="V10" s="142">
        <v>-9.93</v>
      </c>
    </row>
    <row r="11" spans="2:28" x14ac:dyDescent="0.55000000000000004">
      <c r="B11" s="4" t="s">
        <v>190</v>
      </c>
      <c r="D11" s="65">
        <v>0</v>
      </c>
      <c r="E11" s="112"/>
      <c r="F11" s="65">
        <v>1021349310</v>
      </c>
      <c r="G11" s="112"/>
      <c r="H11" s="65">
        <v>308396529</v>
      </c>
      <c r="I11" s="112"/>
      <c r="J11" s="65">
        <v>1329745839</v>
      </c>
      <c r="K11" s="112"/>
      <c r="L11" s="126">
        <v>-9.83</v>
      </c>
      <c r="M11" s="112"/>
      <c r="N11" s="65">
        <v>3140367766</v>
      </c>
      <c r="O11" s="112"/>
      <c r="P11" s="65">
        <v>499959881</v>
      </c>
      <c r="Q11" s="112"/>
      <c r="R11" s="65">
        <v>36918847</v>
      </c>
      <c r="S11" s="112"/>
      <c r="T11" s="65">
        <v>3677246494</v>
      </c>
      <c r="U11" s="112"/>
      <c r="V11" s="177">
        <v>-8.32</v>
      </c>
    </row>
    <row r="12" spans="2:28" x14ac:dyDescent="0.55000000000000004">
      <c r="B12" s="4" t="s">
        <v>78</v>
      </c>
      <c r="D12" s="65">
        <v>0</v>
      </c>
      <c r="E12" s="112"/>
      <c r="F12" s="65">
        <v>0</v>
      </c>
      <c r="G12" s="112"/>
      <c r="H12" s="65">
        <v>2201323740</v>
      </c>
      <c r="I12" s="112"/>
      <c r="J12" s="65">
        <v>2201323740</v>
      </c>
      <c r="K12" s="112"/>
      <c r="L12" s="126">
        <v>-16.27</v>
      </c>
      <c r="M12" s="112"/>
      <c r="N12" s="65">
        <v>0</v>
      </c>
      <c r="O12" s="112"/>
      <c r="P12" s="65">
        <v>0</v>
      </c>
      <c r="Q12" s="112"/>
      <c r="R12" s="65">
        <v>2788630537</v>
      </c>
      <c r="S12" s="112"/>
      <c r="T12" s="65">
        <v>2788630537</v>
      </c>
      <c r="U12" s="112"/>
      <c r="V12" s="177">
        <v>-6.31</v>
      </c>
    </row>
    <row r="13" spans="2:28" x14ac:dyDescent="0.55000000000000004">
      <c r="B13" s="4" t="s">
        <v>234</v>
      </c>
      <c r="D13" s="65">
        <v>0</v>
      </c>
      <c r="E13" s="112"/>
      <c r="F13" s="65">
        <v>0</v>
      </c>
      <c r="G13" s="112"/>
      <c r="H13" s="65">
        <v>1110481646</v>
      </c>
      <c r="I13" s="112"/>
      <c r="J13" s="65">
        <v>1110481646</v>
      </c>
      <c r="K13" s="112"/>
      <c r="L13" s="126">
        <v>-8.2100000000000009</v>
      </c>
      <c r="M13" s="112"/>
      <c r="N13" s="65">
        <v>0</v>
      </c>
      <c r="O13" s="112"/>
      <c r="P13" s="65">
        <v>0</v>
      </c>
      <c r="Q13" s="112"/>
      <c r="R13" s="65">
        <v>1505413527</v>
      </c>
      <c r="S13" s="112"/>
      <c r="T13" s="65">
        <v>1505413527</v>
      </c>
      <c r="U13" s="112"/>
      <c r="V13" s="177">
        <v>-3.4</v>
      </c>
    </row>
    <row r="14" spans="2:28" x14ac:dyDescent="0.55000000000000004">
      <c r="B14" s="4" t="s">
        <v>86</v>
      </c>
      <c r="D14" s="65">
        <v>0</v>
      </c>
      <c r="E14" s="112"/>
      <c r="F14" s="65">
        <v>0</v>
      </c>
      <c r="G14" s="112"/>
      <c r="H14" s="65">
        <v>0</v>
      </c>
      <c r="I14" s="112"/>
      <c r="J14" s="65">
        <v>0</v>
      </c>
      <c r="K14" s="112"/>
      <c r="L14" s="126">
        <v>0</v>
      </c>
      <c r="M14" s="112"/>
      <c r="N14" s="65">
        <v>636000000</v>
      </c>
      <c r="O14" s="112"/>
      <c r="P14" s="65">
        <v>0</v>
      </c>
      <c r="Q14" s="112"/>
      <c r="R14" s="65">
        <v>587686296</v>
      </c>
      <c r="S14" s="112"/>
      <c r="T14" s="65">
        <v>1223686296</v>
      </c>
      <c r="U14" s="112"/>
      <c r="V14" s="177">
        <v>-2.77</v>
      </c>
    </row>
    <row r="15" spans="2:28" x14ac:dyDescent="0.55000000000000004">
      <c r="B15" s="4" t="s">
        <v>236</v>
      </c>
      <c r="D15" s="65">
        <v>0</v>
      </c>
      <c r="E15" s="112"/>
      <c r="F15" s="65">
        <v>-249921196</v>
      </c>
      <c r="G15" s="112"/>
      <c r="H15" s="65">
        <v>169620284</v>
      </c>
      <c r="I15" s="112"/>
      <c r="J15" s="65">
        <v>-80300912</v>
      </c>
      <c r="K15" s="112"/>
      <c r="L15" s="126">
        <v>0.59</v>
      </c>
      <c r="M15" s="112"/>
      <c r="N15" s="65">
        <v>0</v>
      </c>
      <c r="O15" s="112"/>
      <c r="P15" s="65">
        <v>107160433</v>
      </c>
      <c r="Q15" s="112"/>
      <c r="R15" s="65">
        <v>970159565</v>
      </c>
      <c r="S15" s="112"/>
      <c r="T15" s="65">
        <v>1077319998</v>
      </c>
      <c r="U15" s="112"/>
      <c r="V15" s="177">
        <v>-2.44</v>
      </c>
    </row>
    <row r="16" spans="2:28" x14ac:dyDescent="0.55000000000000004">
      <c r="B16" s="4" t="s">
        <v>194</v>
      </c>
      <c r="D16" s="65">
        <v>0</v>
      </c>
      <c r="E16" s="112"/>
      <c r="F16" s="65">
        <v>0</v>
      </c>
      <c r="G16" s="112"/>
      <c r="H16" s="65">
        <v>0</v>
      </c>
      <c r="I16" s="112"/>
      <c r="J16" s="65">
        <v>0</v>
      </c>
      <c r="K16" s="112"/>
      <c r="L16" s="126">
        <v>0</v>
      </c>
      <c r="M16" s="112"/>
      <c r="N16" s="65">
        <v>124773640</v>
      </c>
      <c r="O16" s="112"/>
      <c r="P16" s="65">
        <v>0</v>
      </c>
      <c r="Q16" s="112"/>
      <c r="R16" s="65">
        <v>941260273</v>
      </c>
      <c r="S16" s="112"/>
      <c r="T16" s="65">
        <v>1066033913</v>
      </c>
      <c r="U16" s="112"/>
      <c r="V16" s="177">
        <v>-2.41</v>
      </c>
    </row>
    <row r="17" spans="2:22" x14ac:dyDescent="0.55000000000000004">
      <c r="B17" s="4" t="s">
        <v>233</v>
      </c>
      <c r="D17" s="65">
        <v>0</v>
      </c>
      <c r="E17" s="112"/>
      <c r="F17" s="65">
        <v>111046561</v>
      </c>
      <c r="G17" s="112"/>
      <c r="H17" s="65">
        <v>0</v>
      </c>
      <c r="I17" s="112"/>
      <c r="J17" s="65">
        <v>111046561</v>
      </c>
      <c r="K17" s="112"/>
      <c r="L17" s="126">
        <v>-0.82</v>
      </c>
      <c r="M17" s="112"/>
      <c r="N17" s="65">
        <v>0</v>
      </c>
      <c r="O17" s="112"/>
      <c r="P17" s="65">
        <v>647354332</v>
      </c>
      <c r="Q17" s="112"/>
      <c r="R17" s="65">
        <v>142312287</v>
      </c>
      <c r="S17" s="112"/>
      <c r="T17" s="65">
        <v>789666619</v>
      </c>
      <c r="U17" s="112"/>
      <c r="V17" s="177">
        <v>-1.79</v>
      </c>
    </row>
    <row r="18" spans="2:22" x14ac:dyDescent="0.55000000000000004">
      <c r="B18" s="4" t="s">
        <v>191</v>
      </c>
      <c r="D18" s="65">
        <v>0</v>
      </c>
      <c r="E18" s="112"/>
      <c r="F18" s="65">
        <v>0</v>
      </c>
      <c r="G18" s="112"/>
      <c r="H18" s="65">
        <v>483596984</v>
      </c>
      <c r="I18" s="112"/>
      <c r="J18" s="65">
        <v>483596984</v>
      </c>
      <c r="K18" s="112"/>
      <c r="L18" s="126">
        <v>-3.57</v>
      </c>
      <c r="M18" s="112"/>
      <c r="N18" s="65">
        <v>0</v>
      </c>
      <c r="O18" s="112"/>
      <c r="P18" s="65">
        <v>0</v>
      </c>
      <c r="Q18" s="112"/>
      <c r="R18" s="65">
        <v>483596984</v>
      </c>
      <c r="S18" s="112"/>
      <c r="T18" s="65">
        <v>483596984</v>
      </c>
      <c r="U18" s="112"/>
      <c r="V18" s="177">
        <v>-1.0900000000000001</v>
      </c>
    </row>
    <row r="19" spans="2:22" x14ac:dyDescent="0.55000000000000004">
      <c r="B19" s="4" t="s">
        <v>235</v>
      </c>
      <c r="D19" s="65">
        <v>0</v>
      </c>
      <c r="E19" s="112"/>
      <c r="F19" s="65">
        <v>0</v>
      </c>
      <c r="G19" s="112"/>
      <c r="H19" s="65">
        <v>0</v>
      </c>
      <c r="I19" s="112"/>
      <c r="J19" s="65">
        <v>0</v>
      </c>
      <c r="K19" s="112"/>
      <c r="L19" s="126">
        <v>0</v>
      </c>
      <c r="M19" s="112"/>
      <c r="N19" s="65">
        <v>0</v>
      </c>
      <c r="O19" s="112"/>
      <c r="P19" s="65">
        <v>0</v>
      </c>
      <c r="Q19" s="112"/>
      <c r="R19" s="65">
        <v>482545984</v>
      </c>
      <c r="S19" s="112"/>
      <c r="T19" s="65">
        <v>482545984</v>
      </c>
      <c r="U19" s="112"/>
      <c r="V19" s="177">
        <v>-1.0900000000000001</v>
      </c>
    </row>
    <row r="20" spans="2:22" x14ac:dyDescent="0.55000000000000004">
      <c r="B20" s="4" t="s">
        <v>274</v>
      </c>
      <c r="D20" s="65">
        <v>0</v>
      </c>
      <c r="E20" s="112"/>
      <c r="F20" s="65">
        <v>-219357110</v>
      </c>
      <c r="G20" s="112"/>
      <c r="H20" s="65">
        <v>172586577</v>
      </c>
      <c r="I20" s="112"/>
      <c r="J20" s="65">
        <v>-46770533</v>
      </c>
      <c r="K20" s="112"/>
      <c r="L20" s="126">
        <v>0.35</v>
      </c>
      <c r="M20" s="112"/>
      <c r="N20" s="65">
        <v>0</v>
      </c>
      <c r="O20" s="112"/>
      <c r="P20" s="65">
        <v>223571700</v>
      </c>
      <c r="Q20" s="112"/>
      <c r="R20" s="65">
        <v>172586577</v>
      </c>
      <c r="S20" s="112"/>
      <c r="T20" s="65">
        <v>396158277</v>
      </c>
      <c r="U20" s="112"/>
      <c r="V20" s="177">
        <v>-0.9</v>
      </c>
    </row>
    <row r="21" spans="2:22" x14ac:dyDescent="0.55000000000000004">
      <c r="B21" s="4" t="s">
        <v>237</v>
      </c>
      <c r="D21" s="65">
        <v>0</v>
      </c>
      <c r="E21" s="112"/>
      <c r="F21" s="65">
        <v>0</v>
      </c>
      <c r="G21" s="112"/>
      <c r="H21" s="65">
        <v>286017621</v>
      </c>
      <c r="I21" s="112"/>
      <c r="J21" s="65">
        <v>286017621</v>
      </c>
      <c r="K21" s="112"/>
      <c r="L21" s="126">
        <v>-2.11</v>
      </c>
      <c r="M21" s="112"/>
      <c r="N21" s="65">
        <v>0</v>
      </c>
      <c r="O21" s="112"/>
      <c r="P21" s="65">
        <v>0</v>
      </c>
      <c r="Q21" s="112"/>
      <c r="R21" s="65">
        <v>286017621</v>
      </c>
      <c r="S21" s="112"/>
      <c r="T21" s="65">
        <v>286017621</v>
      </c>
      <c r="U21" s="112"/>
      <c r="V21" s="177">
        <v>-0.65</v>
      </c>
    </row>
    <row r="22" spans="2:22" x14ac:dyDescent="0.55000000000000004">
      <c r="B22" s="4" t="s">
        <v>205</v>
      </c>
      <c r="D22" s="65">
        <v>0</v>
      </c>
      <c r="E22" s="112"/>
      <c r="F22" s="65">
        <v>0</v>
      </c>
      <c r="G22" s="112"/>
      <c r="H22" s="65">
        <v>0</v>
      </c>
      <c r="I22" s="112"/>
      <c r="J22" s="65">
        <v>0</v>
      </c>
      <c r="K22" s="112"/>
      <c r="L22" s="126">
        <v>0</v>
      </c>
      <c r="M22" s="112"/>
      <c r="N22" s="65">
        <v>98400000</v>
      </c>
      <c r="O22" s="112"/>
      <c r="P22" s="65">
        <v>0</v>
      </c>
      <c r="Q22" s="112"/>
      <c r="R22" s="65">
        <v>161846127</v>
      </c>
      <c r="S22" s="112"/>
      <c r="T22" s="65">
        <v>260246127</v>
      </c>
      <c r="U22" s="112"/>
      <c r="V22" s="177">
        <v>-0.59</v>
      </c>
    </row>
    <row r="23" spans="2:22" x14ac:dyDescent="0.55000000000000004">
      <c r="B23" s="4" t="s">
        <v>201</v>
      </c>
      <c r="D23" s="65">
        <v>354056437</v>
      </c>
      <c r="E23" s="112"/>
      <c r="F23" s="65">
        <v>-611046797</v>
      </c>
      <c r="G23" s="112"/>
      <c r="H23" s="65">
        <v>56195526</v>
      </c>
      <c r="I23" s="112"/>
      <c r="J23" s="65">
        <v>-200794834</v>
      </c>
      <c r="K23" s="112"/>
      <c r="L23" s="126">
        <v>1.48</v>
      </c>
      <c r="M23" s="112"/>
      <c r="N23" s="65">
        <v>354056437</v>
      </c>
      <c r="O23" s="112"/>
      <c r="P23" s="65">
        <v>-519715367</v>
      </c>
      <c r="Q23" s="112"/>
      <c r="R23" s="65">
        <v>417966718</v>
      </c>
      <c r="S23" s="112"/>
      <c r="T23" s="65">
        <v>252307788</v>
      </c>
      <c r="U23" s="112"/>
      <c r="V23" s="177">
        <v>-0.56999999999999995</v>
      </c>
    </row>
    <row r="24" spans="2:22" x14ac:dyDescent="0.55000000000000004">
      <c r="B24" s="4" t="s">
        <v>206</v>
      </c>
      <c r="D24" s="65">
        <v>0</v>
      </c>
      <c r="E24" s="112"/>
      <c r="F24" s="65">
        <v>0</v>
      </c>
      <c r="G24" s="112"/>
      <c r="H24" s="65">
        <v>0</v>
      </c>
      <c r="I24" s="112"/>
      <c r="J24" s="65">
        <v>0</v>
      </c>
      <c r="K24" s="112"/>
      <c r="L24" s="126">
        <v>0</v>
      </c>
      <c r="M24" s="112"/>
      <c r="N24" s="65">
        <v>248000000</v>
      </c>
      <c r="O24" s="112"/>
      <c r="P24" s="65">
        <v>0</v>
      </c>
      <c r="Q24" s="112"/>
      <c r="R24" s="65">
        <v>-4677719</v>
      </c>
      <c r="S24" s="112"/>
      <c r="T24" s="65">
        <v>243322281</v>
      </c>
      <c r="U24" s="112"/>
      <c r="V24" s="177">
        <v>-0.55000000000000004</v>
      </c>
    </row>
    <row r="25" spans="2:22" x14ac:dyDescent="0.55000000000000004">
      <c r="B25" s="4" t="s">
        <v>218</v>
      </c>
      <c r="D25" s="65">
        <v>0</v>
      </c>
      <c r="E25" s="112"/>
      <c r="F25" s="65">
        <v>0</v>
      </c>
      <c r="G25" s="112"/>
      <c r="H25" s="65">
        <v>0</v>
      </c>
      <c r="I25" s="112"/>
      <c r="J25" s="65">
        <v>0</v>
      </c>
      <c r="K25" s="112"/>
      <c r="L25" s="126">
        <v>0</v>
      </c>
      <c r="M25" s="112"/>
      <c r="N25" s="65">
        <v>0</v>
      </c>
      <c r="O25" s="112"/>
      <c r="P25" s="65">
        <v>0</v>
      </c>
      <c r="Q25" s="112"/>
      <c r="R25" s="65">
        <v>227607434</v>
      </c>
      <c r="S25" s="112"/>
      <c r="T25" s="65">
        <v>227607434</v>
      </c>
      <c r="U25" s="112"/>
      <c r="V25" s="177">
        <v>-0.51</v>
      </c>
    </row>
    <row r="26" spans="2:22" x14ac:dyDescent="0.55000000000000004">
      <c r="B26" s="4" t="s">
        <v>272</v>
      </c>
      <c r="D26" s="65">
        <v>0</v>
      </c>
      <c r="E26" s="112"/>
      <c r="F26" s="65">
        <v>-117457049</v>
      </c>
      <c r="G26" s="112"/>
      <c r="H26" s="65">
        <v>224511010</v>
      </c>
      <c r="I26" s="112"/>
      <c r="J26" s="65">
        <v>107053961</v>
      </c>
      <c r="K26" s="112"/>
      <c r="L26" s="126">
        <v>-0.79</v>
      </c>
      <c r="M26" s="112"/>
      <c r="N26" s="65">
        <v>0</v>
      </c>
      <c r="O26" s="112"/>
      <c r="P26" s="65">
        <v>-79223646</v>
      </c>
      <c r="Q26" s="112"/>
      <c r="R26" s="65">
        <v>278711115</v>
      </c>
      <c r="S26" s="112"/>
      <c r="T26" s="65">
        <v>199487469</v>
      </c>
      <c r="U26" s="112"/>
      <c r="V26" s="177">
        <v>-0.45</v>
      </c>
    </row>
    <row r="27" spans="2:22" x14ac:dyDescent="0.55000000000000004">
      <c r="B27" s="4" t="s">
        <v>306</v>
      </c>
      <c r="D27" s="65">
        <v>0</v>
      </c>
      <c r="E27" s="112"/>
      <c r="F27" s="65">
        <v>0</v>
      </c>
      <c r="G27" s="112"/>
      <c r="H27" s="65">
        <v>192061196</v>
      </c>
      <c r="I27" s="112"/>
      <c r="J27" s="65">
        <v>192061196</v>
      </c>
      <c r="K27" s="112"/>
      <c r="L27" s="126">
        <v>-1.42</v>
      </c>
      <c r="M27" s="112"/>
      <c r="N27" s="65">
        <v>0</v>
      </c>
      <c r="O27" s="112"/>
      <c r="P27" s="65">
        <v>0</v>
      </c>
      <c r="Q27" s="112"/>
      <c r="R27" s="65">
        <v>192061196</v>
      </c>
      <c r="S27" s="112"/>
      <c r="T27" s="65">
        <v>192061196</v>
      </c>
      <c r="U27" s="112"/>
      <c r="V27" s="177">
        <v>-0.43</v>
      </c>
    </row>
    <row r="28" spans="2:22" x14ac:dyDescent="0.55000000000000004">
      <c r="B28" s="4" t="s">
        <v>221</v>
      </c>
      <c r="D28" s="65">
        <v>0</v>
      </c>
      <c r="E28" s="112"/>
      <c r="F28" s="65">
        <v>-383667028</v>
      </c>
      <c r="G28" s="112"/>
      <c r="H28" s="65">
        <v>0</v>
      </c>
      <c r="I28" s="112"/>
      <c r="J28" s="65">
        <v>-383667028</v>
      </c>
      <c r="K28" s="112"/>
      <c r="L28" s="126">
        <v>2.84</v>
      </c>
      <c r="M28" s="112"/>
      <c r="N28" s="65">
        <v>224339275</v>
      </c>
      <c r="O28" s="112"/>
      <c r="P28" s="65">
        <v>-50416954</v>
      </c>
      <c r="Q28" s="112"/>
      <c r="R28" s="65">
        <v>-19507201</v>
      </c>
      <c r="S28" s="112"/>
      <c r="T28" s="65">
        <v>154415120</v>
      </c>
      <c r="U28" s="112"/>
      <c r="V28" s="177">
        <v>-0.35</v>
      </c>
    </row>
    <row r="29" spans="2:22" x14ac:dyDescent="0.55000000000000004">
      <c r="B29" s="4" t="s">
        <v>187</v>
      </c>
      <c r="D29" s="65">
        <v>0</v>
      </c>
      <c r="E29" s="112"/>
      <c r="F29" s="65">
        <v>0</v>
      </c>
      <c r="G29" s="112"/>
      <c r="H29" s="65">
        <v>0</v>
      </c>
      <c r="I29" s="112"/>
      <c r="J29" s="65">
        <v>0</v>
      </c>
      <c r="K29" s="112"/>
      <c r="L29" s="126">
        <v>0</v>
      </c>
      <c r="M29" s="112"/>
      <c r="N29" s="65">
        <v>80501253</v>
      </c>
      <c r="O29" s="112"/>
      <c r="P29" s="65">
        <v>0</v>
      </c>
      <c r="Q29" s="112"/>
      <c r="R29" s="65">
        <v>51931128</v>
      </c>
      <c r="S29" s="112"/>
      <c r="T29" s="65">
        <v>132432381</v>
      </c>
      <c r="U29" s="112"/>
      <c r="V29" s="177">
        <v>-0.3</v>
      </c>
    </row>
    <row r="30" spans="2:22" x14ac:dyDescent="0.55000000000000004">
      <c r="B30" s="4" t="s">
        <v>267</v>
      </c>
      <c r="D30" s="65">
        <v>0</v>
      </c>
      <c r="E30" s="112"/>
      <c r="F30" s="65">
        <v>0</v>
      </c>
      <c r="G30" s="112"/>
      <c r="H30" s="65">
        <v>127207514</v>
      </c>
      <c r="I30" s="112"/>
      <c r="J30" s="65">
        <v>127207514</v>
      </c>
      <c r="K30" s="112"/>
      <c r="L30" s="126">
        <v>-0.94</v>
      </c>
      <c r="M30" s="112"/>
      <c r="N30" s="65">
        <v>0</v>
      </c>
      <c r="O30" s="112"/>
      <c r="P30" s="65">
        <v>0</v>
      </c>
      <c r="Q30" s="112"/>
      <c r="R30" s="65">
        <v>127207514</v>
      </c>
      <c r="S30" s="112"/>
      <c r="T30" s="65">
        <v>127207514</v>
      </c>
      <c r="U30" s="112"/>
      <c r="V30" s="177">
        <v>-0.28999999999999998</v>
      </c>
    </row>
    <row r="31" spans="2:22" x14ac:dyDescent="0.55000000000000004">
      <c r="B31" s="4" t="s">
        <v>280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104958920</v>
      </c>
      <c r="S31" s="112"/>
      <c r="T31" s="65">
        <v>104958920</v>
      </c>
      <c r="U31" s="112"/>
      <c r="V31" s="177">
        <v>-0.24</v>
      </c>
    </row>
    <row r="32" spans="2:22" x14ac:dyDescent="0.55000000000000004">
      <c r="B32" s="4" t="s">
        <v>203</v>
      </c>
      <c r="D32" s="65">
        <v>0</v>
      </c>
      <c r="E32" s="112"/>
      <c r="F32" s="65">
        <v>0</v>
      </c>
      <c r="G32" s="112"/>
      <c r="H32" s="65">
        <v>0</v>
      </c>
      <c r="I32" s="112"/>
      <c r="J32" s="65">
        <v>0</v>
      </c>
      <c r="K32" s="112"/>
      <c r="L32" s="126">
        <v>0</v>
      </c>
      <c r="M32" s="112"/>
      <c r="N32" s="65">
        <v>0</v>
      </c>
      <c r="O32" s="112"/>
      <c r="P32" s="65">
        <v>0</v>
      </c>
      <c r="Q32" s="112"/>
      <c r="R32" s="65">
        <v>100469654</v>
      </c>
      <c r="S32" s="112"/>
      <c r="T32" s="65">
        <v>100469654</v>
      </c>
      <c r="U32" s="112"/>
      <c r="V32" s="177">
        <v>-0.23</v>
      </c>
    </row>
    <row r="33" spans="2:22" x14ac:dyDescent="0.55000000000000004">
      <c r="B33" s="4" t="s">
        <v>222</v>
      </c>
      <c r="D33" s="65">
        <v>0</v>
      </c>
      <c r="E33" s="112"/>
      <c r="F33" s="65">
        <v>0</v>
      </c>
      <c r="G33" s="112"/>
      <c r="H33" s="65">
        <v>0</v>
      </c>
      <c r="I33" s="112"/>
      <c r="J33" s="65">
        <v>0</v>
      </c>
      <c r="K33" s="112"/>
      <c r="L33" s="126">
        <v>0</v>
      </c>
      <c r="M33" s="112"/>
      <c r="N33" s="65">
        <v>1046520000</v>
      </c>
      <c r="O33" s="112"/>
      <c r="P33" s="65">
        <v>0</v>
      </c>
      <c r="Q33" s="112"/>
      <c r="R33" s="65">
        <v>-955367874</v>
      </c>
      <c r="S33" s="112"/>
      <c r="T33" s="65">
        <v>91152126</v>
      </c>
      <c r="U33" s="112"/>
      <c r="V33" s="177">
        <v>-0.21</v>
      </c>
    </row>
    <row r="34" spans="2:22" x14ac:dyDescent="0.55000000000000004">
      <c r="B34" s="4" t="s">
        <v>270</v>
      </c>
      <c r="D34" s="65">
        <v>0</v>
      </c>
      <c r="E34" s="112"/>
      <c r="F34" s="65">
        <v>-34337563</v>
      </c>
      <c r="G34" s="112"/>
      <c r="H34" s="65">
        <v>79204378</v>
      </c>
      <c r="I34" s="112"/>
      <c r="J34" s="65">
        <v>44866815</v>
      </c>
      <c r="K34" s="112"/>
      <c r="L34" s="126">
        <v>-0.33</v>
      </c>
      <c r="M34" s="112"/>
      <c r="N34" s="65">
        <v>0</v>
      </c>
      <c r="O34" s="112"/>
      <c r="P34" s="65">
        <v>6680841</v>
      </c>
      <c r="Q34" s="112"/>
      <c r="R34" s="65">
        <v>79204378</v>
      </c>
      <c r="S34" s="112"/>
      <c r="T34" s="65">
        <v>85885219</v>
      </c>
      <c r="U34" s="112"/>
      <c r="V34" s="177">
        <v>-0.19</v>
      </c>
    </row>
    <row r="35" spans="2:22" x14ac:dyDescent="0.55000000000000004">
      <c r="B35" s="4" t="s">
        <v>238</v>
      </c>
      <c r="D35" s="65">
        <v>0</v>
      </c>
      <c r="E35" s="112"/>
      <c r="F35" s="65">
        <v>0</v>
      </c>
      <c r="G35" s="112"/>
      <c r="H35" s="65">
        <v>0</v>
      </c>
      <c r="I35" s="112"/>
      <c r="J35" s="65">
        <v>0</v>
      </c>
      <c r="K35" s="112"/>
      <c r="L35" s="126">
        <v>0</v>
      </c>
      <c r="M35" s="112"/>
      <c r="N35" s="65">
        <v>0</v>
      </c>
      <c r="O35" s="112"/>
      <c r="P35" s="65">
        <v>0</v>
      </c>
      <c r="Q35" s="112"/>
      <c r="R35" s="65">
        <v>75573499</v>
      </c>
      <c r="S35" s="112"/>
      <c r="T35" s="65">
        <v>75573499</v>
      </c>
      <c r="U35" s="112"/>
      <c r="V35" s="177">
        <v>-0.17</v>
      </c>
    </row>
    <row r="36" spans="2:22" x14ac:dyDescent="0.55000000000000004">
      <c r="B36" s="4" t="s">
        <v>278</v>
      </c>
      <c r="D36" s="65">
        <v>0</v>
      </c>
      <c r="E36" s="112"/>
      <c r="F36" s="65">
        <v>0</v>
      </c>
      <c r="G36" s="112"/>
      <c r="H36" s="65">
        <v>68700313</v>
      </c>
      <c r="I36" s="112"/>
      <c r="J36" s="65">
        <v>68700313</v>
      </c>
      <c r="K36" s="112"/>
      <c r="L36" s="126">
        <v>-0.51</v>
      </c>
      <c r="M36" s="112"/>
      <c r="N36" s="65">
        <v>0</v>
      </c>
      <c r="O36" s="112"/>
      <c r="P36" s="65">
        <v>0</v>
      </c>
      <c r="Q36" s="112"/>
      <c r="R36" s="65">
        <v>73477404</v>
      </c>
      <c r="S36" s="112"/>
      <c r="T36" s="65">
        <v>73477404</v>
      </c>
      <c r="U36" s="112"/>
      <c r="V36" s="177">
        <v>-0.17</v>
      </c>
    </row>
    <row r="37" spans="2:22" x14ac:dyDescent="0.55000000000000004">
      <c r="B37" s="4" t="s">
        <v>263</v>
      </c>
      <c r="D37" s="65">
        <v>0</v>
      </c>
      <c r="E37" s="112"/>
      <c r="F37" s="65">
        <v>51369502</v>
      </c>
      <c r="G37" s="112"/>
      <c r="H37" s="65">
        <v>9069940</v>
      </c>
      <c r="I37" s="112"/>
      <c r="J37" s="65">
        <v>60439442</v>
      </c>
      <c r="K37" s="112"/>
      <c r="L37" s="126">
        <v>-0.45</v>
      </c>
      <c r="M37" s="112"/>
      <c r="N37" s="65">
        <v>0</v>
      </c>
      <c r="O37" s="112"/>
      <c r="P37" s="65">
        <v>26288753</v>
      </c>
      <c r="Q37" s="112"/>
      <c r="R37" s="65">
        <v>9069940</v>
      </c>
      <c r="S37" s="112"/>
      <c r="T37" s="65">
        <v>35358693</v>
      </c>
      <c r="U37" s="112"/>
      <c r="V37" s="177">
        <v>-0.08</v>
      </c>
    </row>
    <row r="38" spans="2:22" x14ac:dyDescent="0.55000000000000004">
      <c r="B38" s="4" t="s">
        <v>262</v>
      </c>
      <c r="D38" s="65">
        <v>0</v>
      </c>
      <c r="E38" s="112"/>
      <c r="F38" s="65">
        <v>0</v>
      </c>
      <c r="G38" s="112"/>
      <c r="H38" s="65">
        <v>32277521</v>
      </c>
      <c r="I38" s="112"/>
      <c r="J38" s="65">
        <v>32277521</v>
      </c>
      <c r="K38" s="112"/>
      <c r="L38" s="126">
        <v>-0.24</v>
      </c>
      <c r="M38" s="112"/>
      <c r="N38" s="65">
        <v>0</v>
      </c>
      <c r="O38" s="112"/>
      <c r="P38" s="65">
        <v>0</v>
      </c>
      <c r="Q38" s="112"/>
      <c r="R38" s="65">
        <v>32277521</v>
      </c>
      <c r="S38" s="112"/>
      <c r="T38" s="65">
        <v>32277521</v>
      </c>
      <c r="U38" s="112"/>
      <c r="V38" s="177">
        <v>-7.0000000000000007E-2</v>
      </c>
    </row>
    <row r="39" spans="2:22" x14ac:dyDescent="0.55000000000000004">
      <c r="B39" s="4" t="s">
        <v>276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6">
        <v>0</v>
      </c>
      <c r="M39" s="112"/>
      <c r="N39" s="65">
        <v>0</v>
      </c>
      <c r="O39" s="112"/>
      <c r="P39" s="65">
        <v>0</v>
      </c>
      <c r="Q39" s="112"/>
      <c r="R39" s="65">
        <v>6818204</v>
      </c>
      <c r="S39" s="112"/>
      <c r="T39" s="65">
        <v>6818204</v>
      </c>
      <c r="U39" s="112"/>
      <c r="V39" s="177">
        <v>-0.02</v>
      </c>
    </row>
    <row r="40" spans="2:22" x14ac:dyDescent="0.55000000000000004">
      <c r="B40" s="4" t="s">
        <v>192</v>
      </c>
      <c r="D40" s="65">
        <v>0</v>
      </c>
      <c r="E40" s="112"/>
      <c r="F40" s="65">
        <v>0</v>
      </c>
      <c r="G40" s="112"/>
      <c r="H40" s="65">
        <v>0</v>
      </c>
      <c r="I40" s="112"/>
      <c r="J40" s="65">
        <v>0</v>
      </c>
      <c r="K40" s="112"/>
      <c r="L40" s="126">
        <v>0</v>
      </c>
      <c r="M40" s="112"/>
      <c r="N40" s="65">
        <v>0</v>
      </c>
      <c r="O40" s="112"/>
      <c r="P40" s="65">
        <v>0</v>
      </c>
      <c r="Q40" s="112"/>
      <c r="R40" s="65">
        <v>3804874</v>
      </c>
      <c r="S40" s="112"/>
      <c r="T40" s="65">
        <v>3804874</v>
      </c>
      <c r="U40" s="112"/>
      <c r="V40" s="177">
        <v>-0.01</v>
      </c>
    </row>
    <row r="41" spans="2:22" x14ac:dyDescent="0.55000000000000004">
      <c r="B41" s="4" t="s">
        <v>279</v>
      </c>
      <c r="D41" s="65">
        <v>0</v>
      </c>
      <c r="E41" s="112"/>
      <c r="F41" s="65">
        <v>0</v>
      </c>
      <c r="G41" s="112"/>
      <c r="H41" s="65">
        <v>0</v>
      </c>
      <c r="I41" s="112"/>
      <c r="J41" s="65">
        <v>0</v>
      </c>
      <c r="K41" s="112"/>
      <c r="L41" s="126">
        <v>0</v>
      </c>
      <c r="M41" s="112"/>
      <c r="N41" s="65">
        <v>0</v>
      </c>
      <c r="O41" s="112"/>
      <c r="P41" s="65">
        <v>0</v>
      </c>
      <c r="Q41" s="112"/>
      <c r="R41" s="65">
        <v>2588515</v>
      </c>
      <c r="S41" s="112"/>
      <c r="T41" s="65">
        <v>2588515</v>
      </c>
      <c r="U41" s="112"/>
      <c r="V41" s="177">
        <v>-0.01</v>
      </c>
    </row>
    <row r="42" spans="2:22" x14ac:dyDescent="0.55000000000000004">
      <c r="B42" s="4" t="s">
        <v>298</v>
      </c>
      <c r="D42" s="65">
        <v>0</v>
      </c>
      <c r="E42" s="112"/>
      <c r="F42" s="65">
        <v>-7682363</v>
      </c>
      <c r="G42" s="112"/>
      <c r="H42" s="65">
        <v>0</v>
      </c>
      <c r="I42" s="112"/>
      <c r="J42" s="65">
        <v>-7682363</v>
      </c>
      <c r="K42" s="112"/>
      <c r="L42" s="126">
        <v>0.06</v>
      </c>
      <c r="M42" s="112"/>
      <c r="N42" s="65">
        <v>0</v>
      </c>
      <c r="O42" s="112"/>
      <c r="P42" s="65">
        <v>-7682363</v>
      </c>
      <c r="Q42" s="112"/>
      <c r="R42" s="65">
        <v>0</v>
      </c>
      <c r="S42" s="112"/>
      <c r="T42" s="65">
        <v>-7682363</v>
      </c>
      <c r="U42" s="112"/>
      <c r="V42" s="177">
        <v>0.02</v>
      </c>
    </row>
    <row r="43" spans="2:22" x14ac:dyDescent="0.55000000000000004">
      <c r="B43" s="4" t="s">
        <v>304</v>
      </c>
      <c r="D43" s="65">
        <v>0</v>
      </c>
      <c r="E43" s="112"/>
      <c r="F43" s="65">
        <v>-13298187</v>
      </c>
      <c r="G43" s="112"/>
      <c r="H43" s="65">
        <v>0</v>
      </c>
      <c r="I43" s="112"/>
      <c r="J43" s="65">
        <v>-13298187</v>
      </c>
      <c r="K43" s="112"/>
      <c r="L43" s="126">
        <v>0.1</v>
      </c>
      <c r="M43" s="112"/>
      <c r="N43" s="65">
        <v>0</v>
      </c>
      <c r="O43" s="112"/>
      <c r="P43" s="65">
        <v>-13298187</v>
      </c>
      <c r="Q43" s="112"/>
      <c r="R43" s="65">
        <v>0</v>
      </c>
      <c r="S43" s="112"/>
      <c r="T43" s="65">
        <v>-13298187</v>
      </c>
      <c r="U43" s="112"/>
      <c r="V43" s="177">
        <v>0.03</v>
      </c>
    </row>
    <row r="44" spans="2:22" x14ac:dyDescent="0.55000000000000004">
      <c r="B44" s="4" t="s">
        <v>268</v>
      </c>
      <c r="D44" s="65">
        <v>0</v>
      </c>
      <c r="E44" s="112"/>
      <c r="F44" s="65">
        <v>0</v>
      </c>
      <c r="G44" s="112"/>
      <c r="H44" s="65">
        <v>-43244217</v>
      </c>
      <c r="I44" s="112"/>
      <c r="J44" s="65">
        <v>-43244217</v>
      </c>
      <c r="K44" s="112"/>
      <c r="L44" s="126">
        <v>0.32</v>
      </c>
      <c r="M44" s="112"/>
      <c r="N44" s="65">
        <v>0</v>
      </c>
      <c r="O44" s="112"/>
      <c r="P44" s="65">
        <v>0</v>
      </c>
      <c r="Q44" s="112"/>
      <c r="R44" s="65">
        <v>-43244217</v>
      </c>
      <c r="S44" s="112"/>
      <c r="T44" s="65">
        <v>-43244217</v>
      </c>
      <c r="U44" s="112"/>
      <c r="V44" s="177">
        <v>0.1</v>
      </c>
    </row>
    <row r="45" spans="2:22" x14ac:dyDescent="0.55000000000000004">
      <c r="B45" s="4" t="s">
        <v>303</v>
      </c>
      <c r="D45" s="65">
        <v>0</v>
      </c>
      <c r="E45" s="112"/>
      <c r="F45" s="65">
        <v>-56551381</v>
      </c>
      <c r="G45" s="112"/>
      <c r="H45" s="65">
        <v>-2391843</v>
      </c>
      <c r="I45" s="112"/>
      <c r="J45" s="65">
        <v>-58943224</v>
      </c>
      <c r="K45" s="112"/>
      <c r="L45" s="126">
        <v>0.44</v>
      </c>
      <c r="M45" s="112"/>
      <c r="N45" s="65">
        <v>0</v>
      </c>
      <c r="O45" s="112"/>
      <c r="P45" s="65">
        <v>-56551381</v>
      </c>
      <c r="Q45" s="112"/>
      <c r="R45" s="65">
        <v>-2391843</v>
      </c>
      <c r="S45" s="112"/>
      <c r="T45" s="65">
        <v>-58943224</v>
      </c>
      <c r="U45" s="112"/>
      <c r="V45" s="177">
        <v>0.13</v>
      </c>
    </row>
    <row r="46" spans="2:22" x14ac:dyDescent="0.55000000000000004">
      <c r="B46" s="4" t="s">
        <v>296</v>
      </c>
      <c r="D46" s="65">
        <v>0</v>
      </c>
      <c r="E46" s="112"/>
      <c r="F46" s="65">
        <v>-71649695</v>
      </c>
      <c r="G46" s="112"/>
      <c r="H46" s="65">
        <v>0</v>
      </c>
      <c r="I46" s="112"/>
      <c r="J46" s="65">
        <v>-71649695</v>
      </c>
      <c r="K46" s="112"/>
      <c r="L46" s="126">
        <v>0.53</v>
      </c>
      <c r="M46" s="112"/>
      <c r="N46" s="65">
        <v>0</v>
      </c>
      <c r="O46" s="112"/>
      <c r="P46" s="65">
        <v>-71649695</v>
      </c>
      <c r="Q46" s="112"/>
      <c r="R46" s="65">
        <v>0</v>
      </c>
      <c r="S46" s="112"/>
      <c r="T46" s="65">
        <v>-71649695</v>
      </c>
      <c r="U46" s="112"/>
      <c r="V46" s="177">
        <v>0.16</v>
      </c>
    </row>
    <row r="47" spans="2:22" x14ac:dyDescent="0.55000000000000004">
      <c r="B47" s="4" t="s">
        <v>198</v>
      </c>
      <c r="D47" s="65">
        <v>0</v>
      </c>
      <c r="E47" s="112"/>
      <c r="F47" s="65">
        <v>0</v>
      </c>
      <c r="G47" s="112"/>
      <c r="H47" s="65">
        <v>-793251879</v>
      </c>
      <c r="I47" s="112"/>
      <c r="J47" s="65">
        <v>-793251879</v>
      </c>
      <c r="K47" s="112"/>
      <c r="L47" s="126">
        <v>5.86</v>
      </c>
      <c r="M47" s="112"/>
      <c r="N47" s="65">
        <v>710643830</v>
      </c>
      <c r="O47" s="112"/>
      <c r="P47" s="65">
        <v>0</v>
      </c>
      <c r="Q47" s="112"/>
      <c r="R47" s="65">
        <v>-791145471</v>
      </c>
      <c r="S47" s="112"/>
      <c r="T47" s="65">
        <v>-80501641</v>
      </c>
      <c r="U47" s="112"/>
      <c r="V47" s="177">
        <v>0.18</v>
      </c>
    </row>
    <row r="48" spans="2:22" x14ac:dyDescent="0.55000000000000004">
      <c r="B48" s="4" t="s">
        <v>216</v>
      </c>
      <c r="D48" s="65">
        <v>0</v>
      </c>
      <c r="E48" s="112"/>
      <c r="F48" s="65">
        <v>1452062917</v>
      </c>
      <c r="G48" s="112"/>
      <c r="H48" s="65">
        <v>-1591709286</v>
      </c>
      <c r="I48" s="112"/>
      <c r="J48" s="65">
        <v>-139646369</v>
      </c>
      <c r="K48" s="112"/>
      <c r="L48" s="126">
        <v>1.03</v>
      </c>
      <c r="M48" s="112"/>
      <c r="N48" s="65">
        <v>2317460317</v>
      </c>
      <c r="O48" s="112"/>
      <c r="P48" s="65">
        <v>-176746096</v>
      </c>
      <c r="Q48" s="112"/>
      <c r="R48" s="65">
        <v>-2231501872</v>
      </c>
      <c r="S48" s="112"/>
      <c r="T48" s="65">
        <v>-90787651</v>
      </c>
      <c r="U48" s="112"/>
      <c r="V48" s="177">
        <v>0.21</v>
      </c>
    </row>
    <row r="49" spans="2:22" x14ac:dyDescent="0.55000000000000004">
      <c r="B49" s="4" t="s">
        <v>232</v>
      </c>
      <c r="D49" s="65">
        <v>0</v>
      </c>
      <c r="E49" s="112"/>
      <c r="F49" s="65">
        <v>-134596123</v>
      </c>
      <c r="G49" s="112"/>
      <c r="H49" s="65">
        <v>0</v>
      </c>
      <c r="I49" s="112"/>
      <c r="J49" s="65">
        <v>-134596123</v>
      </c>
      <c r="K49" s="112"/>
      <c r="L49" s="126">
        <v>0.99</v>
      </c>
      <c r="M49" s="112"/>
      <c r="N49" s="65">
        <v>0</v>
      </c>
      <c r="O49" s="112"/>
      <c r="P49" s="65">
        <v>-134596123</v>
      </c>
      <c r="Q49" s="112"/>
      <c r="R49" s="65">
        <v>18620969</v>
      </c>
      <c r="S49" s="112"/>
      <c r="T49" s="65">
        <v>-115975154</v>
      </c>
      <c r="U49" s="112"/>
      <c r="V49" s="177">
        <v>0.26</v>
      </c>
    </row>
    <row r="50" spans="2:22" x14ac:dyDescent="0.55000000000000004">
      <c r="B50" s="4" t="s">
        <v>300</v>
      </c>
      <c r="D50" s="65">
        <v>0</v>
      </c>
      <c r="E50" s="112"/>
      <c r="F50" s="65">
        <v>-119503529</v>
      </c>
      <c r="G50" s="112"/>
      <c r="H50" s="65">
        <v>0</v>
      </c>
      <c r="I50" s="112"/>
      <c r="J50" s="65">
        <v>-119503529</v>
      </c>
      <c r="K50" s="112"/>
      <c r="L50" s="126">
        <v>0.88</v>
      </c>
      <c r="M50" s="112"/>
      <c r="N50" s="65">
        <v>0</v>
      </c>
      <c r="O50" s="112"/>
      <c r="P50" s="65">
        <v>-119503529</v>
      </c>
      <c r="Q50" s="112"/>
      <c r="R50" s="65">
        <v>0</v>
      </c>
      <c r="S50" s="112"/>
      <c r="T50" s="65">
        <v>-119503529</v>
      </c>
      <c r="U50" s="112"/>
      <c r="V50" s="177">
        <v>0.27</v>
      </c>
    </row>
    <row r="51" spans="2:22" x14ac:dyDescent="0.55000000000000004">
      <c r="B51" s="4" t="s">
        <v>269</v>
      </c>
      <c r="D51" s="65">
        <v>0</v>
      </c>
      <c r="E51" s="112"/>
      <c r="F51" s="65">
        <v>-291775679</v>
      </c>
      <c r="G51" s="112"/>
      <c r="H51" s="65">
        <v>1788368</v>
      </c>
      <c r="I51" s="112"/>
      <c r="J51" s="65">
        <v>-289987311</v>
      </c>
      <c r="K51" s="112"/>
      <c r="L51" s="126">
        <v>2.14</v>
      </c>
      <c r="M51" s="112"/>
      <c r="N51" s="65">
        <v>0</v>
      </c>
      <c r="O51" s="112"/>
      <c r="P51" s="65">
        <v>-125162277</v>
      </c>
      <c r="Q51" s="112"/>
      <c r="R51" s="65">
        <v>1788368</v>
      </c>
      <c r="S51" s="112"/>
      <c r="T51" s="65">
        <v>-123373909</v>
      </c>
      <c r="U51" s="112"/>
      <c r="V51" s="177">
        <v>0.28000000000000003</v>
      </c>
    </row>
    <row r="52" spans="2:22" x14ac:dyDescent="0.55000000000000004">
      <c r="B52" s="4" t="s">
        <v>305</v>
      </c>
      <c r="D52" s="65">
        <v>0</v>
      </c>
      <c r="E52" s="112"/>
      <c r="F52" s="65">
        <v>-139240615</v>
      </c>
      <c r="G52" s="112"/>
      <c r="H52" s="65">
        <v>0</v>
      </c>
      <c r="I52" s="112"/>
      <c r="J52" s="65">
        <v>-139240615</v>
      </c>
      <c r="K52" s="112"/>
      <c r="L52" s="126">
        <v>1.03</v>
      </c>
      <c r="M52" s="112"/>
      <c r="N52" s="65">
        <v>0</v>
      </c>
      <c r="O52" s="112"/>
      <c r="P52" s="65">
        <v>-139240615</v>
      </c>
      <c r="Q52" s="112"/>
      <c r="R52" s="65">
        <v>0</v>
      </c>
      <c r="S52" s="112"/>
      <c r="T52" s="65">
        <v>-139240615</v>
      </c>
      <c r="U52" s="112"/>
      <c r="V52" s="177">
        <v>0.31</v>
      </c>
    </row>
    <row r="53" spans="2:22" x14ac:dyDescent="0.55000000000000004">
      <c r="B53" s="4" t="s">
        <v>196</v>
      </c>
      <c r="D53" s="65">
        <v>0</v>
      </c>
      <c r="E53" s="112"/>
      <c r="F53" s="65">
        <v>0</v>
      </c>
      <c r="G53" s="112"/>
      <c r="H53" s="65">
        <v>0</v>
      </c>
      <c r="I53" s="112"/>
      <c r="J53" s="65">
        <v>0</v>
      </c>
      <c r="K53" s="112"/>
      <c r="L53" s="126">
        <v>0</v>
      </c>
      <c r="M53" s="112"/>
      <c r="N53" s="65">
        <v>977521100</v>
      </c>
      <c r="O53" s="112"/>
      <c r="P53" s="65">
        <v>0</v>
      </c>
      <c r="Q53" s="112"/>
      <c r="R53" s="65">
        <v>-1163449902</v>
      </c>
      <c r="S53" s="112"/>
      <c r="T53" s="65">
        <v>-185928802</v>
      </c>
      <c r="U53" s="112"/>
      <c r="V53" s="177">
        <v>0.42</v>
      </c>
    </row>
    <row r="54" spans="2:22" x14ac:dyDescent="0.55000000000000004">
      <c r="B54" s="4" t="s">
        <v>219</v>
      </c>
      <c r="D54" s="65">
        <v>0</v>
      </c>
      <c r="E54" s="112"/>
      <c r="F54" s="65">
        <v>-283558658</v>
      </c>
      <c r="G54" s="112"/>
      <c r="H54" s="65">
        <v>0</v>
      </c>
      <c r="I54" s="112"/>
      <c r="J54" s="65">
        <v>-283558658</v>
      </c>
      <c r="K54" s="112"/>
      <c r="L54" s="126">
        <v>2.1</v>
      </c>
      <c r="M54" s="112"/>
      <c r="N54" s="65">
        <v>0</v>
      </c>
      <c r="O54" s="112"/>
      <c r="P54" s="65">
        <v>-194934210</v>
      </c>
      <c r="Q54" s="112"/>
      <c r="R54" s="65">
        <v>0</v>
      </c>
      <c r="S54" s="112"/>
      <c r="T54" s="65">
        <v>-194934210</v>
      </c>
      <c r="U54" s="112"/>
      <c r="V54" s="177">
        <v>0.44</v>
      </c>
    </row>
    <row r="55" spans="2:22" x14ac:dyDescent="0.55000000000000004">
      <c r="B55" s="4" t="s">
        <v>239</v>
      </c>
      <c r="D55" s="65">
        <v>0</v>
      </c>
      <c r="E55" s="112"/>
      <c r="F55" s="65">
        <v>0</v>
      </c>
      <c r="G55" s="112"/>
      <c r="H55" s="65">
        <v>0</v>
      </c>
      <c r="I55" s="112"/>
      <c r="J55" s="65">
        <v>0</v>
      </c>
      <c r="K55" s="112"/>
      <c r="L55" s="126">
        <v>0</v>
      </c>
      <c r="M55" s="112"/>
      <c r="N55" s="65">
        <v>0</v>
      </c>
      <c r="O55" s="112"/>
      <c r="P55" s="65">
        <v>0</v>
      </c>
      <c r="Q55" s="112"/>
      <c r="R55" s="65">
        <v>-201391833</v>
      </c>
      <c r="S55" s="112"/>
      <c r="T55" s="65">
        <v>-201391833</v>
      </c>
      <c r="U55" s="112"/>
      <c r="V55" s="177">
        <v>0.46</v>
      </c>
    </row>
    <row r="56" spans="2:22" x14ac:dyDescent="0.55000000000000004">
      <c r="B56" s="4" t="s">
        <v>199</v>
      </c>
      <c r="D56" s="65">
        <v>0</v>
      </c>
      <c r="E56" s="112"/>
      <c r="F56" s="65">
        <v>0</v>
      </c>
      <c r="G56" s="112"/>
      <c r="H56" s="65">
        <v>-458312986</v>
      </c>
      <c r="I56" s="112"/>
      <c r="J56" s="65">
        <v>-458312986</v>
      </c>
      <c r="K56" s="112"/>
      <c r="L56" s="126">
        <v>3.39</v>
      </c>
      <c r="M56" s="112"/>
      <c r="N56" s="65">
        <v>0</v>
      </c>
      <c r="O56" s="112"/>
      <c r="P56" s="65">
        <v>0</v>
      </c>
      <c r="Q56" s="112"/>
      <c r="R56" s="65">
        <v>-203326731</v>
      </c>
      <c r="S56" s="112"/>
      <c r="T56" s="65">
        <v>-203326731</v>
      </c>
      <c r="U56" s="112"/>
      <c r="V56" s="177">
        <v>0.46</v>
      </c>
    </row>
    <row r="57" spans="2:22" x14ac:dyDescent="0.55000000000000004">
      <c r="B57" s="4" t="s">
        <v>273</v>
      </c>
      <c r="D57" s="65">
        <v>0</v>
      </c>
      <c r="E57" s="112"/>
      <c r="F57" s="65">
        <v>-349263681</v>
      </c>
      <c r="G57" s="112"/>
      <c r="H57" s="65">
        <v>0</v>
      </c>
      <c r="I57" s="112"/>
      <c r="J57" s="65">
        <v>-349263681</v>
      </c>
      <c r="K57" s="112"/>
      <c r="L57" s="126">
        <v>2.58</v>
      </c>
      <c r="M57" s="112"/>
      <c r="N57" s="65">
        <v>0</v>
      </c>
      <c r="O57" s="112"/>
      <c r="P57" s="65">
        <v>-234097125</v>
      </c>
      <c r="Q57" s="112"/>
      <c r="R57" s="65">
        <v>0</v>
      </c>
      <c r="S57" s="112"/>
      <c r="T57" s="65">
        <v>-234097125</v>
      </c>
      <c r="U57" s="112"/>
      <c r="V57" s="177">
        <v>0.53</v>
      </c>
    </row>
    <row r="58" spans="2:22" x14ac:dyDescent="0.55000000000000004">
      <c r="B58" s="4" t="s">
        <v>264</v>
      </c>
      <c r="D58" s="65">
        <v>0</v>
      </c>
      <c r="E58" s="112"/>
      <c r="F58" s="65">
        <v>-293443560</v>
      </c>
      <c r="G58" s="112"/>
      <c r="H58" s="65">
        <v>0</v>
      </c>
      <c r="I58" s="112"/>
      <c r="J58" s="65">
        <v>-293443560</v>
      </c>
      <c r="K58" s="112"/>
      <c r="L58" s="113">
        <v>2.17</v>
      </c>
      <c r="M58" s="112"/>
      <c r="N58" s="65">
        <v>0</v>
      </c>
      <c r="O58" s="112"/>
      <c r="P58" s="65">
        <v>-287882045</v>
      </c>
      <c r="Q58" s="112"/>
      <c r="R58" s="65">
        <v>0</v>
      </c>
      <c r="S58" s="112"/>
      <c r="T58" s="65">
        <v>-287882045</v>
      </c>
      <c r="U58" s="112"/>
      <c r="V58" s="177">
        <v>0.65</v>
      </c>
    </row>
    <row r="59" spans="2:22" x14ac:dyDescent="0.55000000000000004">
      <c r="B59" s="4" t="s">
        <v>301</v>
      </c>
      <c r="D59" s="65">
        <v>0</v>
      </c>
      <c r="E59" s="112"/>
      <c r="F59" s="65">
        <v>-347301432</v>
      </c>
      <c r="G59" s="112"/>
      <c r="H59" s="65">
        <v>0</v>
      </c>
      <c r="I59" s="112"/>
      <c r="J59" s="65">
        <v>-347301432</v>
      </c>
      <c r="K59" s="112"/>
      <c r="L59" s="126">
        <v>2.57</v>
      </c>
      <c r="M59" s="112"/>
      <c r="N59" s="65">
        <v>0</v>
      </c>
      <c r="O59" s="112"/>
      <c r="P59" s="65">
        <v>-347301432</v>
      </c>
      <c r="Q59" s="112"/>
      <c r="R59" s="65">
        <v>0</v>
      </c>
      <c r="S59" s="112"/>
      <c r="T59" s="65">
        <v>-347301432</v>
      </c>
      <c r="U59" s="112"/>
      <c r="V59" s="177">
        <v>0.79</v>
      </c>
    </row>
    <row r="60" spans="2:22" x14ac:dyDescent="0.55000000000000004">
      <c r="B60" s="4" t="s">
        <v>210</v>
      </c>
      <c r="D60" s="65">
        <v>0</v>
      </c>
      <c r="E60" s="112"/>
      <c r="F60" s="65">
        <v>0</v>
      </c>
      <c r="G60" s="112"/>
      <c r="H60" s="65">
        <v>0</v>
      </c>
      <c r="I60" s="112"/>
      <c r="J60" s="65">
        <v>0</v>
      </c>
      <c r="K60" s="112"/>
      <c r="L60" s="126">
        <v>0</v>
      </c>
      <c r="M60" s="112"/>
      <c r="N60" s="65">
        <v>380000000</v>
      </c>
      <c r="O60" s="112"/>
      <c r="P60" s="65">
        <v>0</v>
      </c>
      <c r="Q60" s="112"/>
      <c r="R60" s="65">
        <v>-736013432</v>
      </c>
      <c r="S60" s="112"/>
      <c r="T60" s="65">
        <v>-356013432</v>
      </c>
      <c r="U60" s="112"/>
      <c r="V60" s="177">
        <v>0.81</v>
      </c>
    </row>
    <row r="61" spans="2:22" x14ac:dyDescent="0.55000000000000004">
      <c r="B61" s="4" t="s">
        <v>202</v>
      </c>
      <c r="D61" s="65">
        <v>0</v>
      </c>
      <c r="E61" s="112"/>
      <c r="F61" s="65">
        <v>0</v>
      </c>
      <c r="G61" s="112"/>
      <c r="H61" s="65">
        <v>0</v>
      </c>
      <c r="I61" s="112"/>
      <c r="J61" s="65">
        <v>0</v>
      </c>
      <c r="K61" s="112"/>
      <c r="L61" s="126">
        <v>0</v>
      </c>
      <c r="M61" s="112"/>
      <c r="N61" s="65">
        <v>0</v>
      </c>
      <c r="O61" s="112"/>
      <c r="P61" s="65">
        <v>0</v>
      </c>
      <c r="Q61" s="112"/>
      <c r="R61" s="65">
        <v>-379915282</v>
      </c>
      <c r="S61" s="112"/>
      <c r="T61" s="65">
        <v>-379915282</v>
      </c>
      <c r="U61" s="112"/>
      <c r="V61" s="177">
        <v>0.86</v>
      </c>
    </row>
    <row r="62" spans="2:22" ht="26.25" customHeight="1" x14ac:dyDescent="0.55000000000000004">
      <c r="B62" s="4" t="s">
        <v>265</v>
      </c>
      <c r="D62" s="65">
        <v>0</v>
      </c>
      <c r="E62" s="112"/>
      <c r="F62" s="65">
        <v>-413524800</v>
      </c>
      <c r="G62" s="112"/>
      <c r="H62" s="65">
        <v>0</v>
      </c>
      <c r="I62" s="112"/>
      <c r="J62" s="65">
        <v>-413524800</v>
      </c>
      <c r="K62" s="112"/>
      <c r="L62" s="126">
        <v>3.06</v>
      </c>
      <c r="M62" s="112"/>
      <c r="N62" s="65">
        <v>0</v>
      </c>
      <c r="O62" s="112"/>
      <c r="P62" s="65">
        <v>-404949790</v>
      </c>
      <c r="Q62" s="112"/>
      <c r="R62" s="65">
        <v>0</v>
      </c>
      <c r="S62" s="112"/>
      <c r="T62" s="65">
        <v>-404949790</v>
      </c>
      <c r="U62" s="112"/>
      <c r="V62" s="177">
        <v>0.92</v>
      </c>
    </row>
    <row r="63" spans="2:22" x14ac:dyDescent="0.55000000000000004">
      <c r="B63" s="4" t="s">
        <v>275</v>
      </c>
      <c r="D63" s="65">
        <v>0</v>
      </c>
      <c r="E63" s="112"/>
      <c r="F63" s="65">
        <v>-552165071</v>
      </c>
      <c r="G63" s="112"/>
      <c r="H63" s="65">
        <v>7369862</v>
      </c>
      <c r="I63" s="112"/>
      <c r="J63" s="65">
        <v>-544795209</v>
      </c>
      <c r="K63" s="112"/>
      <c r="L63" s="126">
        <v>4.03</v>
      </c>
      <c r="M63" s="112"/>
      <c r="N63" s="65">
        <v>0</v>
      </c>
      <c r="O63" s="112"/>
      <c r="P63" s="65">
        <v>-416832322</v>
      </c>
      <c r="Q63" s="112"/>
      <c r="R63" s="65">
        <v>7369862</v>
      </c>
      <c r="S63" s="112"/>
      <c r="T63" s="65">
        <v>-409462460</v>
      </c>
      <c r="U63" s="112"/>
      <c r="V63" s="177">
        <v>0.93</v>
      </c>
    </row>
    <row r="64" spans="2:22" x14ac:dyDescent="0.55000000000000004">
      <c r="B64" s="4" t="s">
        <v>217</v>
      </c>
      <c r="D64" s="65">
        <v>0</v>
      </c>
      <c r="E64" s="112"/>
      <c r="F64" s="65">
        <v>0</v>
      </c>
      <c r="G64" s="112"/>
      <c r="H64" s="65">
        <v>0</v>
      </c>
      <c r="I64" s="112"/>
      <c r="J64" s="65">
        <v>0</v>
      </c>
      <c r="K64" s="112"/>
      <c r="L64" s="126">
        <v>0</v>
      </c>
      <c r="M64" s="112"/>
      <c r="N64" s="65">
        <v>0</v>
      </c>
      <c r="O64" s="112"/>
      <c r="P64" s="65">
        <v>0</v>
      </c>
      <c r="Q64" s="112"/>
      <c r="R64" s="65">
        <v>-440534413</v>
      </c>
      <c r="S64" s="112"/>
      <c r="T64" s="65">
        <v>-440534413</v>
      </c>
      <c r="U64" s="112"/>
      <c r="V64" s="177">
        <v>1</v>
      </c>
    </row>
    <row r="65" spans="2:22" x14ac:dyDescent="0.55000000000000004">
      <c r="B65" s="4" t="s">
        <v>277</v>
      </c>
      <c r="D65" s="65">
        <v>0</v>
      </c>
      <c r="E65" s="112"/>
      <c r="F65" s="65">
        <v>-408298341</v>
      </c>
      <c r="G65" s="112"/>
      <c r="H65" s="65">
        <v>-16161006</v>
      </c>
      <c r="I65" s="112"/>
      <c r="J65" s="65">
        <v>-424459347</v>
      </c>
      <c r="K65" s="112"/>
      <c r="L65" s="126">
        <v>3.14</v>
      </c>
      <c r="M65" s="112"/>
      <c r="N65" s="65">
        <v>0</v>
      </c>
      <c r="O65" s="112"/>
      <c r="P65" s="65">
        <v>-478168837</v>
      </c>
      <c r="Q65" s="112"/>
      <c r="R65" s="65">
        <v>-16161006</v>
      </c>
      <c r="S65" s="112"/>
      <c r="T65" s="65">
        <v>-494329843</v>
      </c>
      <c r="U65" s="112"/>
      <c r="V65" s="177">
        <v>1.1200000000000001</v>
      </c>
    </row>
    <row r="66" spans="2:22" x14ac:dyDescent="0.55000000000000004">
      <c r="B66" s="4" t="s">
        <v>295</v>
      </c>
      <c r="D66" s="65">
        <v>0</v>
      </c>
      <c r="E66" s="112"/>
      <c r="F66" s="65">
        <v>-505167141</v>
      </c>
      <c r="G66" s="112"/>
      <c r="H66" s="65">
        <v>0</v>
      </c>
      <c r="I66" s="112"/>
      <c r="J66" s="65">
        <v>-505167141</v>
      </c>
      <c r="K66" s="112"/>
      <c r="L66" s="126">
        <v>3.73</v>
      </c>
      <c r="M66" s="112"/>
      <c r="N66" s="65">
        <v>0</v>
      </c>
      <c r="O66" s="112"/>
      <c r="P66" s="65">
        <v>-505167141</v>
      </c>
      <c r="Q66" s="112"/>
      <c r="R66" s="65">
        <v>0</v>
      </c>
      <c r="S66" s="112"/>
      <c r="T66" s="65">
        <v>-505167141</v>
      </c>
      <c r="U66" s="112"/>
      <c r="V66" s="177">
        <v>1.1399999999999999</v>
      </c>
    </row>
    <row r="67" spans="2:22" ht="26.25" customHeight="1" x14ac:dyDescent="0.55000000000000004">
      <c r="B67" s="4" t="s">
        <v>208</v>
      </c>
      <c r="D67" s="65">
        <v>0</v>
      </c>
      <c r="E67" s="112"/>
      <c r="F67" s="65">
        <v>42406173</v>
      </c>
      <c r="G67" s="112"/>
      <c r="H67" s="65">
        <v>0</v>
      </c>
      <c r="I67" s="112"/>
      <c r="J67" s="65">
        <v>42406173</v>
      </c>
      <c r="K67" s="112"/>
      <c r="L67" s="126">
        <v>-0.31</v>
      </c>
      <c r="M67" s="112"/>
      <c r="N67" s="65">
        <v>56256881</v>
      </c>
      <c r="O67" s="112"/>
      <c r="P67" s="65">
        <v>-149194359</v>
      </c>
      <c r="Q67" s="112"/>
      <c r="R67" s="65">
        <v>-471034355</v>
      </c>
      <c r="S67" s="112"/>
      <c r="T67" s="65">
        <v>-563971833</v>
      </c>
      <c r="U67" s="112"/>
      <c r="V67" s="177">
        <v>1.28</v>
      </c>
    </row>
    <row r="68" spans="2:22" x14ac:dyDescent="0.55000000000000004">
      <c r="B68" s="4" t="s">
        <v>271</v>
      </c>
      <c r="D68" s="65">
        <v>0</v>
      </c>
      <c r="E68" s="112"/>
      <c r="F68" s="65">
        <v>-976829115</v>
      </c>
      <c r="G68" s="112"/>
      <c r="H68" s="65">
        <v>50394005</v>
      </c>
      <c r="I68" s="112"/>
      <c r="J68" s="65">
        <v>-926435110</v>
      </c>
      <c r="K68" s="112"/>
      <c r="L68" s="126">
        <v>6.85</v>
      </c>
      <c r="M68" s="112"/>
      <c r="N68" s="65">
        <v>0</v>
      </c>
      <c r="O68" s="112"/>
      <c r="P68" s="65">
        <v>-652040918</v>
      </c>
      <c r="Q68" s="112"/>
      <c r="R68" s="65">
        <v>50394005</v>
      </c>
      <c r="S68" s="112"/>
      <c r="T68" s="65">
        <v>-601646913</v>
      </c>
      <c r="U68" s="112"/>
      <c r="V68" s="177">
        <v>1.36</v>
      </c>
    </row>
    <row r="69" spans="2:22" x14ac:dyDescent="0.55000000000000004">
      <c r="B69" s="4" t="s">
        <v>204</v>
      </c>
      <c r="D69" s="65">
        <v>171547961</v>
      </c>
      <c r="E69" s="112"/>
      <c r="F69" s="65">
        <v>-343224364</v>
      </c>
      <c r="G69" s="112"/>
      <c r="H69" s="65">
        <v>-2930233</v>
      </c>
      <c r="I69" s="112"/>
      <c r="J69" s="65">
        <v>-174606636</v>
      </c>
      <c r="K69" s="112"/>
      <c r="L69" s="126">
        <v>1.29</v>
      </c>
      <c r="M69" s="112"/>
      <c r="N69" s="65">
        <v>171547961</v>
      </c>
      <c r="O69" s="112"/>
      <c r="P69" s="65">
        <v>-489605005</v>
      </c>
      <c r="Q69" s="112"/>
      <c r="R69" s="65">
        <v>-374089482</v>
      </c>
      <c r="S69" s="112"/>
      <c r="T69" s="65">
        <v>-692146526</v>
      </c>
      <c r="U69" s="112"/>
      <c r="V69" s="177">
        <v>1.57</v>
      </c>
    </row>
    <row r="70" spans="2:22" x14ac:dyDescent="0.55000000000000004">
      <c r="B70" s="4" t="s">
        <v>266</v>
      </c>
      <c r="D70" s="65">
        <v>0</v>
      </c>
      <c r="E70" s="112"/>
      <c r="F70" s="65">
        <v>-667007550</v>
      </c>
      <c r="G70" s="112"/>
      <c r="H70" s="65">
        <v>0</v>
      </c>
      <c r="I70" s="112"/>
      <c r="J70" s="65">
        <v>-667007550</v>
      </c>
      <c r="K70" s="112"/>
      <c r="L70" s="126">
        <v>4.93</v>
      </c>
      <c r="M70" s="112"/>
      <c r="N70" s="65">
        <v>0</v>
      </c>
      <c r="O70" s="112"/>
      <c r="P70" s="65">
        <v>-704905307</v>
      </c>
      <c r="Q70" s="112"/>
      <c r="R70" s="65">
        <v>0</v>
      </c>
      <c r="S70" s="112"/>
      <c r="T70" s="65">
        <v>-704905307</v>
      </c>
      <c r="U70" s="112"/>
      <c r="V70" s="177">
        <v>1.59</v>
      </c>
    </row>
    <row r="71" spans="2:22" x14ac:dyDescent="0.55000000000000004">
      <c r="B71" s="4" t="s">
        <v>220</v>
      </c>
      <c r="D71" s="65">
        <v>0</v>
      </c>
      <c r="E71" s="112"/>
      <c r="F71" s="65">
        <v>0</v>
      </c>
      <c r="G71" s="112"/>
      <c r="H71" s="65">
        <v>0</v>
      </c>
      <c r="I71" s="112"/>
      <c r="J71" s="65">
        <v>0</v>
      </c>
      <c r="K71" s="112"/>
      <c r="L71" s="126">
        <v>0</v>
      </c>
      <c r="M71" s="112"/>
      <c r="N71" s="65">
        <v>0</v>
      </c>
      <c r="O71" s="112"/>
      <c r="P71" s="65">
        <v>0</v>
      </c>
      <c r="Q71" s="112"/>
      <c r="R71" s="65">
        <v>-722504388</v>
      </c>
      <c r="S71" s="112"/>
      <c r="T71" s="65">
        <v>-722504388</v>
      </c>
      <c r="U71" s="112"/>
      <c r="V71" s="177">
        <v>1.63</v>
      </c>
    </row>
    <row r="72" spans="2:22" x14ac:dyDescent="0.55000000000000004">
      <c r="B72" s="4" t="s">
        <v>193</v>
      </c>
      <c r="D72" s="65">
        <v>0</v>
      </c>
      <c r="E72" s="112"/>
      <c r="F72" s="65">
        <v>-155071800</v>
      </c>
      <c r="G72" s="112"/>
      <c r="H72" s="65">
        <v>0</v>
      </c>
      <c r="I72" s="112"/>
      <c r="J72" s="65">
        <v>-155071800</v>
      </c>
      <c r="K72" s="112"/>
      <c r="L72" s="126">
        <v>1.1499999999999999</v>
      </c>
      <c r="M72" s="112"/>
      <c r="N72" s="65">
        <v>0</v>
      </c>
      <c r="O72" s="112"/>
      <c r="P72" s="65">
        <v>-725905149</v>
      </c>
      <c r="Q72" s="112"/>
      <c r="R72" s="65">
        <v>-15553755</v>
      </c>
      <c r="S72" s="112"/>
      <c r="T72" s="65">
        <v>-741458904</v>
      </c>
      <c r="U72" s="112"/>
      <c r="V72" s="177">
        <v>1.68</v>
      </c>
    </row>
    <row r="73" spans="2:22" x14ac:dyDescent="0.55000000000000004">
      <c r="B73" s="4" t="s">
        <v>195</v>
      </c>
      <c r="D73" s="65">
        <v>0</v>
      </c>
      <c r="E73" s="112"/>
      <c r="F73" s="65">
        <v>-107357400</v>
      </c>
      <c r="G73" s="112"/>
      <c r="H73" s="65">
        <v>0</v>
      </c>
      <c r="I73" s="112"/>
      <c r="J73" s="65">
        <v>-107357400</v>
      </c>
      <c r="K73" s="112"/>
      <c r="L73" s="126">
        <v>0.79</v>
      </c>
      <c r="M73" s="112"/>
      <c r="N73" s="65">
        <v>241915800</v>
      </c>
      <c r="O73" s="112"/>
      <c r="P73" s="65">
        <v>-894645007</v>
      </c>
      <c r="Q73" s="112"/>
      <c r="R73" s="65">
        <v>-125375289</v>
      </c>
      <c r="S73" s="112"/>
      <c r="T73" s="65">
        <v>-778104496</v>
      </c>
      <c r="U73" s="112"/>
      <c r="V73" s="177">
        <v>1.76</v>
      </c>
    </row>
    <row r="74" spans="2:22" x14ac:dyDescent="0.55000000000000004">
      <c r="B74" s="4" t="s">
        <v>207</v>
      </c>
      <c r="D74" s="65">
        <v>0</v>
      </c>
      <c r="E74" s="112"/>
      <c r="F74" s="65">
        <v>-551752021</v>
      </c>
      <c r="G74" s="112"/>
      <c r="H74" s="65">
        <v>-218030323</v>
      </c>
      <c r="I74" s="112"/>
      <c r="J74" s="65">
        <v>-769782344</v>
      </c>
      <c r="K74" s="112"/>
      <c r="L74" s="126">
        <v>5.69</v>
      </c>
      <c r="M74" s="112"/>
      <c r="N74" s="65">
        <v>576935484</v>
      </c>
      <c r="O74" s="112"/>
      <c r="P74" s="65">
        <v>-1076222962</v>
      </c>
      <c r="Q74" s="112"/>
      <c r="R74" s="65">
        <v>-390093085</v>
      </c>
      <c r="S74" s="112"/>
      <c r="T74" s="65">
        <v>-889380563</v>
      </c>
      <c r="U74" s="112"/>
      <c r="V74" s="177">
        <v>2.0099999999999998</v>
      </c>
    </row>
    <row r="75" spans="2:22" x14ac:dyDescent="0.55000000000000004">
      <c r="B75" s="4" t="s">
        <v>302</v>
      </c>
      <c r="D75" s="65">
        <v>0</v>
      </c>
      <c r="E75" s="112"/>
      <c r="F75" s="65">
        <v>-968294486</v>
      </c>
      <c r="G75" s="112"/>
      <c r="H75" s="65">
        <v>71873050</v>
      </c>
      <c r="I75" s="112"/>
      <c r="J75" s="65">
        <v>-896421436</v>
      </c>
      <c r="K75" s="112"/>
      <c r="L75" s="126">
        <v>6.62</v>
      </c>
      <c r="M75" s="112"/>
      <c r="N75" s="65">
        <v>0</v>
      </c>
      <c r="O75" s="112"/>
      <c r="P75" s="65">
        <v>-968294486</v>
      </c>
      <c r="Q75" s="112"/>
      <c r="R75" s="65">
        <v>71873050</v>
      </c>
      <c r="S75" s="112"/>
      <c r="T75" s="65">
        <v>-896421436</v>
      </c>
      <c r="U75" s="112"/>
      <c r="V75" s="177">
        <v>2.0299999999999998</v>
      </c>
    </row>
    <row r="76" spans="2:22" x14ac:dyDescent="0.55000000000000004">
      <c r="B76" s="4" t="s">
        <v>184</v>
      </c>
      <c r="D76" s="65">
        <v>0</v>
      </c>
      <c r="E76" s="112"/>
      <c r="F76" s="65">
        <v>0</v>
      </c>
      <c r="G76" s="112"/>
      <c r="H76" s="65">
        <v>-361377479</v>
      </c>
      <c r="I76" s="112"/>
      <c r="J76" s="65">
        <v>-361377479</v>
      </c>
      <c r="K76" s="112"/>
      <c r="L76" s="126">
        <v>2.67</v>
      </c>
      <c r="M76" s="112"/>
      <c r="N76" s="65">
        <v>253987023</v>
      </c>
      <c r="O76" s="112"/>
      <c r="P76" s="65">
        <v>0</v>
      </c>
      <c r="Q76" s="112"/>
      <c r="R76" s="65">
        <v>-1173797560</v>
      </c>
      <c r="S76" s="112"/>
      <c r="T76" s="65">
        <v>-919810537</v>
      </c>
      <c r="U76" s="112"/>
      <c r="V76" s="177">
        <v>2.08</v>
      </c>
    </row>
    <row r="77" spans="2:22" ht="24" customHeight="1" x14ac:dyDescent="0.55000000000000004">
      <c r="B77" s="4" t="s">
        <v>209</v>
      </c>
      <c r="D77" s="65">
        <v>0</v>
      </c>
      <c r="E77" s="112"/>
      <c r="F77" s="65">
        <v>-858043417</v>
      </c>
      <c r="G77" s="112"/>
      <c r="H77" s="65">
        <v>-33783580</v>
      </c>
      <c r="I77" s="112"/>
      <c r="J77" s="65">
        <v>-891826997</v>
      </c>
      <c r="K77" s="112"/>
      <c r="L77" s="126">
        <v>6.59</v>
      </c>
      <c r="M77" s="112"/>
      <c r="N77" s="65">
        <v>34654747</v>
      </c>
      <c r="O77" s="112"/>
      <c r="P77" s="65">
        <v>-937217294</v>
      </c>
      <c r="Q77" s="112"/>
      <c r="R77" s="65">
        <v>-33783580</v>
      </c>
      <c r="S77" s="112"/>
      <c r="T77" s="65">
        <v>-936346127</v>
      </c>
      <c r="U77" s="112"/>
      <c r="V77" s="177">
        <v>2.12</v>
      </c>
    </row>
    <row r="78" spans="2:22" x14ac:dyDescent="0.55000000000000004">
      <c r="B78" s="4" t="s">
        <v>297</v>
      </c>
      <c r="D78" s="65">
        <v>0</v>
      </c>
      <c r="E78" s="112"/>
      <c r="F78" s="65">
        <v>-981879345</v>
      </c>
      <c r="G78" s="112"/>
      <c r="H78" s="65">
        <v>0</v>
      </c>
      <c r="I78" s="112"/>
      <c r="J78" s="65">
        <v>-981879345</v>
      </c>
      <c r="K78" s="112"/>
      <c r="L78" s="126">
        <v>7.26</v>
      </c>
      <c r="M78" s="112"/>
      <c r="N78" s="65">
        <v>0</v>
      </c>
      <c r="O78" s="112"/>
      <c r="P78" s="65">
        <v>-981879345</v>
      </c>
      <c r="Q78" s="112"/>
      <c r="R78" s="65">
        <v>0</v>
      </c>
      <c r="S78" s="112"/>
      <c r="T78" s="65">
        <v>-981879345</v>
      </c>
      <c r="U78" s="112"/>
      <c r="V78" s="177">
        <v>2.2200000000000002</v>
      </c>
    </row>
    <row r="79" spans="2:22" x14ac:dyDescent="0.55000000000000004">
      <c r="B79" s="4" t="s">
        <v>299</v>
      </c>
      <c r="D79" s="65">
        <v>0</v>
      </c>
      <c r="E79" s="112"/>
      <c r="F79" s="65">
        <v>-1189920389</v>
      </c>
      <c r="G79" s="112"/>
      <c r="H79" s="65">
        <v>-122075007</v>
      </c>
      <c r="I79" s="112"/>
      <c r="J79" s="65">
        <v>-1311995396</v>
      </c>
      <c r="K79" s="112"/>
      <c r="L79" s="126">
        <v>9.69</v>
      </c>
      <c r="M79" s="112"/>
      <c r="N79" s="65">
        <v>0</v>
      </c>
      <c r="O79" s="112"/>
      <c r="P79" s="65">
        <v>-1189920389</v>
      </c>
      <c r="Q79" s="112"/>
      <c r="R79" s="65">
        <v>-122075007</v>
      </c>
      <c r="S79" s="112"/>
      <c r="T79" s="65">
        <v>-1311995396</v>
      </c>
      <c r="U79" s="112"/>
      <c r="V79" s="177">
        <v>2.97</v>
      </c>
    </row>
    <row r="80" spans="2:22" x14ac:dyDescent="0.55000000000000004">
      <c r="B80" s="4" t="s">
        <v>197</v>
      </c>
      <c r="D80" s="65">
        <v>0</v>
      </c>
      <c r="E80" s="112"/>
      <c r="F80" s="65">
        <v>-108556682</v>
      </c>
      <c r="G80" s="112"/>
      <c r="H80" s="65">
        <v>0</v>
      </c>
      <c r="I80" s="112"/>
      <c r="J80" s="65">
        <v>-108556682</v>
      </c>
      <c r="K80" s="112"/>
      <c r="L80" s="126">
        <v>0.8</v>
      </c>
      <c r="M80" s="112"/>
      <c r="N80" s="65">
        <v>0</v>
      </c>
      <c r="O80" s="112"/>
      <c r="P80" s="65">
        <v>-1753089283</v>
      </c>
      <c r="Q80" s="112"/>
      <c r="R80" s="65">
        <v>0</v>
      </c>
      <c r="S80" s="112"/>
      <c r="T80" s="65">
        <v>-1753089283</v>
      </c>
      <c r="U80" s="112"/>
      <c r="V80" s="177">
        <v>3.97</v>
      </c>
    </row>
    <row r="81" spans="2:22" x14ac:dyDescent="0.55000000000000004">
      <c r="B81" s="4" t="s">
        <v>82</v>
      </c>
      <c r="D81" s="65">
        <v>0</v>
      </c>
      <c r="E81" s="112"/>
      <c r="F81" s="65">
        <v>0</v>
      </c>
      <c r="G81" s="112"/>
      <c r="H81" s="65">
        <v>0</v>
      </c>
      <c r="I81" s="112"/>
      <c r="J81" s="65">
        <v>0</v>
      </c>
      <c r="K81" s="112"/>
      <c r="L81" s="126">
        <v>0</v>
      </c>
      <c r="M81" s="112"/>
      <c r="N81" s="65">
        <v>368199595</v>
      </c>
      <c r="O81" s="112"/>
      <c r="P81" s="65">
        <v>0</v>
      </c>
      <c r="Q81" s="112"/>
      <c r="R81" s="65">
        <v>-2180962300</v>
      </c>
      <c r="S81" s="112"/>
      <c r="T81" s="65">
        <v>-1812762705</v>
      </c>
      <c r="U81" s="112"/>
      <c r="V81" s="177">
        <v>4.0999999999999996</v>
      </c>
    </row>
    <row r="82" spans="2:22" x14ac:dyDescent="0.55000000000000004">
      <c r="B82" s="4" t="s">
        <v>85</v>
      </c>
      <c r="D82" s="65">
        <v>0</v>
      </c>
      <c r="E82" s="112"/>
      <c r="F82" s="65">
        <v>17863053</v>
      </c>
      <c r="G82" s="112"/>
      <c r="H82" s="65">
        <v>-1264786192</v>
      </c>
      <c r="I82" s="112"/>
      <c r="J82" s="65">
        <v>-1246923139</v>
      </c>
      <c r="K82" s="112"/>
      <c r="L82" s="126">
        <v>9.2100000000000009</v>
      </c>
      <c r="M82" s="112"/>
      <c r="N82" s="65">
        <v>3400000000</v>
      </c>
      <c r="O82" s="112"/>
      <c r="P82" s="65">
        <v>-2977864608</v>
      </c>
      <c r="Q82" s="112"/>
      <c r="R82" s="65">
        <v>-3264383753</v>
      </c>
      <c r="S82" s="112"/>
      <c r="T82" s="65">
        <v>-2842248361</v>
      </c>
      <c r="U82" s="112"/>
      <c r="V82" s="177">
        <v>6.43</v>
      </c>
    </row>
    <row r="83" spans="2:22" x14ac:dyDescent="0.55000000000000004">
      <c r="B83" s="4" t="s">
        <v>188</v>
      </c>
      <c r="D83" s="65">
        <v>0</v>
      </c>
      <c r="E83" s="112"/>
      <c r="F83" s="65">
        <v>-551697750</v>
      </c>
      <c r="G83" s="112"/>
      <c r="H83" s="65">
        <v>0</v>
      </c>
      <c r="I83" s="112"/>
      <c r="J83" s="65">
        <v>-551697750</v>
      </c>
      <c r="K83" s="112"/>
      <c r="L83" s="126">
        <v>4.08</v>
      </c>
      <c r="M83" s="112"/>
      <c r="N83" s="65">
        <v>2214776396</v>
      </c>
      <c r="O83" s="112"/>
      <c r="P83" s="65">
        <v>-2167028995</v>
      </c>
      <c r="Q83" s="112"/>
      <c r="R83" s="65">
        <v>-3054894118</v>
      </c>
      <c r="S83" s="112"/>
      <c r="T83" s="65">
        <v>-3007146717</v>
      </c>
      <c r="U83" s="112"/>
      <c r="V83" s="177">
        <v>6.8</v>
      </c>
    </row>
    <row r="84" spans="2:22" x14ac:dyDescent="0.55000000000000004">
      <c r="B84" s="4" t="s">
        <v>189</v>
      </c>
      <c r="D84" s="65">
        <v>0</v>
      </c>
      <c r="E84" s="112"/>
      <c r="F84" s="65">
        <v>-30513197</v>
      </c>
      <c r="G84" s="112"/>
      <c r="H84" s="65">
        <v>-443946834</v>
      </c>
      <c r="I84" s="112"/>
      <c r="J84" s="65">
        <v>-474460031</v>
      </c>
      <c r="K84" s="112"/>
      <c r="L84" s="126">
        <v>3.51</v>
      </c>
      <c r="M84" s="112"/>
      <c r="N84" s="65">
        <v>1118000000</v>
      </c>
      <c r="O84" s="112"/>
      <c r="P84" s="65">
        <v>-1376842602</v>
      </c>
      <c r="Q84" s="112"/>
      <c r="R84" s="65">
        <v>-2890561742</v>
      </c>
      <c r="S84" s="112"/>
      <c r="T84" s="65">
        <v>-3149404344</v>
      </c>
      <c r="U84" s="112"/>
      <c r="V84" s="177">
        <v>7.12</v>
      </c>
    </row>
    <row r="85" spans="2:22" x14ac:dyDescent="0.55000000000000004">
      <c r="B85" s="4" t="s">
        <v>81</v>
      </c>
      <c r="D85" s="65">
        <v>0</v>
      </c>
      <c r="E85" s="112"/>
      <c r="F85" s="65">
        <v>574998604</v>
      </c>
      <c r="G85" s="112"/>
      <c r="H85" s="65">
        <v>-739442064</v>
      </c>
      <c r="I85" s="112"/>
      <c r="J85" s="65">
        <v>-164443460</v>
      </c>
      <c r="K85" s="112"/>
      <c r="L85" s="126">
        <v>1.22</v>
      </c>
      <c r="M85" s="112"/>
      <c r="N85" s="65">
        <v>1394000000</v>
      </c>
      <c r="O85" s="112"/>
      <c r="P85" s="65">
        <v>-2730615868</v>
      </c>
      <c r="Q85" s="112"/>
      <c r="R85" s="65">
        <v>-2327738984</v>
      </c>
      <c r="S85" s="112"/>
      <c r="T85" s="65">
        <v>-3664354852</v>
      </c>
      <c r="U85" s="112"/>
      <c r="V85" s="177">
        <v>8.2899999999999991</v>
      </c>
    </row>
    <row r="86" spans="2:22" x14ac:dyDescent="0.55000000000000004">
      <c r="B86" s="4" t="s">
        <v>79</v>
      </c>
      <c r="D86" s="65">
        <v>0</v>
      </c>
      <c r="E86" s="112"/>
      <c r="F86" s="65">
        <v>0</v>
      </c>
      <c r="G86" s="112"/>
      <c r="H86" s="65">
        <v>-2613088504</v>
      </c>
      <c r="I86" s="112"/>
      <c r="J86" s="65">
        <v>-2613088504</v>
      </c>
      <c r="K86" s="112"/>
      <c r="L86" s="126">
        <v>19.309999999999999</v>
      </c>
      <c r="M86" s="112"/>
      <c r="N86" s="65">
        <v>313459840</v>
      </c>
      <c r="O86" s="112"/>
      <c r="P86" s="65">
        <v>0</v>
      </c>
      <c r="Q86" s="112"/>
      <c r="R86" s="65">
        <v>-4481592089</v>
      </c>
      <c r="S86" s="112"/>
      <c r="T86" s="65">
        <v>-4168132249</v>
      </c>
      <c r="U86" s="112"/>
      <c r="V86" s="177">
        <v>9.43</v>
      </c>
    </row>
    <row r="87" spans="2:22" x14ac:dyDescent="0.55000000000000004">
      <c r="B87" s="4" t="s">
        <v>160</v>
      </c>
      <c r="D87" s="65">
        <v>0</v>
      </c>
      <c r="E87" s="112"/>
      <c r="F87" s="65">
        <v>-1006674435</v>
      </c>
      <c r="G87" s="112"/>
      <c r="H87" s="65">
        <v>0</v>
      </c>
      <c r="I87" s="112"/>
      <c r="J87" s="65">
        <v>-1006674435</v>
      </c>
      <c r="K87" s="112"/>
      <c r="L87" s="126">
        <v>7.44</v>
      </c>
      <c r="M87" s="112"/>
      <c r="N87" s="65">
        <v>2135000000</v>
      </c>
      <c r="O87" s="112"/>
      <c r="P87" s="65">
        <v>-3087221192</v>
      </c>
      <c r="Q87" s="112"/>
      <c r="R87" s="65">
        <v>-3651054092</v>
      </c>
      <c r="S87" s="112"/>
      <c r="T87" s="65">
        <v>-4603275284</v>
      </c>
      <c r="U87" s="112"/>
      <c r="V87" s="177">
        <v>10.41</v>
      </c>
    </row>
    <row r="88" spans="2:22" x14ac:dyDescent="0.55000000000000004">
      <c r="B88" s="4" t="s">
        <v>186</v>
      </c>
      <c r="D88" s="65">
        <v>0</v>
      </c>
      <c r="E88" s="112"/>
      <c r="F88" s="65">
        <v>-1076992185</v>
      </c>
      <c r="G88" s="112"/>
      <c r="H88" s="65">
        <v>-454130817</v>
      </c>
      <c r="I88" s="112"/>
      <c r="J88" s="65">
        <v>-1531123002</v>
      </c>
      <c r="K88" s="112"/>
      <c r="L88" s="126">
        <v>11.31</v>
      </c>
      <c r="M88" s="112"/>
      <c r="N88" s="65">
        <v>244301424</v>
      </c>
      <c r="O88" s="112"/>
      <c r="P88" s="65">
        <v>-5570697822</v>
      </c>
      <c r="Q88" s="112"/>
      <c r="R88" s="65">
        <v>-1672464749</v>
      </c>
      <c r="S88" s="112"/>
      <c r="T88" s="65">
        <v>-6998861147</v>
      </c>
      <c r="U88" s="112"/>
      <c r="V88" s="177">
        <v>15.83</v>
      </c>
    </row>
    <row r="89" spans="2:22" x14ac:dyDescent="0.55000000000000004">
      <c r="B89" s="4" t="s">
        <v>200</v>
      </c>
      <c r="D89" s="65">
        <v>0</v>
      </c>
      <c r="E89" s="112"/>
      <c r="F89" s="65">
        <v>-626251500</v>
      </c>
      <c r="G89" s="112"/>
      <c r="H89" s="65">
        <v>0</v>
      </c>
      <c r="I89" s="112"/>
      <c r="J89" s="65">
        <v>-626251500</v>
      </c>
      <c r="K89" s="112"/>
      <c r="L89" s="126">
        <v>4.63</v>
      </c>
      <c r="M89" s="112"/>
      <c r="N89" s="65">
        <v>2170000000</v>
      </c>
      <c r="O89" s="112"/>
      <c r="P89" s="65">
        <v>-9912729599</v>
      </c>
      <c r="Q89" s="112"/>
      <c r="R89" s="65">
        <v>-836003035</v>
      </c>
      <c r="S89" s="112"/>
      <c r="T89" s="65">
        <v>-8578732634</v>
      </c>
      <c r="U89" s="112"/>
      <c r="V89" s="177">
        <v>19.399999999999999</v>
      </c>
    </row>
    <row r="90" spans="2:22" ht="20.25" customHeight="1" x14ac:dyDescent="0.55000000000000004">
      <c r="B90" s="4" t="s">
        <v>185</v>
      </c>
      <c r="D90" s="65">
        <v>0</v>
      </c>
      <c r="E90" s="112"/>
      <c r="F90" s="65">
        <v>479927338</v>
      </c>
      <c r="G90" s="112"/>
      <c r="H90" s="65">
        <v>-227041001</v>
      </c>
      <c r="I90" s="112"/>
      <c r="J90" s="65">
        <v>252886337</v>
      </c>
      <c r="K90" s="112"/>
      <c r="L90" s="126">
        <v>-1.87</v>
      </c>
      <c r="M90" s="112"/>
      <c r="N90" s="65">
        <v>853269461</v>
      </c>
      <c r="O90" s="112"/>
      <c r="P90" s="65">
        <v>-12787459234</v>
      </c>
      <c r="Q90" s="112"/>
      <c r="R90" s="65">
        <v>-1099343104</v>
      </c>
      <c r="S90" s="112"/>
      <c r="T90" s="65">
        <v>-13033532877</v>
      </c>
      <c r="U90" s="112"/>
      <c r="V90" s="178">
        <v>29.48</v>
      </c>
    </row>
    <row r="91" spans="2:22" x14ac:dyDescent="0.55000000000000004">
      <c r="D91" s="65"/>
      <c r="E91" s="112"/>
      <c r="F91" s="65"/>
      <c r="G91" s="112"/>
      <c r="H91" s="65"/>
      <c r="I91" s="112"/>
      <c r="J91" s="65"/>
      <c r="K91" s="112"/>
      <c r="L91" s="113"/>
      <c r="M91" s="112"/>
      <c r="N91" s="65"/>
      <c r="O91" s="112"/>
      <c r="P91" s="65"/>
      <c r="Q91" s="112"/>
      <c r="R91" s="65"/>
      <c r="S91" s="112"/>
      <c r="T91" s="65"/>
      <c r="U91" s="112"/>
      <c r="V91" s="31"/>
    </row>
    <row r="92" spans="2:22" ht="42.75" thickBot="1" x14ac:dyDescent="0.6">
      <c r="B92" s="35" t="s">
        <v>65</v>
      </c>
      <c r="D92" s="69">
        <f>SUM(D10:D89)</f>
        <v>525604398</v>
      </c>
      <c r="E92" s="6"/>
      <c r="F92" s="69">
        <f>SUM(F10:F89)</f>
        <v>-12547526654</v>
      </c>
      <c r="G92" s="6"/>
      <c r="H92" s="69">
        <f>SUM(H10:H89)</f>
        <v>-3505986186</v>
      </c>
      <c r="I92" s="6"/>
      <c r="J92" s="69">
        <f>SUM(J10:J89)</f>
        <v>-15527908442</v>
      </c>
      <c r="K92" s="6"/>
      <c r="L92" s="125">
        <f>SUM(L10:L89)</f>
        <v>114.77</v>
      </c>
      <c r="M92" s="6"/>
      <c r="N92" s="69">
        <f>SUM(N10:N89)</f>
        <v>25031618769</v>
      </c>
      <c r="O92" s="6"/>
      <c r="P92" s="69">
        <f>SUM(P10:P89)</f>
        <v>-41213773524</v>
      </c>
      <c r="Q92" s="6"/>
      <c r="R92" s="69">
        <f>SUM(R10:R89)</f>
        <v>-20076760876</v>
      </c>
      <c r="S92" s="6"/>
      <c r="T92" s="69">
        <f>SUM(T10:T89)</f>
        <v>-36258915631</v>
      </c>
      <c r="U92" s="6"/>
      <c r="V92" s="146">
        <f>SUM(V10:V91)</f>
        <v>111.50000000000001</v>
      </c>
    </row>
    <row r="93" spans="2:22" ht="21.75" thickTop="1" x14ac:dyDescent="0.55000000000000004"/>
    <row r="94" spans="2:22" ht="30" x14ac:dyDescent="0.75">
      <c r="L94" s="46">
        <v>11</v>
      </c>
      <c r="T94" s="168"/>
    </row>
    <row r="95" spans="2:22" x14ac:dyDescent="0.55000000000000004">
      <c r="T95" s="21"/>
    </row>
  </sheetData>
  <sortState xmlns:xlrd2="http://schemas.microsoft.com/office/spreadsheetml/2017/richdata2" ref="B10:V90">
    <sortCondition descending="1" ref="T10:T9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L22" sqref="L2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9" t="s">
        <v>182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4"/>
      <c r="R2" s="14"/>
      <c r="S2" s="14"/>
      <c r="T2" s="14"/>
      <c r="U2" s="14"/>
    </row>
    <row r="3" spans="2:28" ht="30" x14ac:dyDescent="0.6">
      <c r="B3" s="179" t="s">
        <v>37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4"/>
      <c r="R3" s="14"/>
    </row>
    <row r="4" spans="2:28" ht="30" x14ac:dyDescent="0.6">
      <c r="B4" s="179" t="s">
        <v>293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80" t="s">
        <v>41</v>
      </c>
      <c r="D7" s="181" t="s">
        <v>39</v>
      </c>
      <c r="E7" s="181" t="s">
        <v>39</v>
      </c>
      <c r="F7" s="181" t="s">
        <v>39</v>
      </c>
      <c r="G7" s="181" t="s">
        <v>39</v>
      </c>
      <c r="H7" s="181" t="s">
        <v>39</v>
      </c>
      <c r="I7" s="181" t="s">
        <v>39</v>
      </c>
      <c r="J7" s="181" t="s">
        <v>39</v>
      </c>
      <c r="L7" s="181" t="s">
        <v>40</v>
      </c>
      <c r="M7" s="181" t="s">
        <v>40</v>
      </c>
      <c r="N7" s="181" t="s">
        <v>40</v>
      </c>
      <c r="O7" s="181" t="s">
        <v>40</v>
      </c>
      <c r="P7" s="181" t="s">
        <v>40</v>
      </c>
      <c r="Q7" s="181" t="s">
        <v>40</v>
      </c>
      <c r="R7" s="181" t="s">
        <v>40</v>
      </c>
    </row>
    <row r="8" spans="2:28" s="37" customFormat="1" ht="48" customHeight="1" x14ac:dyDescent="0.75">
      <c r="B8" s="180" t="s">
        <v>41</v>
      </c>
      <c r="D8" s="222" t="s">
        <v>58</v>
      </c>
      <c r="E8" s="38"/>
      <c r="F8" s="222" t="s">
        <v>55</v>
      </c>
      <c r="G8" s="38"/>
      <c r="H8" s="222" t="s">
        <v>56</v>
      </c>
      <c r="I8" s="38"/>
      <c r="J8" s="222" t="s">
        <v>59</v>
      </c>
      <c r="L8" s="222" t="s">
        <v>58</v>
      </c>
      <c r="M8" s="38"/>
      <c r="N8" s="222" t="s">
        <v>55</v>
      </c>
      <c r="O8" s="38"/>
      <c r="P8" s="222" t="s">
        <v>56</v>
      </c>
      <c r="Q8" s="38"/>
      <c r="R8" s="222" t="s">
        <v>59</v>
      </c>
    </row>
    <row r="9" spans="2:28" ht="21.75" x14ac:dyDescent="0.6">
      <c r="B9" s="34" t="s">
        <v>308</v>
      </c>
      <c r="C9" s="4"/>
      <c r="D9" s="67">
        <v>0</v>
      </c>
      <c r="E9" s="6"/>
      <c r="F9" s="67">
        <v>0</v>
      </c>
      <c r="G9" s="6"/>
      <c r="H9" s="67">
        <v>69536087</v>
      </c>
      <c r="I9" s="6"/>
      <c r="J9" s="67">
        <v>69536087</v>
      </c>
      <c r="K9" s="6"/>
      <c r="L9" s="67">
        <v>0</v>
      </c>
      <c r="M9" s="6"/>
      <c r="N9" s="67">
        <v>0</v>
      </c>
      <c r="O9" s="6"/>
      <c r="P9" s="67">
        <v>69536087</v>
      </c>
      <c r="Q9" s="4"/>
      <c r="R9" s="67">
        <v>69536087</v>
      </c>
    </row>
    <row r="10" spans="2:28" ht="21.75" x14ac:dyDescent="0.6">
      <c r="B10" s="4" t="s">
        <v>240</v>
      </c>
      <c r="C10" s="4"/>
      <c r="D10" s="68">
        <v>0</v>
      </c>
      <c r="E10" s="6"/>
      <c r="F10" s="68">
        <v>0</v>
      </c>
      <c r="G10" s="6"/>
      <c r="H10" s="68">
        <v>-17285014</v>
      </c>
      <c r="I10" s="6"/>
      <c r="J10" s="68">
        <v>-17285014</v>
      </c>
      <c r="K10" s="6"/>
      <c r="L10" s="68">
        <v>0</v>
      </c>
      <c r="M10" s="6"/>
      <c r="N10" s="68">
        <v>0</v>
      </c>
      <c r="O10" s="6"/>
      <c r="P10" s="68">
        <v>224837990</v>
      </c>
      <c r="Q10" s="4"/>
      <c r="R10" s="68">
        <v>224837990</v>
      </c>
    </row>
    <row r="11" spans="2:28" ht="21.75" x14ac:dyDescent="0.6">
      <c r="B11" s="4" t="s">
        <v>310</v>
      </c>
      <c r="C11" s="4"/>
      <c r="D11" s="68">
        <v>0</v>
      </c>
      <c r="E11" s="6"/>
      <c r="F11" s="68">
        <v>-2137773</v>
      </c>
      <c r="G11" s="6"/>
      <c r="H11" s="68">
        <v>-35484733</v>
      </c>
      <c r="I11" s="6"/>
      <c r="J11" s="68">
        <v>-37622506</v>
      </c>
      <c r="K11" s="6"/>
      <c r="L11" s="68">
        <v>0</v>
      </c>
      <c r="M11" s="6"/>
      <c r="N11" s="68">
        <v>-2137773</v>
      </c>
      <c r="O11" s="6"/>
      <c r="P11" s="68">
        <v>-35484733</v>
      </c>
      <c r="Q11" s="4"/>
      <c r="R11" s="68">
        <v>-37622506</v>
      </c>
    </row>
    <row r="12" spans="2:28" ht="21.75" x14ac:dyDescent="0.6">
      <c r="B12" s="4" t="s">
        <v>244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299478318</v>
      </c>
      <c r="Q12" s="4"/>
      <c r="R12" s="68">
        <v>299478318</v>
      </c>
    </row>
    <row r="13" spans="2:28" ht="21.75" x14ac:dyDescent="0.6">
      <c r="B13" s="4" t="s">
        <v>161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7963559</v>
      </c>
      <c r="Q13" s="4"/>
      <c r="R13" s="68">
        <v>7963559</v>
      </c>
    </row>
    <row r="14" spans="2:28" ht="21.75" x14ac:dyDescent="0.6">
      <c r="B14" s="4" t="s">
        <v>211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48683530</v>
      </c>
      <c r="Q14" s="4"/>
      <c r="R14" s="68">
        <v>48683530</v>
      </c>
    </row>
    <row r="15" spans="2:28" ht="21.75" x14ac:dyDescent="0.6">
      <c r="B15" s="4" t="s">
        <v>75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3967565</v>
      </c>
      <c r="Q15" s="4"/>
      <c r="R15" s="68">
        <v>3967565</v>
      </c>
    </row>
    <row r="16" spans="2:28" ht="21.75" x14ac:dyDescent="0.6">
      <c r="B16" s="4" t="s">
        <v>84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43189172</v>
      </c>
      <c r="Q16" s="4"/>
      <c r="R16" s="68">
        <v>43189172</v>
      </c>
    </row>
    <row r="17" spans="2:18" ht="21.75" x14ac:dyDescent="0.6">
      <c r="B17" s="4" t="s">
        <v>290</v>
      </c>
      <c r="C17" s="4"/>
      <c r="D17" s="68">
        <v>0</v>
      </c>
      <c r="E17" s="6"/>
      <c r="F17" s="68">
        <v>0</v>
      </c>
      <c r="G17" s="6"/>
      <c r="H17" s="68">
        <v>0</v>
      </c>
      <c r="I17" s="6"/>
      <c r="J17" s="68">
        <v>0</v>
      </c>
      <c r="K17" s="6"/>
      <c r="L17" s="68">
        <v>0</v>
      </c>
      <c r="M17" s="6"/>
      <c r="N17" s="68">
        <v>0</v>
      </c>
      <c r="O17" s="6"/>
      <c r="P17" s="68">
        <v>132978753</v>
      </c>
      <c r="Q17" s="4"/>
      <c r="R17" s="68">
        <v>132978753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>SUM(D9:D17)</f>
        <v>0</v>
      </c>
      <c r="E19" s="70">
        <f t="shared" ref="E19:K19" si="0">SUM(E9:E16)</f>
        <v>0</v>
      </c>
      <c r="F19" s="70">
        <f t="shared" si="0"/>
        <v>-2137773</v>
      </c>
      <c r="G19" s="70">
        <f t="shared" si="0"/>
        <v>0</v>
      </c>
      <c r="H19" s="70">
        <f t="shared" si="0"/>
        <v>16766340</v>
      </c>
      <c r="I19" s="70">
        <f t="shared" si="0"/>
        <v>0</v>
      </c>
      <c r="J19" s="70">
        <f t="shared" si="0"/>
        <v>14628567</v>
      </c>
      <c r="K19" s="70">
        <f t="shared" si="0"/>
        <v>0</v>
      </c>
      <c r="L19" s="70">
        <f>SUM(L9:L17)</f>
        <v>0</v>
      </c>
      <c r="M19" s="70">
        <f>SUM(M9:M16)</f>
        <v>0</v>
      </c>
      <c r="N19" s="70">
        <f>SUM(N9:N16)</f>
        <v>-2137773</v>
      </c>
      <c r="O19" s="70">
        <f>SUM(O9:O16)</f>
        <v>0</v>
      </c>
      <c r="P19" s="70">
        <f>SUM(P9:P17)</f>
        <v>795150241</v>
      </c>
      <c r="Q19" s="70">
        <f>SUM(Q9:Q16)</f>
        <v>0</v>
      </c>
      <c r="R19" s="70">
        <f>SUM(R9:R17)</f>
        <v>793012468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6">
    <sortCondition descending="1" ref="R9:R1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B10" sqref="B10:J13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9" t="s">
        <v>182</v>
      </c>
      <c r="C2" s="179"/>
      <c r="D2" s="179"/>
      <c r="E2" s="179"/>
      <c r="F2" s="179"/>
      <c r="G2" s="179"/>
      <c r="H2" s="179"/>
      <c r="I2" s="179"/>
      <c r="J2" s="179"/>
    </row>
    <row r="3" spans="2:26" ht="31.5" customHeight="1" x14ac:dyDescent="0.55000000000000004">
      <c r="B3" s="179" t="s">
        <v>37</v>
      </c>
      <c r="C3" s="179"/>
      <c r="D3" s="179"/>
      <c r="E3" s="179"/>
      <c r="F3" s="179"/>
      <c r="G3" s="179"/>
      <c r="H3" s="179"/>
      <c r="I3" s="179"/>
      <c r="J3" s="179"/>
    </row>
    <row r="4" spans="2:26" ht="31.5" customHeight="1" x14ac:dyDescent="0.55000000000000004">
      <c r="B4" s="179" t="s">
        <v>293</v>
      </c>
      <c r="C4" s="179"/>
      <c r="D4" s="179"/>
      <c r="E4" s="179"/>
      <c r="F4" s="179"/>
      <c r="G4" s="179"/>
      <c r="H4" s="179"/>
      <c r="I4" s="179"/>
      <c r="J4" s="179"/>
    </row>
    <row r="5" spans="2:26" ht="73.5" customHeight="1" x14ac:dyDescent="0.55000000000000004"/>
    <row r="6" spans="2:26" ht="30" x14ac:dyDescent="0.55000000000000004">
      <c r="B6" s="12" t="s">
        <v>170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83" t="s">
        <v>60</v>
      </c>
      <c r="C8" s="183" t="s">
        <v>60</v>
      </c>
      <c r="D8" s="183" t="s">
        <v>39</v>
      </c>
      <c r="E8" s="183" t="s">
        <v>39</v>
      </c>
      <c r="F8" s="183" t="s">
        <v>39</v>
      </c>
      <c r="H8" s="183" t="s">
        <v>40</v>
      </c>
      <c r="I8" s="183" t="s">
        <v>40</v>
      </c>
      <c r="J8" s="183" t="s">
        <v>40</v>
      </c>
    </row>
    <row r="9" spans="2:26" s="29" customFormat="1" ht="50.25" customHeight="1" x14ac:dyDescent="0.6">
      <c r="B9" s="224" t="s">
        <v>61</v>
      </c>
      <c r="D9" s="224" t="s">
        <v>62</v>
      </c>
      <c r="F9" s="224" t="s">
        <v>63</v>
      </c>
      <c r="H9" s="224" t="s">
        <v>62</v>
      </c>
      <c r="J9" s="224" t="s">
        <v>63</v>
      </c>
    </row>
    <row r="10" spans="2:26" s="4" customFormat="1" ht="22.5" customHeight="1" x14ac:dyDescent="0.55000000000000004">
      <c r="B10" s="34" t="s">
        <v>246</v>
      </c>
      <c r="D10" s="67">
        <v>2577</v>
      </c>
      <c r="E10" s="6"/>
      <c r="F10" s="10"/>
      <c r="G10" s="6"/>
      <c r="H10" s="67">
        <v>17665</v>
      </c>
      <c r="I10" s="6"/>
      <c r="J10" s="93"/>
    </row>
    <row r="11" spans="2:26" s="4" customFormat="1" ht="22.5" customHeight="1" x14ac:dyDescent="0.55000000000000004">
      <c r="B11" s="4" t="s">
        <v>247</v>
      </c>
      <c r="D11" s="68">
        <v>1309</v>
      </c>
      <c r="E11" s="6"/>
      <c r="F11" s="6"/>
      <c r="G11" s="6"/>
      <c r="H11" s="68">
        <v>11509</v>
      </c>
      <c r="I11" s="6"/>
      <c r="J11" s="31"/>
    </row>
    <row r="12" spans="2:26" s="4" customFormat="1" ht="22.5" customHeight="1" x14ac:dyDescent="0.55000000000000004">
      <c r="B12" s="4" t="s">
        <v>248</v>
      </c>
      <c r="D12" s="68">
        <v>672608</v>
      </c>
      <c r="E12" s="6"/>
      <c r="F12" s="6"/>
      <c r="G12" s="6"/>
      <c r="H12" s="68">
        <v>30725549</v>
      </c>
      <c r="I12" s="6"/>
      <c r="J12" s="31"/>
    </row>
    <row r="13" spans="2:26" s="4" customFormat="1" ht="22.5" customHeight="1" x14ac:dyDescent="0.55000000000000004">
      <c r="B13" s="4" t="s">
        <v>249</v>
      </c>
      <c r="D13" s="68">
        <v>4149</v>
      </c>
      <c r="E13" s="6"/>
      <c r="F13" s="6"/>
      <c r="G13" s="6"/>
      <c r="H13" s="68">
        <v>28417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23" t="s">
        <v>65</v>
      </c>
      <c r="C15" s="223"/>
      <c r="D15" s="70">
        <f>SUM(D10:D14)</f>
        <v>680643</v>
      </c>
      <c r="E15" s="71"/>
      <c r="F15" s="72"/>
      <c r="G15" s="71"/>
      <c r="H15" s="70">
        <f>SUM(H10:H14)</f>
        <v>30783140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H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F13" sqref="F13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9" t="s">
        <v>182</v>
      </c>
      <c r="C2" s="179"/>
      <c r="D2" s="179"/>
      <c r="E2" s="179"/>
      <c r="F2" s="179"/>
    </row>
    <row r="3" spans="2:16" ht="30" x14ac:dyDescent="0.55000000000000004">
      <c r="B3" s="179" t="s">
        <v>37</v>
      </c>
      <c r="C3" s="179"/>
      <c r="D3" s="179"/>
      <c r="E3" s="179"/>
      <c r="F3" s="179"/>
    </row>
    <row r="4" spans="2:16" ht="30" x14ac:dyDescent="0.55000000000000004">
      <c r="B4" s="179" t="s">
        <v>293</v>
      </c>
      <c r="C4" s="179"/>
      <c r="D4" s="179"/>
      <c r="E4" s="179"/>
      <c r="F4" s="179"/>
    </row>
    <row r="5" spans="2:16" ht="125.25" customHeight="1" x14ac:dyDescent="0.55000000000000004"/>
    <row r="6" spans="2:16" s="18" customFormat="1" ht="24" x14ac:dyDescent="0.6">
      <c r="B6" s="49" t="s">
        <v>230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7" t="s">
        <v>64</v>
      </c>
      <c r="D8" s="179" t="s">
        <v>39</v>
      </c>
      <c r="F8" s="179" t="s">
        <v>294</v>
      </c>
    </row>
    <row r="9" spans="2:16" ht="30" x14ac:dyDescent="0.55000000000000004">
      <c r="B9" s="225" t="s">
        <v>64</v>
      </c>
      <c r="D9" s="226" t="s">
        <v>34</v>
      </c>
      <c r="F9" s="226" t="s">
        <v>34</v>
      </c>
    </row>
    <row r="10" spans="2:16" x14ac:dyDescent="0.55000000000000004">
      <c r="B10" s="2" t="s">
        <v>64</v>
      </c>
      <c r="D10" s="73">
        <v>-1898916</v>
      </c>
      <c r="E10" s="71"/>
      <c r="F10" s="73">
        <v>119380901</v>
      </c>
    </row>
    <row r="11" spans="2:16" x14ac:dyDescent="0.55000000000000004">
      <c r="B11" s="2" t="s">
        <v>162</v>
      </c>
      <c r="D11" s="73">
        <v>0</v>
      </c>
      <c r="E11" s="71"/>
      <c r="F11" s="73">
        <v>0</v>
      </c>
    </row>
    <row r="12" spans="2:16" x14ac:dyDescent="0.55000000000000004">
      <c r="B12" s="2" t="s">
        <v>88</v>
      </c>
      <c r="D12" s="73">
        <v>24348451</v>
      </c>
      <c r="E12" s="71"/>
      <c r="F12" s="73">
        <v>84537263</v>
      </c>
    </row>
    <row r="13" spans="2:16" ht="21.75" thickBot="1" x14ac:dyDescent="0.6">
      <c r="B13" s="23" t="s">
        <v>65</v>
      </c>
      <c r="D13" s="70">
        <f>SUM(D10:D12)</f>
        <v>22449535</v>
      </c>
      <c r="E13" s="71"/>
      <c r="F13" s="70">
        <f>SUM(F10:F12)</f>
        <v>203918164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8">
        <v>14</v>
      </c>
      <c r="B17" s="218"/>
      <c r="C17" s="218"/>
      <c r="D17" s="218"/>
      <c r="E17" s="218"/>
      <c r="F17" s="218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5" t="s">
        <v>182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27" t="s">
        <v>171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18">
        <v>15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6"/>
  <sheetViews>
    <sheetView rightToLeft="1" view="pageBreakPreview" topLeftCell="A28" zoomScale="85" zoomScaleNormal="110" zoomScaleSheetLayoutView="85" workbookViewId="0">
      <selection activeCell="AC35" sqref="AC35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4.57031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9" t="s">
        <v>182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30" x14ac:dyDescent="0.55000000000000004">
      <c r="B3" s="179" t="s">
        <v>37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30" x14ac:dyDescent="0.55000000000000004">
      <c r="B4" s="179" t="s">
        <v>293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ht="67.5" customHeight="1" x14ac:dyDescent="0.55000000000000004"/>
    <row r="6" spans="2:28" ht="30" x14ac:dyDescent="0.55000000000000004">
      <c r="B6" s="202" t="s">
        <v>172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8" t="s">
        <v>1</v>
      </c>
      <c r="D7" s="224" t="s">
        <v>45</v>
      </c>
      <c r="E7" s="224" t="s">
        <v>45</v>
      </c>
      <c r="F7" s="224" t="s">
        <v>45</v>
      </c>
      <c r="G7" s="224" t="s">
        <v>45</v>
      </c>
      <c r="H7" s="224" t="s">
        <v>45</v>
      </c>
      <c r="J7" s="224" t="s">
        <v>39</v>
      </c>
      <c r="K7" s="224" t="s">
        <v>39</v>
      </c>
      <c r="L7" s="224" t="s">
        <v>39</v>
      </c>
      <c r="M7" s="224" t="s">
        <v>39</v>
      </c>
      <c r="N7" s="224" t="s">
        <v>39</v>
      </c>
      <c r="P7" s="224" t="s">
        <v>40</v>
      </c>
      <c r="Q7" s="224" t="s">
        <v>40</v>
      </c>
      <c r="R7" s="224" t="s">
        <v>40</v>
      </c>
      <c r="S7" s="224" t="s">
        <v>40</v>
      </c>
      <c r="T7" s="224" t="s">
        <v>40</v>
      </c>
    </row>
    <row r="8" spans="2:28" s="29" customFormat="1" ht="63.75" customHeight="1" x14ac:dyDescent="0.6">
      <c r="B8" s="228" t="s">
        <v>1</v>
      </c>
      <c r="D8" s="119" t="s">
        <v>135</v>
      </c>
      <c r="E8" s="47"/>
      <c r="F8" s="229" t="s">
        <v>46</v>
      </c>
      <c r="G8" s="47"/>
      <c r="H8" s="229" t="s">
        <v>47</v>
      </c>
      <c r="J8" s="229" t="s">
        <v>48</v>
      </c>
      <c r="K8" s="47"/>
      <c r="L8" s="229" t="s">
        <v>43</v>
      </c>
      <c r="M8" s="47"/>
      <c r="N8" s="229" t="s">
        <v>49</v>
      </c>
      <c r="P8" s="229" t="s">
        <v>48</v>
      </c>
      <c r="Q8" s="47"/>
      <c r="R8" s="229" t="s">
        <v>43</v>
      </c>
      <c r="S8" s="47"/>
      <c r="T8" s="229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205</v>
      </c>
      <c r="D10" s="77" t="s">
        <v>224</v>
      </c>
      <c r="F10" s="68">
        <v>1200000</v>
      </c>
      <c r="H10" s="68">
        <v>82</v>
      </c>
      <c r="J10" s="77">
        <v>0</v>
      </c>
      <c r="L10" s="77">
        <v>0</v>
      </c>
      <c r="N10" s="77">
        <v>0</v>
      </c>
      <c r="P10" s="68">
        <v>98400000</v>
      </c>
      <c r="R10" s="77">
        <v>0</v>
      </c>
      <c r="T10" s="68">
        <v>98400000</v>
      </c>
    </row>
    <row r="11" spans="2:28" s="29" customFormat="1" ht="24" x14ac:dyDescent="0.6">
      <c r="B11" s="96" t="s">
        <v>221</v>
      </c>
      <c r="D11" s="77" t="s">
        <v>251</v>
      </c>
      <c r="F11" s="68">
        <v>500000</v>
      </c>
      <c r="H11" s="68">
        <v>500</v>
      </c>
      <c r="J11" s="77">
        <v>0</v>
      </c>
      <c r="L11" s="77">
        <v>0</v>
      </c>
      <c r="N11" s="77">
        <v>0</v>
      </c>
      <c r="P11" s="68">
        <v>250000000</v>
      </c>
      <c r="R11" s="77">
        <v>25660725</v>
      </c>
      <c r="T11" s="68">
        <v>224339275</v>
      </c>
    </row>
    <row r="12" spans="2:28" s="29" customFormat="1" ht="24" x14ac:dyDescent="0.6">
      <c r="B12" s="96" t="s">
        <v>216</v>
      </c>
      <c r="D12" s="77" t="s">
        <v>252</v>
      </c>
      <c r="F12" s="68">
        <v>400000</v>
      </c>
      <c r="H12" s="68">
        <v>6500</v>
      </c>
      <c r="J12" s="77">
        <v>0</v>
      </c>
      <c r="L12" s="77">
        <v>0</v>
      </c>
      <c r="N12" s="77">
        <v>0</v>
      </c>
      <c r="P12" s="68">
        <v>2600000000</v>
      </c>
      <c r="R12" s="77">
        <v>282539683</v>
      </c>
      <c r="T12" s="68">
        <v>2317460317</v>
      </c>
    </row>
    <row r="13" spans="2:28" s="29" customFormat="1" ht="24" x14ac:dyDescent="0.6">
      <c r="B13" s="96" t="s">
        <v>198</v>
      </c>
      <c r="D13" s="77" t="s">
        <v>223</v>
      </c>
      <c r="F13" s="68">
        <v>1920659</v>
      </c>
      <c r="H13" s="68">
        <v>370</v>
      </c>
      <c r="J13" s="77">
        <v>0</v>
      </c>
      <c r="L13" s="77">
        <v>0</v>
      </c>
      <c r="N13" s="77">
        <v>0</v>
      </c>
      <c r="P13" s="68">
        <v>710643830</v>
      </c>
      <c r="R13" s="77">
        <v>0</v>
      </c>
      <c r="T13" s="68">
        <v>710643830</v>
      </c>
    </row>
    <row r="14" spans="2:28" s="29" customFormat="1" ht="24" x14ac:dyDescent="0.6">
      <c r="B14" s="96" t="s">
        <v>194</v>
      </c>
      <c r="D14" s="77" t="s">
        <v>225</v>
      </c>
      <c r="F14" s="68">
        <v>3119341</v>
      </c>
      <c r="H14" s="68">
        <v>40</v>
      </c>
      <c r="J14" s="77">
        <v>0</v>
      </c>
      <c r="L14" s="77">
        <v>0</v>
      </c>
      <c r="N14" s="77">
        <v>0</v>
      </c>
      <c r="P14" s="68">
        <v>124773640</v>
      </c>
      <c r="R14" s="77">
        <v>0</v>
      </c>
      <c r="T14" s="68">
        <v>124773640</v>
      </c>
    </row>
    <row r="15" spans="2:28" s="29" customFormat="1" ht="24" x14ac:dyDescent="0.6">
      <c r="B15" s="96" t="s">
        <v>207</v>
      </c>
      <c r="D15" s="77" t="s">
        <v>225</v>
      </c>
      <c r="F15" s="68">
        <v>8400000</v>
      </c>
      <c r="H15" s="68">
        <v>70</v>
      </c>
      <c r="J15" s="77">
        <v>0</v>
      </c>
      <c r="L15" s="77">
        <v>0</v>
      </c>
      <c r="N15" s="77">
        <v>0</v>
      </c>
      <c r="P15" s="68">
        <v>588000000</v>
      </c>
      <c r="R15" s="77">
        <v>11064516</v>
      </c>
      <c r="T15" s="68">
        <v>576935484</v>
      </c>
    </row>
    <row r="16" spans="2:28" s="29" customFormat="1" ht="24" x14ac:dyDescent="0.6">
      <c r="B16" s="96" t="s">
        <v>190</v>
      </c>
      <c r="D16" s="77" t="s">
        <v>212</v>
      </c>
      <c r="F16" s="68">
        <v>955681</v>
      </c>
      <c r="H16" s="68">
        <v>3286</v>
      </c>
      <c r="J16" s="77">
        <v>0</v>
      </c>
      <c r="L16" s="77">
        <v>0</v>
      </c>
      <c r="N16" s="77">
        <v>0</v>
      </c>
      <c r="P16" s="68">
        <v>3140367766</v>
      </c>
      <c r="R16" s="77">
        <v>0</v>
      </c>
      <c r="T16" s="68">
        <v>3140367766</v>
      </c>
    </row>
    <row r="17" spans="2:20" s="29" customFormat="1" ht="24" x14ac:dyDescent="0.6">
      <c r="B17" s="96" t="s">
        <v>196</v>
      </c>
      <c r="D17" s="77" t="s">
        <v>213</v>
      </c>
      <c r="F17" s="68">
        <v>133907</v>
      </c>
      <c r="H17" s="68">
        <v>7300</v>
      </c>
      <c r="J17" s="77">
        <v>0</v>
      </c>
      <c r="L17" s="77">
        <v>0</v>
      </c>
      <c r="N17" s="77">
        <v>0</v>
      </c>
      <c r="P17" s="68">
        <v>977521100</v>
      </c>
      <c r="R17" s="77">
        <v>0</v>
      </c>
      <c r="T17" s="68">
        <v>977521100</v>
      </c>
    </row>
    <row r="18" spans="2:20" s="29" customFormat="1" ht="24" x14ac:dyDescent="0.6">
      <c r="B18" s="96" t="s">
        <v>160</v>
      </c>
      <c r="D18" s="77" t="s">
        <v>226</v>
      </c>
      <c r="F18" s="68">
        <v>3500000</v>
      </c>
      <c r="H18" s="68">
        <v>610</v>
      </c>
      <c r="J18" s="77">
        <v>0</v>
      </c>
      <c r="L18" s="77">
        <v>0</v>
      </c>
      <c r="N18" s="77">
        <v>0</v>
      </c>
      <c r="P18" s="68">
        <v>2135000000</v>
      </c>
      <c r="R18" s="77">
        <v>0</v>
      </c>
      <c r="T18" s="68">
        <v>2135000000</v>
      </c>
    </row>
    <row r="19" spans="2:20" s="29" customFormat="1" ht="24" x14ac:dyDescent="0.6">
      <c r="B19" s="96" t="s">
        <v>208</v>
      </c>
      <c r="D19" s="77" t="s">
        <v>253</v>
      </c>
      <c r="F19" s="68">
        <v>90000</v>
      </c>
      <c r="H19" s="68">
        <v>700</v>
      </c>
      <c r="J19" s="77">
        <v>0</v>
      </c>
      <c r="L19" s="77">
        <v>0</v>
      </c>
      <c r="N19" s="77">
        <v>0</v>
      </c>
      <c r="P19" s="68">
        <v>63000000</v>
      </c>
      <c r="R19" s="77">
        <v>6743119</v>
      </c>
      <c r="T19" s="68">
        <v>56256881</v>
      </c>
    </row>
    <row r="20" spans="2:20" s="29" customFormat="1" ht="24" x14ac:dyDescent="0.6">
      <c r="B20" s="96" t="s">
        <v>210</v>
      </c>
      <c r="D20" s="77" t="s">
        <v>223</v>
      </c>
      <c r="F20" s="68">
        <v>1000000</v>
      </c>
      <c r="H20" s="68">
        <v>380</v>
      </c>
      <c r="J20" s="77">
        <v>0</v>
      </c>
      <c r="L20" s="77">
        <v>0</v>
      </c>
      <c r="N20" s="77">
        <v>0</v>
      </c>
      <c r="P20" s="68">
        <v>380000000</v>
      </c>
      <c r="R20" s="77">
        <v>0</v>
      </c>
      <c r="T20" s="68">
        <v>380000000</v>
      </c>
    </row>
    <row r="21" spans="2:20" s="29" customFormat="1" ht="24" x14ac:dyDescent="0.6">
      <c r="B21" s="96" t="s">
        <v>204</v>
      </c>
      <c r="D21" s="77" t="s">
        <v>313</v>
      </c>
      <c r="F21" s="68">
        <v>1598921</v>
      </c>
      <c r="H21" s="68">
        <v>125</v>
      </c>
      <c r="J21" s="77">
        <v>199865125</v>
      </c>
      <c r="L21" s="77">
        <v>28317164</v>
      </c>
      <c r="N21" s="77">
        <v>171547961</v>
      </c>
      <c r="P21" s="68">
        <v>199865125</v>
      </c>
      <c r="R21" s="77">
        <v>28317164</v>
      </c>
      <c r="T21" s="68">
        <v>171547961</v>
      </c>
    </row>
    <row r="22" spans="2:20" s="29" customFormat="1" ht="24" x14ac:dyDescent="0.6">
      <c r="B22" s="96" t="s">
        <v>81</v>
      </c>
      <c r="D22" s="77" t="s">
        <v>136</v>
      </c>
      <c r="F22" s="68">
        <v>17000000</v>
      </c>
      <c r="H22" s="68">
        <v>82</v>
      </c>
      <c r="J22" s="77">
        <v>0</v>
      </c>
      <c r="L22" s="77">
        <v>0</v>
      </c>
      <c r="N22" s="77">
        <v>0</v>
      </c>
      <c r="P22" s="68">
        <v>1394000000</v>
      </c>
      <c r="R22" s="77">
        <v>0</v>
      </c>
      <c r="T22" s="68">
        <v>1394000000</v>
      </c>
    </row>
    <row r="23" spans="2:20" s="29" customFormat="1" ht="24" x14ac:dyDescent="0.6">
      <c r="B23" s="96" t="s">
        <v>186</v>
      </c>
      <c r="D23" s="77" t="s">
        <v>136</v>
      </c>
      <c r="F23" s="68">
        <v>14370672</v>
      </c>
      <c r="H23" s="68">
        <v>17</v>
      </c>
      <c r="J23" s="77">
        <v>0</v>
      </c>
      <c r="L23" s="77">
        <v>0</v>
      </c>
      <c r="N23" s="77">
        <v>0</v>
      </c>
      <c r="P23" s="68">
        <v>244301424</v>
      </c>
      <c r="R23" s="77">
        <v>0</v>
      </c>
      <c r="T23" s="68">
        <v>244301424</v>
      </c>
    </row>
    <row r="24" spans="2:20" s="29" customFormat="1" ht="24" x14ac:dyDescent="0.6">
      <c r="B24" s="96" t="s">
        <v>188</v>
      </c>
      <c r="D24" s="77" t="s">
        <v>227</v>
      </c>
      <c r="F24" s="68">
        <v>1506857</v>
      </c>
      <c r="H24" s="68">
        <v>1500</v>
      </c>
      <c r="J24" s="77">
        <v>0</v>
      </c>
      <c r="L24" s="77">
        <v>0</v>
      </c>
      <c r="N24" s="77">
        <v>0</v>
      </c>
      <c r="P24" s="68">
        <v>2260285500</v>
      </c>
      <c r="R24" s="77">
        <v>45509104</v>
      </c>
      <c r="T24" s="68">
        <v>2214776396</v>
      </c>
    </row>
    <row r="25" spans="2:20" s="29" customFormat="1" ht="24" x14ac:dyDescent="0.6">
      <c r="B25" s="96" t="s">
        <v>222</v>
      </c>
      <c r="D25" s="77" t="s">
        <v>223</v>
      </c>
      <c r="F25" s="68">
        <v>324000</v>
      </c>
      <c r="H25" s="68">
        <v>3230</v>
      </c>
      <c r="J25" s="77">
        <v>0</v>
      </c>
      <c r="L25" s="77">
        <v>0</v>
      </c>
      <c r="N25" s="77">
        <v>0</v>
      </c>
      <c r="P25" s="68">
        <v>1046520000</v>
      </c>
      <c r="R25" s="77">
        <v>0</v>
      </c>
      <c r="T25" s="68">
        <v>1046520000</v>
      </c>
    </row>
    <row r="26" spans="2:20" s="29" customFormat="1" ht="24" x14ac:dyDescent="0.6">
      <c r="B26" s="96" t="s">
        <v>200</v>
      </c>
      <c r="D26" s="77" t="s">
        <v>223</v>
      </c>
      <c r="F26" s="68">
        <v>1000000</v>
      </c>
      <c r="H26" s="68">
        <v>2170</v>
      </c>
      <c r="J26" s="77">
        <v>0</v>
      </c>
      <c r="L26" s="77">
        <v>0</v>
      </c>
      <c r="N26" s="77">
        <v>0</v>
      </c>
      <c r="P26" s="68">
        <v>2170000000</v>
      </c>
      <c r="R26" s="77">
        <v>0</v>
      </c>
      <c r="T26" s="68">
        <v>2170000000</v>
      </c>
    </row>
    <row r="27" spans="2:20" s="29" customFormat="1" ht="24" x14ac:dyDescent="0.6">
      <c r="B27" s="96" t="s">
        <v>185</v>
      </c>
      <c r="D27" s="77" t="s">
        <v>291</v>
      </c>
      <c r="F27" s="68">
        <v>24400000</v>
      </c>
      <c r="H27" s="68">
        <v>40</v>
      </c>
      <c r="J27" s="77">
        <v>0</v>
      </c>
      <c r="L27" s="77">
        <v>0</v>
      </c>
      <c r="N27" s="77">
        <v>0</v>
      </c>
      <c r="P27" s="68">
        <v>976000000</v>
      </c>
      <c r="R27" s="77">
        <v>122730539</v>
      </c>
      <c r="T27" s="68">
        <v>853269461</v>
      </c>
    </row>
    <row r="28" spans="2:20" s="29" customFormat="1" ht="24" x14ac:dyDescent="0.6">
      <c r="B28" s="96" t="s">
        <v>184</v>
      </c>
      <c r="D28" s="77" t="s">
        <v>228</v>
      </c>
      <c r="F28" s="68">
        <v>608873</v>
      </c>
      <c r="H28" s="68">
        <v>420</v>
      </c>
      <c r="J28" s="77">
        <v>0</v>
      </c>
      <c r="L28" s="77">
        <v>0</v>
      </c>
      <c r="N28" s="77">
        <v>0</v>
      </c>
      <c r="P28" s="68">
        <v>255726660</v>
      </c>
      <c r="R28" s="77">
        <v>1739637</v>
      </c>
      <c r="T28" s="68">
        <v>253987023</v>
      </c>
    </row>
    <row r="29" spans="2:20" s="29" customFormat="1" ht="24" x14ac:dyDescent="0.6">
      <c r="B29" s="96" t="s">
        <v>206</v>
      </c>
      <c r="D29" s="77" t="s">
        <v>136</v>
      </c>
      <c r="F29" s="68">
        <v>800000</v>
      </c>
      <c r="H29" s="68">
        <v>310</v>
      </c>
      <c r="J29" s="77">
        <v>0</v>
      </c>
      <c r="L29" s="77">
        <v>0</v>
      </c>
      <c r="N29" s="77">
        <v>0</v>
      </c>
      <c r="P29" s="68">
        <v>248000000</v>
      </c>
      <c r="R29" s="77">
        <v>0</v>
      </c>
      <c r="T29" s="68">
        <v>248000000</v>
      </c>
    </row>
    <row r="30" spans="2:20" s="29" customFormat="1" ht="24" x14ac:dyDescent="0.6">
      <c r="B30" s="96" t="s">
        <v>79</v>
      </c>
      <c r="D30" s="77" t="s">
        <v>87</v>
      </c>
      <c r="F30" s="68">
        <v>979562</v>
      </c>
      <c r="H30" s="68">
        <v>320</v>
      </c>
      <c r="J30" s="77">
        <v>0</v>
      </c>
      <c r="L30" s="77">
        <v>0</v>
      </c>
      <c r="N30" s="77">
        <v>0</v>
      </c>
      <c r="P30" s="68">
        <v>313459840</v>
      </c>
      <c r="R30" s="77">
        <v>0</v>
      </c>
      <c r="T30" s="68">
        <v>313459840</v>
      </c>
    </row>
    <row r="31" spans="2:20" s="29" customFormat="1" ht="24" x14ac:dyDescent="0.6">
      <c r="B31" s="96" t="s">
        <v>189</v>
      </c>
      <c r="D31" s="77" t="s">
        <v>223</v>
      </c>
      <c r="F31" s="68">
        <v>4300000</v>
      </c>
      <c r="H31" s="68">
        <v>260</v>
      </c>
      <c r="J31" s="77">
        <v>0</v>
      </c>
      <c r="L31" s="77">
        <v>0</v>
      </c>
      <c r="N31" s="77">
        <v>0</v>
      </c>
      <c r="P31" s="68">
        <v>1118000000</v>
      </c>
      <c r="R31" s="77">
        <v>0</v>
      </c>
      <c r="T31" s="68">
        <v>1118000000</v>
      </c>
    </row>
    <row r="32" spans="2:20" s="29" customFormat="1" ht="24" x14ac:dyDescent="0.6">
      <c r="B32" s="96" t="s">
        <v>187</v>
      </c>
      <c r="D32" s="77" t="s">
        <v>228</v>
      </c>
      <c r="F32" s="68">
        <v>800000</v>
      </c>
      <c r="H32" s="68">
        <v>110</v>
      </c>
      <c r="J32" s="77">
        <v>0</v>
      </c>
      <c r="L32" s="77">
        <v>0</v>
      </c>
      <c r="N32" s="77">
        <v>0</v>
      </c>
      <c r="P32" s="68">
        <v>88000000</v>
      </c>
      <c r="R32" s="77">
        <v>7498747</v>
      </c>
      <c r="T32" s="68">
        <v>80501253</v>
      </c>
    </row>
    <row r="33" spans="2:20" s="29" customFormat="1" ht="24" x14ac:dyDescent="0.6">
      <c r="B33" s="96" t="s">
        <v>201</v>
      </c>
      <c r="D33" s="77" t="s">
        <v>313</v>
      </c>
      <c r="F33" s="68">
        <v>2750000</v>
      </c>
      <c r="H33" s="68">
        <v>150</v>
      </c>
      <c r="J33" s="77">
        <v>412500000</v>
      </c>
      <c r="L33" s="77">
        <v>58443563</v>
      </c>
      <c r="N33" s="77">
        <v>354056437</v>
      </c>
      <c r="P33" s="68">
        <v>412500000</v>
      </c>
      <c r="R33" s="77">
        <v>58443563</v>
      </c>
      <c r="T33" s="68">
        <v>354056437</v>
      </c>
    </row>
    <row r="34" spans="2:20" s="29" customFormat="1" ht="24" x14ac:dyDescent="0.6">
      <c r="B34" s="96" t="s">
        <v>209</v>
      </c>
      <c r="D34" s="77" t="s">
        <v>254</v>
      </c>
      <c r="F34" s="68">
        <v>500000</v>
      </c>
      <c r="H34" s="68">
        <v>77</v>
      </c>
      <c r="J34" s="77">
        <v>0</v>
      </c>
      <c r="L34" s="77">
        <v>0</v>
      </c>
      <c r="N34" s="77">
        <v>0</v>
      </c>
      <c r="P34" s="68">
        <v>38500000</v>
      </c>
      <c r="R34" s="77">
        <v>3845253</v>
      </c>
      <c r="T34" s="68">
        <v>34654747</v>
      </c>
    </row>
    <row r="35" spans="2:20" s="29" customFormat="1" ht="24" x14ac:dyDescent="0.6">
      <c r="B35" s="96" t="s">
        <v>86</v>
      </c>
      <c r="D35" s="77" t="s">
        <v>212</v>
      </c>
      <c r="F35" s="68">
        <v>600000</v>
      </c>
      <c r="H35" s="68">
        <v>1060</v>
      </c>
      <c r="J35" s="77">
        <v>0</v>
      </c>
      <c r="L35" s="77">
        <v>0</v>
      </c>
      <c r="N35" s="77">
        <v>0</v>
      </c>
      <c r="P35" s="68">
        <v>636000000</v>
      </c>
      <c r="R35" s="77">
        <v>0</v>
      </c>
      <c r="T35" s="68">
        <v>636000000</v>
      </c>
    </row>
    <row r="36" spans="2:20" s="29" customFormat="1" ht="24" x14ac:dyDescent="0.6">
      <c r="B36" s="96" t="s">
        <v>195</v>
      </c>
      <c r="D36" s="77" t="s">
        <v>229</v>
      </c>
      <c r="F36" s="68">
        <v>575990</v>
      </c>
      <c r="H36" s="68">
        <v>420</v>
      </c>
      <c r="J36" s="77">
        <v>0</v>
      </c>
      <c r="L36" s="77">
        <v>0</v>
      </c>
      <c r="N36" s="77">
        <v>0</v>
      </c>
      <c r="P36" s="68">
        <v>241915800</v>
      </c>
      <c r="R36" s="77">
        <v>0</v>
      </c>
      <c r="T36" s="68">
        <v>241915800</v>
      </c>
    </row>
    <row r="37" spans="2:20" s="29" customFormat="1" ht="24" x14ac:dyDescent="0.6">
      <c r="B37" s="96" t="s">
        <v>82</v>
      </c>
      <c r="D37" s="77" t="s">
        <v>226</v>
      </c>
      <c r="F37" s="68">
        <v>3400000</v>
      </c>
      <c r="H37" s="68">
        <v>110</v>
      </c>
      <c r="J37" s="77">
        <v>0</v>
      </c>
      <c r="L37" s="77">
        <v>0</v>
      </c>
      <c r="N37" s="77">
        <v>0</v>
      </c>
      <c r="P37" s="68">
        <v>374000000</v>
      </c>
      <c r="R37" s="77">
        <v>5800405</v>
      </c>
      <c r="T37" s="68">
        <v>368199595</v>
      </c>
    </row>
    <row r="38" spans="2:20" s="29" customFormat="1" ht="24" x14ac:dyDescent="0.6">
      <c r="B38" s="96"/>
      <c r="D38" s="77"/>
      <c r="F38" s="68"/>
      <c r="H38" s="68"/>
      <c r="J38" s="77"/>
      <c r="L38" s="77"/>
      <c r="N38" s="77"/>
      <c r="P38" s="68"/>
      <c r="R38" s="77"/>
      <c r="T38" s="68"/>
    </row>
    <row r="39" spans="2:20" ht="21.75" thickBot="1" x14ac:dyDescent="0.6">
      <c r="B39" s="72" t="s">
        <v>65</v>
      </c>
      <c r="C39" s="100"/>
      <c r="D39" s="100"/>
      <c r="E39" s="100"/>
      <c r="F39" s="70">
        <f>SUM(F9:F37)</f>
        <v>100734463</v>
      </c>
      <c r="G39" s="72"/>
      <c r="H39" s="70">
        <f>SUM(H9:H37)</f>
        <v>31089</v>
      </c>
      <c r="I39" s="71"/>
      <c r="J39" s="70">
        <f>SUM(J9:J37)</f>
        <v>612365125</v>
      </c>
      <c r="K39" s="71"/>
      <c r="L39" s="70">
        <f>SUM(L9:L37)</f>
        <v>86760727</v>
      </c>
      <c r="M39" s="71"/>
      <c r="N39" s="70">
        <f>SUM(N9:N37)</f>
        <v>525604398</v>
      </c>
      <c r="O39" s="71"/>
      <c r="P39" s="70">
        <f>SUM(P9:P37)</f>
        <v>26484780685</v>
      </c>
      <c r="Q39" s="71"/>
      <c r="R39" s="70">
        <f>SUM(R9:R37)</f>
        <v>599892455</v>
      </c>
      <c r="S39" s="71"/>
      <c r="T39" s="70">
        <f>SUM(T9:T37)</f>
        <v>25884888230</v>
      </c>
    </row>
    <row r="40" spans="2:20" ht="21.75" thickTop="1" x14ac:dyDescent="0.55000000000000004">
      <c r="L40"/>
    </row>
    <row r="41" spans="2:20" ht="30" x14ac:dyDescent="0.75">
      <c r="J41" s="45">
        <v>16</v>
      </c>
      <c r="L41"/>
    </row>
    <row r="42" spans="2:20" x14ac:dyDescent="0.55000000000000004">
      <c r="L42"/>
    </row>
    <row r="43" spans="2:20" x14ac:dyDescent="0.55000000000000004"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 s="90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zoomScaleNormal="100" workbookViewId="0">
      <selection activeCell="L13" sqref="L13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</row>
    <row r="2" spans="1:20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27" t="s">
        <v>173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</row>
    <row r="6" spans="1:20" ht="21" x14ac:dyDescent="0.25">
      <c r="A6" s="197" t="s">
        <v>143</v>
      </c>
      <c r="B6" s="120"/>
      <c r="C6" s="120"/>
      <c r="D6" s="120"/>
      <c r="E6" s="120"/>
      <c r="F6" s="120"/>
      <c r="G6" s="120"/>
      <c r="H6" s="120"/>
      <c r="I6" s="120"/>
      <c r="J6" s="197" t="s">
        <v>39</v>
      </c>
      <c r="K6" s="197"/>
      <c r="L6" s="197"/>
      <c r="M6" s="197"/>
      <c r="N6" s="197"/>
      <c r="O6" s="120"/>
      <c r="P6" s="197" t="s">
        <v>110</v>
      </c>
      <c r="Q6" s="197"/>
      <c r="R6" s="197"/>
      <c r="S6" s="197"/>
      <c r="T6" s="197"/>
    </row>
    <row r="7" spans="1:20" ht="63" x14ac:dyDescent="0.25">
      <c r="A7" s="197"/>
      <c r="B7" s="120"/>
      <c r="C7" s="130" t="s">
        <v>144</v>
      </c>
      <c r="D7" s="120"/>
      <c r="E7" s="231" t="s">
        <v>70</v>
      </c>
      <c r="F7" s="231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30"/>
      <c r="F9" s="230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18">
        <v>17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B10" sqref="B10:N13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4" t="s">
        <v>182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22" ht="27" customHeight="1" x14ac:dyDescent="0.25">
      <c r="B3" s="234" t="s">
        <v>37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2:22" ht="27" customHeight="1" x14ac:dyDescent="0.25">
      <c r="B4" s="234" t="s">
        <v>293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32" t="s">
        <v>174</v>
      </c>
      <c r="C6" s="232"/>
      <c r="D6" s="232"/>
      <c r="E6" s="232"/>
      <c r="F6" s="232"/>
      <c r="G6" s="232"/>
      <c r="H6" s="232"/>
      <c r="I6" s="232"/>
      <c r="J6" s="232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33" t="s">
        <v>38</v>
      </c>
      <c r="C8" s="233" t="s">
        <v>38</v>
      </c>
      <c r="D8" s="233" t="s">
        <v>39</v>
      </c>
      <c r="E8" s="233" t="s">
        <v>39</v>
      </c>
      <c r="F8" s="233" t="s">
        <v>39</v>
      </c>
      <c r="G8" s="233" t="s">
        <v>39</v>
      </c>
      <c r="H8" s="233" t="s">
        <v>39</v>
      </c>
      <c r="I8" s="82"/>
      <c r="J8" s="233" t="s">
        <v>40</v>
      </c>
      <c r="K8" s="233" t="s">
        <v>40</v>
      </c>
      <c r="L8" s="233" t="s">
        <v>40</v>
      </c>
      <c r="M8" s="233" t="s">
        <v>40</v>
      </c>
      <c r="N8" s="233" t="s">
        <v>40</v>
      </c>
    </row>
    <row r="9" spans="2:22" s="26" customFormat="1" ht="58.5" customHeight="1" x14ac:dyDescent="0.25">
      <c r="B9" s="236" t="s">
        <v>41</v>
      </c>
      <c r="C9" s="83"/>
      <c r="D9" s="236" t="s">
        <v>42</v>
      </c>
      <c r="E9" s="83"/>
      <c r="F9" s="236" t="s">
        <v>43</v>
      </c>
      <c r="G9" s="83"/>
      <c r="H9" s="236" t="s">
        <v>44</v>
      </c>
      <c r="I9" s="82"/>
      <c r="J9" s="236" t="s">
        <v>42</v>
      </c>
      <c r="K9" s="83"/>
      <c r="L9" s="236" t="s">
        <v>43</v>
      </c>
      <c r="M9" s="83"/>
      <c r="N9" s="236" t="s">
        <v>44</v>
      </c>
    </row>
    <row r="10" spans="2:22" s="25" customFormat="1" ht="23.25" customHeight="1" x14ac:dyDescent="0.25">
      <c r="B10" s="84" t="s">
        <v>246</v>
      </c>
      <c r="C10" s="82"/>
      <c r="D10" s="131">
        <v>2577</v>
      </c>
      <c r="E10" s="86"/>
      <c r="F10" s="85">
        <v>0</v>
      </c>
      <c r="G10" s="86"/>
      <c r="H10" s="85">
        <v>2577</v>
      </c>
      <c r="I10" s="86"/>
      <c r="J10" s="85">
        <v>17665</v>
      </c>
      <c r="K10" s="86"/>
      <c r="L10" s="85">
        <v>0</v>
      </c>
      <c r="M10" s="86"/>
      <c r="N10" s="85">
        <v>17665</v>
      </c>
    </row>
    <row r="11" spans="2:22" s="25" customFormat="1" ht="23.25" customHeight="1" x14ac:dyDescent="0.25">
      <c r="B11" s="84" t="s">
        <v>247</v>
      </c>
      <c r="C11" s="82"/>
      <c r="D11" s="131">
        <v>1309</v>
      </c>
      <c r="E11" s="86"/>
      <c r="F11" s="85">
        <v>0</v>
      </c>
      <c r="G11" s="86"/>
      <c r="H11" s="85">
        <v>1309</v>
      </c>
      <c r="I11" s="86"/>
      <c r="J11" s="85">
        <v>11509</v>
      </c>
      <c r="K11" s="86"/>
      <c r="L11" s="85">
        <v>0</v>
      </c>
      <c r="M11" s="86"/>
      <c r="N11" s="85">
        <v>11509</v>
      </c>
    </row>
    <row r="12" spans="2:22" s="25" customFormat="1" ht="23.25" customHeight="1" x14ac:dyDescent="0.25">
      <c r="B12" s="84" t="s">
        <v>248</v>
      </c>
      <c r="C12" s="82"/>
      <c r="D12" s="131">
        <v>672608</v>
      </c>
      <c r="E12" s="86"/>
      <c r="F12" s="85">
        <v>0</v>
      </c>
      <c r="G12" s="86"/>
      <c r="H12" s="85">
        <v>672608</v>
      </c>
      <c r="I12" s="86"/>
      <c r="J12" s="85">
        <v>30725549</v>
      </c>
      <c r="K12" s="86"/>
      <c r="L12" s="85">
        <v>0</v>
      </c>
      <c r="M12" s="86"/>
      <c r="N12" s="85">
        <v>30725549</v>
      </c>
    </row>
    <row r="13" spans="2:22" s="25" customFormat="1" ht="23.25" customHeight="1" x14ac:dyDescent="0.25">
      <c r="B13" s="84" t="s">
        <v>249</v>
      </c>
      <c r="C13" s="82"/>
      <c r="D13" s="131">
        <v>4149</v>
      </c>
      <c r="E13" s="86"/>
      <c r="F13" s="85">
        <v>0</v>
      </c>
      <c r="G13" s="86"/>
      <c r="H13" s="85">
        <v>4149</v>
      </c>
      <c r="I13" s="86"/>
      <c r="J13" s="85">
        <v>28417</v>
      </c>
      <c r="K13" s="86"/>
      <c r="L13" s="85">
        <v>0</v>
      </c>
      <c r="M13" s="86"/>
      <c r="N13" s="85">
        <v>28417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35" t="s">
        <v>65</v>
      </c>
      <c r="C15" s="235"/>
      <c r="D15" s="87">
        <f>SUM(D10:D13)</f>
        <v>680643</v>
      </c>
      <c r="E15" s="87"/>
      <c r="F15" s="87">
        <f>SUM(F10:F13)</f>
        <v>0</v>
      </c>
      <c r="G15" s="87"/>
      <c r="H15" s="87">
        <f>SUM(H10:H13)</f>
        <v>680643</v>
      </c>
      <c r="I15" s="87"/>
      <c r="J15" s="87">
        <f>SUM(J10:J13)</f>
        <v>30783140</v>
      </c>
      <c r="K15" s="87"/>
      <c r="L15" s="87">
        <f>SUM(L10:L13)</f>
        <v>0</v>
      </c>
      <c r="M15" s="87"/>
      <c r="N15" s="87">
        <f>SUM(N10:N13)</f>
        <v>30783140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15:C15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I19" sqref="I1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9" t="s">
        <v>182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3:17" ht="30" x14ac:dyDescent="0.55000000000000004">
      <c r="C3" s="179" t="s">
        <v>0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3:17" ht="30" x14ac:dyDescent="0.55000000000000004">
      <c r="C4" s="179" t="s">
        <v>293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80" t="s">
        <v>71</v>
      </c>
      <c r="D9" s="181" t="s">
        <v>289</v>
      </c>
      <c r="E9" s="181" t="s">
        <v>2</v>
      </c>
      <c r="F9" s="181" t="s">
        <v>2</v>
      </c>
      <c r="G9" s="181" t="s">
        <v>2</v>
      </c>
      <c r="I9" s="181" t="s">
        <v>3</v>
      </c>
      <c r="J9" s="181" t="s">
        <v>3</v>
      </c>
      <c r="K9" s="181" t="s">
        <v>3</v>
      </c>
      <c r="M9" s="181" t="s">
        <v>294</v>
      </c>
      <c r="N9" s="181" t="s">
        <v>4</v>
      </c>
      <c r="O9" s="181" t="s">
        <v>4</v>
      </c>
      <c r="P9" s="181" t="s">
        <v>4</v>
      </c>
      <c r="Q9" s="181" t="s">
        <v>4</v>
      </c>
    </row>
    <row r="10" spans="3:17" s="6" customFormat="1" ht="44.25" customHeight="1" x14ac:dyDescent="0.25">
      <c r="C10" s="180"/>
      <c r="D10" s="10"/>
      <c r="E10" s="182" t="s">
        <v>6</v>
      </c>
      <c r="F10" s="10"/>
      <c r="G10" s="182" t="s">
        <v>7</v>
      </c>
      <c r="I10" s="182" t="s">
        <v>72</v>
      </c>
      <c r="J10" s="10"/>
      <c r="K10" s="182" t="s">
        <v>73</v>
      </c>
      <c r="L10" s="31">
        <v>0</v>
      </c>
      <c r="M10" s="182" t="s">
        <v>6</v>
      </c>
      <c r="N10" s="10"/>
      <c r="O10" s="182" t="s">
        <v>7</v>
      </c>
      <c r="Q10" s="184" t="s">
        <v>11</v>
      </c>
    </row>
    <row r="11" spans="3:17" s="6" customFormat="1" ht="39.75" customHeight="1" x14ac:dyDescent="0.25">
      <c r="C11" s="180"/>
      <c r="D11" s="9"/>
      <c r="E11" s="183" t="s">
        <v>6</v>
      </c>
      <c r="F11" s="9"/>
      <c r="G11" s="183" t="s">
        <v>7</v>
      </c>
      <c r="I11" s="183"/>
      <c r="J11" s="9"/>
      <c r="K11" s="183"/>
      <c r="L11" s="31">
        <v>0</v>
      </c>
      <c r="M11" s="183" t="s">
        <v>6</v>
      </c>
      <c r="N11" s="9"/>
      <c r="O11" s="183" t="s">
        <v>7</v>
      </c>
      <c r="Q11" s="185" t="s">
        <v>11</v>
      </c>
    </row>
    <row r="12" spans="3:17" x14ac:dyDescent="0.55000000000000004">
      <c r="C12" s="30" t="s">
        <v>67</v>
      </c>
      <c r="E12" s="102">
        <f>سهام!G73</f>
        <v>357373463442</v>
      </c>
      <c r="F12" s="20"/>
      <c r="G12" s="102">
        <f>سهام!I73</f>
        <v>320445002955.00647</v>
      </c>
      <c r="H12" s="20"/>
      <c r="I12" s="102">
        <f>سهام!M73</f>
        <v>108452386618</v>
      </c>
      <c r="J12" s="20"/>
      <c r="K12" s="102">
        <f>سهام!Q73</f>
        <v>153180513088</v>
      </c>
      <c r="L12" s="51">
        <v>0</v>
      </c>
      <c r="M12" s="102">
        <f>سهام!W73</f>
        <v>312595036173</v>
      </c>
      <c r="N12" s="20"/>
      <c r="O12" s="102">
        <f>سهام!Y73</f>
        <v>260231154266.20859</v>
      </c>
      <c r="P12" s="20"/>
      <c r="Q12" s="51">
        <f>O12/O17</f>
        <v>0.99778518691991314</v>
      </c>
    </row>
    <row r="13" spans="3:17" x14ac:dyDescent="0.55000000000000004">
      <c r="C13" s="2" t="s">
        <v>77</v>
      </c>
      <c r="E13" s="102">
        <f>سپرده!D15</f>
        <v>1546150734.0362</v>
      </c>
      <c r="F13" s="20"/>
      <c r="G13" s="102">
        <f>سپرده!D15</f>
        <v>1546150734.0362</v>
      </c>
      <c r="H13" s="20"/>
      <c r="I13" s="102">
        <f>سپرده!F15</f>
        <v>59971589776</v>
      </c>
      <c r="J13" s="20"/>
      <c r="K13" s="102">
        <f>سپرده!H15</f>
        <v>61218712266</v>
      </c>
      <c r="L13" s="51">
        <v>0.3836</v>
      </c>
      <c r="M13" s="102">
        <f>سپرده!J15</f>
        <v>299028244</v>
      </c>
      <c r="N13" s="20"/>
      <c r="O13" s="102">
        <f>سپرده!J15</f>
        <v>299028244</v>
      </c>
      <c r="P13" s="20"/>
      <c r="Q13" s="101">
        <f>O13/O17</f>
        <v>1.1465420163669338E-3</v>
      </c>
    </row>
    <row r="14" spans="3:17" x14ac:dyDescent="0.55000000000000004">
      <c r="C14" s="2" t="s">
        <v>68</v>
      </c>
      <c r="E14" s="102">
        <f>'اوراق مشارکت'!R17</f>
        <v>0</v>
      </c>
      <c r="F14" s="20"/>
      <c r="G14" s="102">
        <f>'اوراق مشارکت'!T17</f>
        <v>0</v>
      </c>
      <c r="H14" s="20"/>
      <c r="I14" s="102">
        <f>'اوراق مشارکت'!X17</f>
        <v>72549907535</v>
      </c>
      <c r="J14" s="20"/>
      <c r="K14" s="102">
        <f>'اوراق مشارکت'!AB17</f>
        <v>72285921610</v>
      </c>
      <c r="L14" s="51">
        <v>0</v>
      </c>
      <c r="M14" s="102">
        <f>'اوراق مشارکت'!AH17</f>
        <v>280752265</v>
      </c>
      <c r="N14" s="20"/>
      <c r="O14" s="102">
        <f>'اوراق مشارکت'!AJ17</f>
        <v>278614491</v>
      </c>
      <c r="P14" s="20"/>
      <c r="Q14" s="51">
        <f>O14/$O$17</f>
        <v>1.0682710637199438E-3</v>
      </c>
    </row>
    <row r="15" spans="3:17" x14ac:dyDescent="0.55000000000000004">
      <c r="C15" s="2" t="s">
        <v>158</v>
      </c>
      <c r="E15" s="102">
        <f>'واحدهای صندوق'!E11</f>
        <v>12884081463</v>
      </c>
      <c r="F15" s="20"/>
      <c r="G15" s="102">
        <f>'واحدهای صندوق'!G11</f>
        <v>12981403600</v>
      </c>
      <c r="H15" s="20"/>
      <c r="I15" s="102">
        <f>'واحدهای صندوق'!K11</f>
        <v>4928331968</v>
      </c>
      <c r="J15" s="20"/>
      <c r="K15" s="102">
        <f>'واحدهای صندوق'!O11</f>
        <v>18694830552</v>
      </c>
      <c r="L15" s="51"/>
      <c r="M15" s="102">
        <f>'واحدهای صندوق'!U11</f>
        <v>0</v>
      </c>
      <c r="N15" s="20"/>
      <c r="O15" s="102">
        <f>'واحدهای صندوق'!W11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371803695639.03619</v>
      </c>
      <c r="F17" s="73">
        <f>SUM(F12:F14)</f>
        <v>0</v>
      </c>
      <c r="G17" s="70">
        <f>SUM(G12:G16)</f>
        <v>334972557289.04266</v>
      </c>
      <c r="H17" s="73">
        <f>SUM(H12:H14)</f>
        <v>0</v>
      </c>
      <c r="I17" s="70">
        <f>SUM(I12:I16)</f>
        <v>245902215897</v>
      </c>
      <c r="J17" s="73">
        <f>SUM(J12:J14)</f>
        <v>0</v>
      </c>
      <c r="K17" s="70">
        <f>SUM(K12:K16)</f>
        <v>305379977516</v>
      </c>
      <c r="L17" s="73">
        <v>0</v>
      </c>
      <c r="M17" s="70">
        <f>SUM(M12:M16)</f>
        <v>313174816682</v>
      </c>
      <c r="N17" s="73">
        <f>SUM(N12:N14)</f>
        <v>0</v>
      </c>
      <c r="O17" s="70">
        <f>SUM(O12:O16)</f>
        <v>260808797001.20859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Q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74"/>
  <sheetViews>
    <sheetView rightToLeft="1" view="pageBreakPreview" topLeftCell="B1" zoomScaleNormal="55" zoomScaleSheetLayoutView="100" workbookViewId="0">
      <selection activeCell="B10" sqref="B10:R5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1" t="s">
        <v>182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2:28" ht="30" x14ac:dyDescent="0.55000000000000004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2:28" ht="30" x14ac:dyDescent="0.55000000000000004">
      <c r="B4" s="181" t="s">
        <v>293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2:28" ht="61.5" customHeight="1" x14ac:dyDescent="0.55000000000000004"/>
    <row r="6" spans="2:28" s="2" customFormat="1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80" t="s">
        <v>1</v>
      </c>
      <c r="D8" s="181" t="s">
        <v>39</v>
      </c>
      <c r="E8" s="181" t="s">
        <v>39</v>
      </c>
      <c r="F8" s="181" t="s">
        <v>39</v>
      </c>
      <c r="G8" s="181" t="s">
        <v>39</v>
      </c>
      <c r="H8" s="181" t="s">
        <v>39</v>
      </c>
      <c r="I8" s="181" t="s">
        <v>39</v>
      </c>
      <c r="J8" s="181" t="s">
        <v>39</v>
      </c>
      <c r="L8" s="181" t="s">
        <v>40</v>
      </c>
      <c r="M8" s="181" t="s">
        <v>40</v>
      </c>
      <c r="N8" s="181" t="s">
        <v>40</v>
      </c>
      <c r="O8" s="181" t="s">
        <v>40</v>
      </c>
      <c r="P8" s="181" t="s">
        <v>40</v>
      </c>
      <c r="Q8" s="181" t="s">
        <v>40</v>
      </c>
      <c r="R8" s="181" t="s">
        <v>40</v>
      </c>
    </row>
    <row r="9" spans="2:28" ht="69" customHeight="1" x14ac:dyDescent="0.65">
      <c r="B9" s="180" t="s">
        <v>1</v>
      </c>
      <c r="D9" s="237" t="s">
        <v>5</v>
      </c>
      <c r="E9" s="39"/>
      <c r="F9" s="237" t="s">
        <v>146</v>
      </c>
      <c r="G9" s="39"/>
      <c r="H9" s="237" t="s">
        <v>51</v>
      </c>
      <c r="I9" s="39"/>
      <c r="J9" s="237" t="s">
        <v>52</v>
      </c>
      <c r="K9" s="28"/>
      <c r="L9" s="237" t="s">
        <v>5</v>
      </c>
      <c r="M9" s="39"/>
      <c r="N9" s="237" t="s">
        <v>146</v>
      </c>
      <c r="O9" s="39"/>
      <c r="P9" s="237" t="s">
        <v>51</v>
      </c>
      <c r="Q9" s="39"/>
      <c r="R9" s="221" t="s">
        <v>156</v>
      </c>
    </row>
    <row r="10" spans="2:28" ht="21.75" customHeight="1" x14ac:dyDescent="0.55000000000000004">
      <c r="B10" s="22" t="s">
        <v>233</v>
      </c>
      <c r="D10" s="68">
        <v>4200000</v>
      </c>
      <c r="E10" s="6"/>
      <c r="F10" s="68">
        <v>7882418880</v>
      </c>
      <c r="G10" s="6"/>
      <c r="H10" s="68">
        <v>7771372319</v>
      </c>
      <c r="I10" s="6"/>
      <c r="J10" s="68">
        <v>111046561</v>
      </c>
      <c r="K10" s="6"/>
      <c r="L10" s="68">
        <v>4200000</v>
      </c>
      <c r="M10" s="6"/>
      <c r="N10" s="68">
        <v>7882418880</v>
      </c>
      <c r="O10" s="6"/>
      <c r="P10" s="68">
        <v>7235064548</v>
      </c>
      <c r="Q10" s="6"/>
      <c r="R10" s="68">
        <v>647354332</v>
      </c>
    </row>
    <row r="11" spans="2:28" ht="21.75" customHeight="1" x14ac:dyDescent="0.55000000000000004">
      <c r="B11" s="22" t="s">
        <v>190</v>
      </c>
      <c r="D11" s="68">
        <v>530000</v>
      </c>
      <c r="E11" s="6"/>
      <c r="F11" s="68">
        <v>14398714845</v>
      </c>
      <c r="G11" s="6"/>
      <c r="H11" s="68">
        <v>13377365535</v>
      </c>
      <c r="I11" s="6"/>
      <c r="J11" s="68">
        <v>1021349310</v>
      </c>
      <c r="K11" s="6"/>
      <c r="L11" s="68">
        <v>530000</v>
      </c>
      <c r="M11" s="6"/>
      <c r="N11" s="68">
        <v>14398714845</v>
      </c>
      <c r="O11" s="6"/>
      <c r="P11" s="68">
        <v>13898754964</v>
      </c>
      <c r="Q11" s="6"/>
      <c r="R11" s="68">
        <v>499959881</v>
      </c>
    </row>
    <row r="12" spans="2:28" ht="21.75" customHeight="1" x14ac:dyDescent="0.55000000000000004">
      <c r="B12" s="22" t="s">
        <v>274</v>
      </c>
      <c r="D12" s="68">
        <v>700000</v>
      </c>
      <c r="E12" s="6"/>
      <c r="F12" s="68">
        <v>9630356400</v>
      </c>
      <c r="G12" s="6"/>
      <c r="H12" s="68">
        <v>9849713510</v>
      </c>
      <c r="I12" s="6"/>
      <c r="J12" s="68">
        <v>-219357110</v>
      </c>
      <c r="K12" s="6"/>
      <c r="L12" s="68">
        <v>700000</v>
      </c>
      <c r="M12" s="6"/>
      <c r="N12" s="68">
        <v>9630356400</v>
      </c>
      <c r="O12" s="6"/>
      <c r="P12" s="68">
        <v>9406784700</v>
      </c>
      <c r="Q12" s="6"/>
      <c r="R12" s="68">
        <v>223571700</v>
      </c>
    </row>
    <row r="13" spans="2:28" ht="21.75" customHeight="1" x14ac:dyDescent="0.55000000000000004">
      <c r="B13" s="22" t="s">
        <v>236</v>
      </c>
      <c r="D13" s="68">
        <v>58477</v>
      </c>
      <c r="E13" s="6"/>
      <c r="F13" s="68">
        <v>1284652266</v>
      </c>
      <c r="G13" s="6"/>
      <c r="H13" s="68">
        <v>1534573463</v>
      </c>
      <c r="I13" s="6"/>
      <c r="J13" s="68">
        <v>-249921196</v>
      </c>
      <c r="K13" s="6"/>
      <c r="L13" s="68">
        <v>58477</v>
      </c>
      <c r="M13" s="6"/>
      <c r="N13" s="68">
        <v>1284652266</v>
      </c>
      <c r="O13" s="6"/>
      <c r="P13" s="68">
        <v>1177491833</v>
      </c>
      <c r="Q13" s="6"/>
      <c r="R13" s="68">
        <v>107160433</v>
      </c>
    </row>
    <row r="14" spans="2:28" ht="21.75" customHeight="1" x14ac:dyDescent="0.55000000000000004">
      <c r="B14" s="22" t="s">
        <v>263</v>
      </c>
      <c r="D14" s="68">
        <v>450000</v>
      </c>
      <c r="E14" s="6"/>
      <c r="F14" s="68">
        <v>366804450</v>
      </c>
      <c r="G14" s="6"/>
      <c r="H14" s="68">
        <v>315434948</v>
      </c>
      <c r="I14" s="6"/>
      <c r="J14" s="68">
        <v>51369502</v>
      </c>
      <c r="K14" s="6"/>
      <c r="L14" s="68">
        <v>450000</v>
      </c>
      <c r="M14" s="6"/>
      <c r="N14" s="68">
        <v>366804450</v>
      </c>
      <c r="O14" s="6"/>
      <c r="P14" s="68">
        <v>340515697</v>
      </c>
      <c r="Q14" s="6"/>
      <c r="R14" s="68">
        <v>26288753</v>
      </c>
    </row>
    <row r="15" spans="2:28" ht="21.75" customHeight="1" x14ac:dyDescent="0.55000000000000004">
      <c r="B15" s="22" t="s">
        <v>270</v>
      </c>
      <c r="D15" s="68">
        <v>49000</v>
      </c>
      <c r="E15" s="6"/>
      <c r="F15" s="68">
        <v>119286994</v>
      </c>
      <c r="G15" s="6"/>
      <c r="H15" s="68">
        <v>153624558</v>
      </c>
      <c r="I15" s="6"/>
      <c r="J15" s="68">
        <v>-34337563</v>
      </c>
      <c r="K15" s="6"/>
      <c r="L15" s="68">
        <v>49000</v>
      </c>
      <c r="M15" s="6"/>
      <c r="N15" s="68">
        <v>119286994</v>
      </c>
      <c r="O15" s="6"/>
      <c r="P15" s="68">
        <v>112606153</v>
      </c>
      <c r="Q15" s="6"/>
      <c r="R15" s="68">
        <v>6680841</v>
      </c>
    </row>
    <row r="16" spans="2:28" ht="21.75" customHeight="1" x14ac:dyDescent="0.55000000000000004">
      <c r="B16" s="22" t="s">
        <v>310</v>
      </c>
      <c r="D16" s="68">
        <v>500</v>
      </c>
      <c r="E16" s="6"/>
      <c r="F16" s="68">
        <v>278614491</v>
      </c>
      <c r="G16" s="6"/>
      <c r="H16" s="68">
        <v>280752265</v>
      </c>
      <c r="I16" s="6"/>
      <c r="J16" s="68">
        <v>-2137773</v>
      </c>
      <c r="K16" s="6"/>
      <c r="L16" s="68">
        <v>500</v>
      </c>
      <c r="M16" s="6"/>
      <c r="N16" s="68">
        <v>278614491</v>
      </c>
      <c r="O16" s="6"/>
      <c r="P16" s="68">
        <v>280752265</v>
      </c>
      <c r="Q16" s="6"/>
      <c r="R16" s="68">
        <v>-2137773</v>
      </c>
    </row>
    <row r="17" spans="2:18" ht="21.75" customHeight="1" x14ac:dyDescent="0.55000000000000004">
      <c r="B17" s="22" t="s">
        <v>298</v>
      </c>
      <c r="D17" s="68">
        <v>200000</v>
      </c>
      <c r="E17" s="6"/>
      <c r="F17" s="68">
        <v>1399622400</v>
      </c>
      <c r="G17" s="6"/>
      <c r="H17" s="68">
        <v>1407304763</v>
      </c>
      <c r="I17" s="6"/>
      <c r="J17" s="68">
        <v>-7682363</v>
      </c>
      <c r="K17" s="6"/>
      <c r="L17" s="68">
        <v>200000</v>
      </c>
      <c r="M17" s="6"/>
      <c r="N17" s="68">
        <v>1399622400</v>
      </c>
      <c r="O17" s="6"/>
      <c r="P17" s="68">
        <v>1407304763</v>
      </c>
      <c r="Q17" s="6"/>
      <c r="R17" s="68">
        <v>-7682363</v>
      </c>
    </row>
    <row r="18" spans="2:18" ht="21.75" customHeight="1" x14ac:dyDescent="0.55000000000000004">
      <c r="B18" s="22" t="s">
        <v>304</v>
      </c>
      <c r="D18" s="68">
        <v>1000000</v>
      </c>
      <c r="E18" s="6"/>
      <c r="F18" s="68">
        <v>1769409000</v>
      </c>
      <c r="G18" s="6"/>
      <c r="H18" s="68">
        <v>1782707187</v>
      </c>
      <c r="I18" s="6"/>
      <c r="J18" s="68">
        <v>-13298187</v>
      </c>
      <c r="K18" s="6"/>
      <c r="L18" s="68">
        <v>1000000</v>
      </c>
      <c r="M18" s="6"/>
      <c r="N18" s="68">
        <v>1769409000</v>
      </c>
      <c r="O18" s="6"/>
      <c r="P18" s="68">
        <v>1782707187</v>
      </c>
      <c r="Q18" s="6"/>
      <c r="R18" s="68">
        <v>-13298187</v>
      </c>
    </row>
    <row r="19" spans="2:18" ht="21.75" customHeight="1" x14ac:dyDescent="0.55000000000000004">
      <c r="B19" s="22" t="s">
        <v>83</v>
      </c>
      <c r="D19" s="68">
        <v>4669</v>
      </c>
      <c r="E19" s="6"/>
      <c r="F19" s="68">
        <v>149215205</v>
      </c>
      <c r="G19" s="6"/>
      <c r="H19" s="68">
        <v>164965345</v>
      </c>
      <c r="I19" s="6"/>
      <c r="J19" s="68">
        <v>-15750139</v>
      </c>
      <c r="K19" s="6"/>
      <c r="L19" s="68">
        <v>4669</v>
      </c>
      <c r="M19" s="6"/>
      <c r="N19" s="68">
        <v>149215205</v>
      </c>
      <c r="O19" s="6"/>
      <c r="P19" s="68">
        <v>164965345</v>
      </c>
      <c r="Q19" s="6"/>
      <c r="R19" s="68">
        <v>-15750139</v>
      </c>
    </row>
    <row r="20" spans="2:18" ht="21.75" customHeight="1" x14ac:dyDescent="0.55000000000000004">
      <c r="B20" s="22" t="s">
        <v>221</v>
      </c>
      <c r="D20" s="68">
        <v>600000</v>
      </c>
      <c r="E20" s="6"/>
      <c r="F20" s="68">
        <v>6518979900</v>
      </c>
      <c r="G20" s="6"/>
      <c r="H20" s="68">
        <v>6902646928</v>
      </c>
      <c r="I20" s="6"/>
      <c r="J20" s="68">
        <v>-383667028</v>
      </c>
      <c r="K20" s="6"/>
      <c r="L20" s="68">
        <v>600000</v>
      </c>
      <c r="M20" s="6"/>
      <c r="N20" s="68">
        <v>6518979900</v>
      </c>
      <c r="O20" s="6"/>
      <c r="P20" s="68">
        <v>6569396854</v>
      </c>
      <c r="Q20" s="6"/>
      <c r="R20" s="68">
        <v>-50416954</v>
      </c>
    </row>
    <row r="21" spans="2:18" ht="21.75" customHeight="1" x14ac:dyDescent="0.55000000000000004">
      <c r="B21" s="22" t="s">
        <v>303</v>
      </c>
      <c r="D21" s="68">
        <v>700000</v>
      </c>
      <c r="E21" s="6"/>
      <c r="F21" s="68">
        <v>870489585</v>
      </c>
      <c r="G21" s="6"/>
      <c r="H21" s="68">
        <v>927040966</v>
      </c>
      <c r="I21" s="6"/>
      <c r="J21" s="68">
        <v>-56551381</v>
      </c>
      <c r="K21" s="6"/>
      <c r="L21" s="68">
        <v>700000</v>
      </c>
      <c r="M21" s="6"/>
      <c r="N21" s="68">
        <v>870489585</v>
      </c>
      <c r="O21" s="6"/>
      <c r="P21" s="68">
        <v>927040966</v>
      </c>
      <c r="Q21" s="6"/>
      <c r="R21" s="68">
        <v>-56551381</v>
      </c>
    </row>
    <row r="22" spans="2:18" ht="21.75" customHeight="1" x14ac:dyDescent="0.55000000000000004">
      <c r="B22" s="22" t="s">
        <v>296</v>
      </c>
      <c r="D22" s="68">
        <v>161215</v>
      </c>
      <c r="E22" s="6"/>
      <c r="F22" s="68">
        <v>3434281167</v>
      </c>
      <c r="G22" s="6"/>
      <c r="H22" s="68">
        <v>3505930863</v>
      </c>
      <c r="I22" s="6"/>
      <c r="J22" s="68">
        <v>-71649695</v>
      </c>
      <c r="K22" s="6"/>
      <c r="L22" s="68">
        <v>161215</v>
      </c>
      <c r="M22" s="6"/>
      <c r="N22" s="68">
        <v>3434281167</v>
      </c>
      <c r="O22" s="6"/>
      <c r="P22" s="68">
        <v>3505930863</v>
      </c>
      <c r="Q22" s="6"/>
      <c r="R22" s="68">
        <v>-71649695</v>
      </c>
    </row>
    <row r="23" spans="2:18" ht="21.75" customHeight="1" x14ac:dyDescent="0.55000000000000004">
      <c r="B23" s="22" t="s">
        <v>272</v>
      </c>
      <c r="D23" s="68">
        <v>1000000</v>
      </c>
      <c r="E23" s="6"/>
      <c r="F23" s="68">
        <v>1379741400</v>
      </c>
      <c r="G23" s="6"/>
      <c r="H23" s="68">
        <v>1497198449</v>
      </c>
      <c r="I23" s="6"/>
      <c r="J23" s="68">
        <v>-117457049</v>
      </c>
      <c r="K23" s="6"/>
      <c r="L23" s="68">
        <v>1000000</v>
      </c>
      <c r="M23" s="6"/>
      <c r="N23" s="68">
        <v>1379741400</v>
      </c>
      <c r="O23" s="6"/>
      <c r="P23" s="68">
        <v>1458965046</v>
      </c>
      <c r="Q23" s="6"/>
      <c r="R23" s="68">
        <v>-79223646</v>
      </c>
    </row>
    <row r="24" spans="2:18" ht="21.75" customHeight="1" x14ac:dyDescent="0.55000000000000004">
      <c r="B24" s="22" t="s">
        <v>300</v>
      </c>
      <c r="D24" s="68">
        <v>400000</v>
      </c>
      <c r="E24" s="6"/>
      <c r="F24" s="68">
        <v>1363041360</v>
      </c>
      <c r="G24" s="6"/>
      <c r="H24" s="68">
        <v>1482544889</v>
      </c>
      <c r="I24" s="6"/>
      <c r="J24" s="68">
        <v>-119503529</v>
      </c>
      <c r="K24" s="6"/>
      <c r="L24" s="68">
        <v>400000</v>
      </c>
      <c r="M24" s="6"/>
      <c r="N24" s="68">
        <v>1363041360</v>
      </c>
      <c r="O24" s="6"/>
      <c r="P24" s="68">
        <v>1482544889</v>
      </c>
      <c r="Q24" s="6"/>
      <c r="R24" s="68">
        <v>-119503529</v>
      </c>
    </row>
    <row r="25" spans="2:18" ht="21.75" customHeight="1" x14ac:dyDescent="0.55000000000000004">
      <c r="B25" s="22" t="s">
        <v>269</v>
      </c>
      <c r="D25" s="68">
        <v>1000000</v>
      </c>
      <c r="E25" s="6"/>
      <c r="F25" s="68">
        <v>10288417500</v>
      </c>
      <c r="G25" s="6"/>
      <c r="H25" s="68">
        <v>10580193179</v>
      </c>
      <c r="I25" s="6"/>
      <c r="J25" s="68">
        <v>-291775679</v>
      </c>
      <c r="K25" s="6"/>
      <c r="L25" s="68">
        <v>1000000</v>
      </c>
      <c r="M25" s="6"/>
      <c r="N25" s="68">
        <v>10288417500</v>
      </c>
      <c r="O25" s="6"/>
      <c r="P25" s="68">
        <v>10413579777</v>
      </c>
      <c r="Q25" s="6"/>
      <c r="R25" s="68">
        <v>-125162277</v>
      </c>
    </row>
    <row r="26" spans="2:18" ht="21.75" customHeight="1" x14ac:dyDescent="0.55000000000000004">
      <c r="B26" s="22" t="s">
        <v>232</v>
      </c>
      <c r="D26" s="68">
        <v>3000000</v>
      </c>
      <c r="E26" s="6"/>
      <c r="F26" s="68">
        <v>8979253650</v>
      </c>
      <c r="G26" s="6"/>
      <c r="H26" s="68">
        <v>9113849773</v>
      </c>
      <c r="I26" s="6"/>
      <c r="J26" s="68">
        <v>-134596123</v>
      </c>
      <c r="K26" s="6"/>
      <c r="L26" s="68">
        <v>3000000</v>
      </c>
      <c r="M26" s="6"/>
      <c r="N26" s="68">
        <v>8979253650</v>
      </c>
      <c r="O26" s="6"/>
      <c r="P26" s="68">
        <v>9113849773</v>
      </c>
      <c r="Q26" s="6"/>
      <c r="R26" s="68">
        <v>-134596123</v>
      </c>
    </row>
    <row r="27" spans="2:18" ht="21.75" customHeight="1" x14ac:dyDescent="0.55000000000000004">
      <c r="B27" s="22" t="s">
        <v>305</v>
      </c>
      <c r="D27" s="68">
        <v>200000</v>
      </c>
      <c r="E27" s="6"/>
      <c r="F27" s="68">
        <v>1902611700</v>
      </c>
      <c r="G27" s="6"/>
      <c r="H27" s="68">
        <v>2041852315</v>
      </c>
      <c r="I27" s="6"/>
      <c r="J27" s="68">
        <v>-139240615</v>
      </c>
      <c r="K27" s="6"/>
      <c r="L27" s="68">
        <v>200000</v>
      </c>
      <c r="M27" s="6"/>
      <c r="N27" s="68">
        <v>1902611700</v>
      </c>
      <c r="O27" s="6"/>
      <c r="P27" s="68">
        <v>2041852315</v>
      </c>
      <c r="Q27" s="6"/>
      <c r="R27" s="68">
        <v>-139240615</v>
      </c>
    </row>
    <row r="28" spans="2:18" ht="21.75" customHeight="1" x14ac:dyDescent="0.55000000000000004">
      <c r="B28" s="22" t="s">
        <v>208</v>
      </c>
      <c r="D28" s="68">
        <v>90000</v>
      </c>
      <c r="E28" s="6"/>
      <c r="F28" s="68">
        <v>402858643</v>
      </c>
      <c r="G28" s="6"/>
      <c r="H28" s="68">
        <v>360452470</v>
      </c>
      <c r="I28" s="6"/>
      <c r="J28" s="68">
        <v>42406173</v>
      </c>
      <c r="K28" s="6"/>
      <c r="L28" s="68">
        <v>90000</v>
      </c>
      <c r="M28" s="6"/>
      <c r="N28" s="68">
        <v>402858643</v>
      </c>
      <c r="O28" s="6"/>
      <c r="P28" s="68">
        <v>552053003</v>
      </c>
      <c r="Q28" s="6"/>
      <c r="R28" s="68">
        <v>-149194359</v>
      </c>
    </row>
    <row r="29" spans="2:18" ht="21.75" customHeight="1" x14ac:dyDescent="0.55000000000000004">
      <c r="B29" s="22" t="s">
        <v>216</v>
      </c>
      <c r="D29" s="68">
        <v>20000</v>
      </c>
      <c r="E29" s="6"/>
      <c r="F29" s="68">
        <v>558258480</v>
      </c>
      <c r="G29" s="6"/>
      <c r="H29" s="68">
        <v>-893804437</v>
      </c>
      <c r="I29" s="6"/>
      <c r="J29" s="68">
        <v>1452062917</v>
      </c>
      <c r="K29" s="6"/>
      <c r="L29" s="68">
        <v>20000</v>
      </c>
      <c r="M29" s="6"/>
      <c r="N29" s="68">
        <v>558258480</v>
      </c>
      <c r="O29" s="6"/>
      <c r="P29" s="68">
        <v>735004576</v>
      </c>
      <c r="Q29" s="6"/>
      <c r="R29" s="68">
        <v>-176746096</v>
      </c>
    </row>
    <row r="30" spans="2:18" ht="21.75" customHeight="1" x14ac:dyDescent="0.55000000000000004">
      <c r="B30" s="22" t="s">
        <v>219</v>
      </c>
      <c r="D30" s="68">
        <v>1300000</v>
      </c>
      <c r="E30" s="6"/>
      <c r="F30" s="68">
        <v>4030574535</v>
      </c>
      <c r="G30" s="6"/>
      <c r="H30" s="68">
        <v>4314133193</v>
      </c>
      <c r="I30" s="6"/>
      <c r="J30" s="68">
        <v>-283558658</v>
      </c>
      <c r="K30" s="6"/>
      <c r="L30" s="68">
        <v>1300000</v>
      </c>
      <c r="M30" s="6"/>
      <c r="N30" s="68">
        <v>4030574535</v>
      </c>
      <c r="O30" s="6"/>
      <c r="P30" s="68">
        <v>4225508745</v>
      </c>
      <c r="Q30" s="6"/>
      <c r="R30" s="68">
        <v>-194934210</v>
      </c>
    </row>
    <row r="31" spans="2:18" ht="21.75" customHeight="1" x14ac:dyDescent="0.55000000000000004">
      <c r="B31" s="22" t="s">
        <v>273</v>
      </c>
      <c r="D31" s="68">
        <v>2195964</v>
      </c>
      <c r="E31" s="6"/>
      <c r="F31" s="68">
        <v>5123261639</v>
      </c>
      <c r="G31" s="6"/>
      <c r="H31" s="68">
        <v>5472525321</v>
      </c>
      <c r="I31" s="6"/>
      <c r="J31" s="68">
        <v>-349263681</v>
      </c>
      <c r="K31" s="6"/>
      <c r="L31" s="68">
        <v>2195964</v>
      </c>
      <c r="M31" s="6"/>
      <c r="N31" s="68">
        <v>5123261639</v>
      </c>
      <c r="O31" s="6"/>
      <c r="P31" s="68">
        <v>5357358765</v>
      </c>
      <c r="Q31" s="6"/>
      <c r="R31" s="68">
        <v>-234097125</v>
      </c>
    </row>
    <row r="32" spans="2:18" ht="21.75" customHeight="1" x14ac:dyDescent="0.55000000000000004">
      <c r="B32" s="22" t="s">
        <v>264</v>
      </c>
      <c r="D32" s="68">
        <v>400000</v>
      </c>
      <c r="E32" s="6"/>
      <c r="F32" s="68">
        <v>1802013840</v>
      </c>
      <c r="G32" s="6"/>
      <c r="H32" s="68">
        <v>2095457400</v>
      </c>
      <c r="I32" s="6"/>
      <c r="J32" s="68">
        <v>-293443560</v>
      </c>
      <c r="K32" s="6"/>
      <c r="L32" s="68">
        <v>400000</v>
      </c>
      <c r="M32" s="6"/>
      <c r="N32" s="68">
        <v>1802013840</v>
      </c>
      <c r="O32" s="6"/>
      <c r="P32" s="68">
        <v>2089895885</v>
      </c>
      <c r="Q32" s="6"/>
      <c r="R32" s="68">
        <v>-287882045</v>
      </c>
    </row>
    <row r="33" spans="2:18" ht="21.75" customHeight="1" x14ac:dyDescent="0.55000000000000004">
      <c r="B33" s="22" t="s">
        <v>301</v>
      </c>
      <c r="D33" s="68">
        <v>1200000</v>
      </c>
      <c r="E33" s="6"/>
      <c r="F33" s="68">
        <v>8242662600</v>
      </c>
      <c r="G33" s="6"/>
      <c r="H33" s="68">
        <v>8589964032</v>
      </c>
      <c r="I33" s="6"/>
      <c r="J33" s="68">
        <v>-347301432</v>
      </c>
      <c r="K33" s="6"/>
      <c r="L33" s="68">
        <v>1200000</v>
      </c>
      <c r="M33" s="6"/>
      <c r="N33" s="68">
        <v>8242662600</v>
      </c>
      <c r="O33" s="6"/>
      <c r="P33" s="68">
        <v>8589964032</v>
      </c>
      <c r="Q33" s="6"/>
      <c r="R33" s="68">
        <v>-347301432</v>
      </c>
    </row>
    <row r="34" spans="2:18" ht="21.75" customHeight="1" x14ac:dyDescent="0.55000000000000004">
      <c r="B34" s="22" t="s">
        <v>265</v>
      </c>
      <c r="D34" s="68">
        <v>400000</v>
      </c>
      <c r="E34" s="6"/>
      <c r="F34" s="68">
        <v>2397648600</v>
      </c>
      <c r="G34" s="6"/>
      <c r="H34" s="68">
        <v>2811173400</v>
      </c>
      <c r="I34" s="6"/>
      <c r="J34" s="68">
        <v>-413524800</v>
      </c>
      <c r="K34" s="6"/>
      <c r="L34" s="68">
        <v>400000</v>
      </c>
      <c r="M34" s="6"/>
      <c r="N34" s="68">
        <v>2397648600</v>
      </c>
      <c r="O34" s="6"/>
      <c r="P34" s="68">
        <v>2802598390</v>
      </c>
      <c r="Q34" s="6"/>
      <c r="R34" s="68">
        <v>-404949790</v>
      </c>
    </row>
    <row r="35" spans="2:18" ht="21.75" customHeight="1" x14ac:dyDescent="0.55000000000000004">
      <c r="B35" s="22" t="s">
        <v>275</v>
      </c>
      <c r="D35" s="68">
        <v>1726134</v>
      </c>
      <c r="E35" s="6"/>
      <c r="F35" s="68">
        <v>2561784209</v>
      </c>
      <c r="G35" s="6"/>
      <c r="H35" s="68">
        <v>3113949281</v>
      </c>
      <c r="I35" s="6"/>
      <c r="J35" s="68">
        <v>-552165071</v>
      </c>
      <c r="K35" s="6"/>
      <c r="L35" s="68">
        <v>1726134</v>
      </c>
      <c r="M35" s="6"/>
      <c r="N35" s="68">
        <v>2561784209</v>
      </c>
      <c r="O35" s="6"/>
      <c r="P35" s="68">
        <v>2978616532</v>
      </c>
      <c r="Q35" s="6"/>
      <c r="R35" s="68">
        <v>-416832322</v>
      </c>
    </row>
    <row r="36" spans="2:18" ht="21.75" customHeight="1" x14ac:dyDescent="0.55000000000000004">
      <c r="B36" s="22" t="s">
        <v>277</v>
      </c>
      <c r="D36" s="68">
        <v>800000</v>
      </c>
      <c r="E36" s="6"/>
      <c r="F36" s="68">
        <v>2469220200</v>
      </c>
      <c r="G36" s="6"/>
      <c r="H36" s="68">
        <v>2877518541</v>
      </c>
      <c r="I36" s="6"/>
      <c r="J36" s="68">
        <v>-408298341</v>
      </c>
      <c r="K36" s="6"/>
      <c r="L36" s="68">
        <v>800000</v>
      </c>
      <c r="M36" s="6"/>
      <c r="N36" s="68">
        <v>2469220200</v>
      </c>
      <c r="O36" s="6"/>
      <c r="P36" s="68">
        <v>2947389037</v>
      </c>
      <c r="Q36" s="6"/>
      <c r="R36" s="68">
        <v>-478168837</v>
      </c>
    </row>
    <row r="37" spans="2:18" ht="21.75" customHeight="1" x14ac:dyDescent="0.55000000000000004">
      <c r="B37" s="22" t="s">
        <v>204</v>
      </c>
      <c r="D37" s="68">
        <v>1598921</v>
      </c>
      <c r="E37" s="6"/>
      <c r="F37" s="68">
        <v>3623848917</v>
      </c>
      <c r="G37" s="6"/>
      <c r="H37" s="68">
        <v>3967073282</v>
      </c>
      <c r="I37" s="6"/>
      <c r="J37" s="68">
        <v>-343224364</v>
      </c>
      <c r="K37" s="6"/>
      <c r="L37" s="68">
        <v>1598921</v>
      </c>
      <c r="M37" s="6"/>
      <c r="N37" s="68">
        <v>3623848917</v>
      </c>
      <c r="O37" s="6"/>
      <c r="P37" s="68">
        <v>4113453923</v>
      </c>
      <c r="Q37" s="6"/>
      <c r="R37" s="68">
        <v>-489605005</v>
      </c>
    </row>
    <row r="38" spans="2:18" ht="21.75" customHeight="1" x14ac:dyDescent="0.55000000000000004">
      <c r="B38" s="22" t="s">
        <v>295</v>
      </c>
      <c r="D38" s="68">
        <v>1400000</v>
      </c>
      <c r="E38" s="6"/>
      <c r="F38" s="68">
        <v>7334100900</v>
      </c>
      <c r="G38" s="6"/>
      <c r="H38" s="68">
        <v>7839268041</v>
      </c>
      <c r="I38" s="6"/>
      <c r="J38" s="68">
        <v>-505167141</v>
      </c>
      <c r="K38" s="6"/>
      <c r="L38" s="68">
        <v>1400000</v>
      </c>
      <c r="M38" s="6"/>
      <c r="N38" s="68">
        <v>7334100900</v>
      </c>
      <c r="O38" s="6"/>
      <c r="P38" s="68">
        <v>7839268041</v>
      </c>
      <c r="Q38" s="6"/>
      <c r="R38" s="68">
        <v>-505167141</v>
      </c>
    </row>
    <row r="39" spans="2:18" ht="21.75" customHeight="1" x14ac:dyDescent="0.55000000000000004">
      <c r="B39" s="22" t="s">
        <v>201</v>
      </c>
      <c r="D39" s="68">
        <v>2750000</v>
      </c>
      <c r="E39" s="6"/>
      <c r="F39" s="68">
        <v>2572352887</v>
      </c>
      <c r="G39" s="6"/>
      <c r="H39" s="68">
        <v>3183399685</v>
      </c>
      <c r="I39" s="6"/>
      <c r="J39" s="68">
        <v>-611046797</v>
      </c>
      <c r="K39" s="6"/>
      <c r="L39" s="68">
        <v>2750000</v>
      </c>
      <c r="M39" s="6"/>
      <c r="N39" s="68">
        <v>2572352887</v>
      </c>
      <c r="O39" s="6"/>
      <c r="P39" s="68">
        <v>3092068255</v>
      </c>
      <c r="Q39" s="6"/>
      <c r="R39" s="68">
        <v>-519715367</v>
      </c>
    </row>
    <row r="40" spans="2:18" ht="21.75" customHeight="1" x14ac:dyDescent="0.55000000000000004">
      <c r="B40" s="22" t="s">
        <v>271</v>
      </c>
      <c r="D40" s="68">
        <v>1200000</v>
      </c>
      <c r="E40" s="6"/>
      <c r="F40" s="68">
        <v>5845014000</v>
      </c>
      <c r="G40" s="6"/>
      <c r="H40" s="68">
        <v>6821843115</v>
      </c>
      <c r="I40" s="6"/>
      <c r="J40" s="68">
        <v>-976829115</v>
      </c>
      <c r="K40" s="6"/>
      <c r="L40" s="68">
        <v>1200000</v>
      </c>
      <c r="M40" s="6"/>
      <c r="N40" s="68">
        <v>5845014000</v>
      </c>
      <c r="O40" s="6"/>
      <c r="P40" s="68">
        <v>6497054918</v>
      </c>
      <c r="Q40" s="6"/>
      <c r="R40" s="68">
        <v>-652040918</v>
      </c>
    </row>
    <row r="41" spans="2:18" ht="21.75" customHeight="1" x14ac:dyDescent="0.55000000000000004">
      <c r="B41" s="22" t="s">
        <v>266</v>
      </c>
      <c r="D41" s="68">
        <v>1000000</v>
      </c>
      <c r="E41" s="6"/>
      <c r="F41" s="68">
        <v>4810207950</v>
      </c>
      <c r="G41" s="6"/>
      <c r="H41" s="68">
        <v>5477215500</v>
      </c>
      <c r="I41" s="6"/>
      <c r="J41" s="68">
        <v>-667007550</v>
      </c>
      <c r="K41" s="6"/>
      <c r="L41" s="68">
        <v>1000000</v>
      </c>
      <c r="M41" s="6"/>
      <c r="N41" s="68">
        <v>4810207950</v>
      </c>
      <c r="O41" s="6"/>
      <c r="P41" s="68">
        <v>5515113257</v>
      </c>
      <c r="Q41" s="6"/>
      <c r="R41" s="68">
        <v>-704905307</v>
      </c>
    </row>
    <row r="42" spans="2:18" ht="21.75" customHeight="1" x14ac:dyDescent="0.55000000000000004">
      <c r="B42" s="22" t="s">
        <v>193</v>
      </c>
      <c r="D42" s="68">
        <v>200000</v>
      </c>
      <c r="E42" s="6"/>
      <c r="F42" s="68">
        <v>2809185300</v>
      </c>
      <c r="G42" s="6"/>
      <c r="H42" s="68">
        <v>2964257100</v>
      </c>
      <c r="I42" s="6"/>
      <c r="J42" s="68">
        <v>-155071800</v>
      </c>
      <c r="K42" s="6"/>
      <c r="L42" s="68">
        <v>200000</v>
      </c>
      <c r="M42" s="6"/>
      <c r="N42" s="68">
        <v>2809185300</v>
      </c>
      <c r="O42" s="6"/>
      <c r="P42" s="68">
        <v>3535090449</v>
      </c>
      <c r="Q42" s="6"/>
      <c r="R42" s="68">
        <v>-725905149</v>
      </c>
    </row>
    <row r="43" spans="2:18" ht="21.75" customHeight="1" x14ac:dyDescent="0.55000000000000004">
      <c r="B43" s="22" t="s">
        <v>195</v>
      </c>
      <c r="D43" s="68">
        <v>450000</v>
      </c>
      <c r="E43" s="6"/>
      <c r="F43" s="68">
        <v>4160099250</v>
      </c>
      <c r="G43" s="6"/>
      <c r="H43" s="68">
        <v>4267456650</v>
      </c>
      <c r="I43" s="6"/>
      <c r="J43" s="68">
        <v>-107357400</v>
      </c>
      <c r="K43" s="6"/>
      <c r="L43" s="68">
        <v>450000</v>
      </c>
      <c r="M43" s="6"/>
      <c r="N43" s="68">
        <v>4160099250</v>
      </c>
      <c r="O43" s="6"/>
      <c r="P43" s="68">
        <v>5054744257</v>
      </c>
      <c r="Q43" s="6"/>
      <c r="R43" s="68">
        <v>-894645007</v>
      </c>
    </row>
    <row r="44" spans="2:18" ht="21.75" customHeight="1" x14ac:dyDescent="0.55000000000000004">
      <c r="B44" s="22" t="s">
        <v>209</v>
      </c>
      <c r="D44" s="68">
        <v>1636146</v>
      </c>
      <c r="E44" s="6"/>
      <c r="F44" s="68">
        <v>4963806162</v>
      </c>
      <c r="G44" s="6"/>
      <c r="H44" s="68">
        <v>5821849580</v>
      </c>
      <c r="I44" s="6"/>
      <c r="J44" s="68">
        <v>-858043417</v>
      </c>
      <c r="K44" s="6"/>
      <c r="L44" s="68">
        <v>1636146</v>
      </c>
      <c r="M44" s="6"/>
      <c r="N44" s="68">
        <v>4963806162</v>
      </c>
      <c r="O44" s="6"/>
      <c r="P44" s="68">
        <v>5901023457</v>
      </c>
      <c r="Q44" s="6"/>
      <c r="R44" s="68">
        <v>-937217294</v>
      </c>
    </row>
    <row r="45" spans="2:18" ht="21.75" customHeight="1" x14ac:dyDescent="0.55000000000000004">
      <c r="B45" s="22" t="s">
        <v>302</v>
      </c>
      <c r="D45" s="68">
        <v>2650000</v>
      </c>
      <c r="E45" s="6"/>
      <c r="F45" s="68">
        <v>8650819530</v>
      </c>
      <c r="G45" s="6"/>
      <c r="H45" s="68">
        <v>9619114016</v>
      </c>
      <c r="I45" s="6"/>
      <c r="J45" s="68">
        <v>-968294486</v>
      </c>
      <c r="K45" s="6"/>
      <c r="L45" s="68">
        <v>2650000</v>
      </c>
      <c r="M45" s="6"/>
      <c r="N45" s="68">
        <v>8650819530</v>
      </c>
      <c r="O45" s="6"/>
      <c r="P45" s="68">
        <v>9619114016</v>
      </c>
      <c r="Q45" s="6"/>
      <c r="R45" s="68">
        <v>-968294486</v>
      </c>
    </row>
    <row r="46" spans="2:18" ht="21.75" customHeight="1" x14ac:dyDescent="0.55000000000000004">
      <c r="B46" s="22" t="s">
        <v>297</v>
      </c>
      <c r="D46" s="68">
        <v>310000</v>
      </c>
      <c r="E46" s="6"/>
      <c r="F46" s="68">
        <v>11555831250</v>
      </c>
      <c r="G46" s="6"/>
      <c r="H46" s="68">
        <v>12537710595</v>
      </c>
      <c r="I46" s="6"/>
      <c r="J46" s="68">
        <v>-981879345</v>
      </c>
      <c r="K46" s="6"/>
      <c r="L46" s="68">
        <v>310000</v>
      </c>
      <c r="M46" s="6"/>
      <c r="N46" s="68">
        <v>11555831250</v>
      </c>
      <c r="O46" s="6"/>
      <c r="P46" s="68">
        <v>12537710595</v>
      </c>
      <c r="Q46" s="6"/>
      <c r="R46" s="68">
        <v>-981879345</v>
      </c>
    </row>
    <row r="47" spans="2:18" ht="21.75" customHeight="1" x14ac:dyDescent="0.55000000000000004">
      <c r="B47" s="22" t="s">
        <v>207</v>
      </c>
      <c r="D47" s="68">
        <v>3100000</v>
      </c>
      <c r="E47" s="6"/>
      <c r="F47" s="68">
        <v>4209404130</v>
      </c>
      <c r="G47" s="6"/>
      <c r="H47" s="68">
        <v>4761156151</v>
      </c>
      <c r="I47" s="6"/>
      <c r="J47" s="68">
        <v>-551752021</v>
      </c>
      <c r="K47" s="6"/>
      <c r="L47" s="68">
        <v>3100000</v>
      </c>
      <c r="M47" s="6"/>
      <c r="N47" s="68">
        <v>4209404130</v>
      </c>
      <c r="O47" s="6"/>
      <c r="P47" s="68">
        <v>5285627092</v>
      </c>
      <c r="Q47" s="6"/>
      <c r="R47" s="68">
        <v>-1076222962</v>
      </c>
    </row>
    <row r="48" spans="2:18" ht="21.75" customHeight="1" x14ac:dyDescent="0.55000000000000004">
      <c r="B48" s="22" t="s">
        <v>299</v>
      </c>
      <c r="D48" s="68">
        <v>3000000</v>
      </c>
      <c r="E48" s="6"/>
      <c r="F48" s="68">
        <v>11478295350</v>
      </c>
      <c r="G48" s="6"/>
      <c r="H48" s="68">
        <v>12668215739</v>
      </c>
      <c r="I48" s="6"/>
      <c r="J48" s="68">
        <v>-1189920389</v>
      </c>
      <c r="K48" s="6"/>
      <c r="L48" s="68">
        <v>3000000</v>
      </c>
      <c r="M48" s="6"/>
      <c r="N48" s="68">
        <v>11478295350</v>
      </c>
      <c r="O48" s="6"/>
      <c r="P48" s="68">
        <v>12668215739</v>
      </c>
      <c r="Q48" s="6"/>
      <c r="R48" s="68">
        <v>-1189920389</v>
      </c>
    </row>
    <row r="49" spans="2:52" ht="21.75" customHeight="1" x14ac:dyDescent="0.55000000000000004">
      <c r="B49" s="22" t="s">
        <v>189</v>
      </c>
      <c r="D49" s="68">
        <v>1700000</v>
      </c>
      <c r="E49" s="6"/>
      <c r="F49" s="68">
        <v>3342592530</v>
      </c>
      <c r="G49" s="6"/>
      <c r="H49" s="68">
        <v>3373105727</v>
      </c>
      <c r="I49" s="6"/>
      <c r="J49" s="68">
        <v>-30513197</v>
      </c>
      <c r="K49" s="6"/>
      <c r="L49" s="68">
        <v>1700000</v>
      </c>
      <c r="M49" s="6"/>
      <c r="N49" s="68">
        <v>3342592530</v>
      </c>
      <c r="O49" s="6"/>
      <c r="P49" s="68">
        <v>4719435132</v>
      </c>
      <c r="Q49" s="6"/>
      <c r="R49" s="68">
        <v>-1376842602</v>
      </c>
    </row>
    <row r="50" spans="2:52" ht="21.75" customHeight="1" x14ac:dyDescent="0.55000000000000004">
      <c r="B50" s="22" t="s">
        <v>197</v>
      </c>
      <c r="D50" s="68">
        <v>678301</v>
      </c>
      <c r="E50" s="6"/>
      <c r="F50" s="68">
        <v>3418524102</v>
      </c>
      <c r="G50" s="6"/>
      <c r="H50" s="68">
        <v>3527080785</v>
      </c>
      <c r="I50" s="6"/>
      <c r="J50" s="68">
        <v>-108556682</v>
      </c>
      <c r="K50" s="6"/>
      <c r="L50" s="68">
        <v>678301</v>
      </c>
      <c r="M50" s="6"/>
      <c r="N50" s="68">
        <v>3418524102</v>
      </c>
      <c r="O50" s="6"/>
      <c r="P50" s="68">
        <v>5171613386</v>
      </c>
      <c r="Q50" s="6"/>
      <c r="R50" s="68">
        <v>-1753089283</v>
      </c>
    </row>
    <row r="51" spans="2:52" ht="21.75" customHeight="1" x14ac:dyDescent="0.55000000000000004">
      <c r="B51" s="22" t="s">
        <v>188</v>
      </c>
      <c r="D51" s="68">
        <v>500000</v>
      </c>
      <c r="E51" s="6"/>
      <c r="F51" s="68">
        <v>3359889000</v>
      </c>
      <c r="G51" s="6"/>
      <c r="H51" s="68">
        <v>3911586750</v>
      </c>
      <c r="I51" s="6"/>
      <c r="J51" s="68">
        <v>-551697750</v>
      </c>
      <c r="K51" s="6"/>
      <c r="L51" s="68">
        <v>500000</v>
      </c>
      <c r="M51" s="6"/>
      <c r="N51" s="68">
        <v>3359889000</v>
      </c>
      <c r="O51" s="6"/>
      <c r="P51" s="68">
        <v>5526917995</v>
      </c>
      <c r="Q51" s="6"/>
      <c r="R51" s="68">
        <v>-2167028995</v>
      </c>
    </row>
    <row r="52" spans="2:52" ht="21.75" customHeight="1" x14ac:dyDescent="0.55000000000000004">
      <c r="B52" s="22" t="s">
        <v>81</v>
      </c>
      <c r="D52" s="68">
        <v>5600000</v>
      </c>
      <c r="E52" s="6"/>
      <c r="F52" s="68">
        <v>10303924680</v>
      </c>
      <c r="G52" s="6"/>
      <c r="H52" s="68">
        <v>9728926076</v>
      </c>
      <c r="I52" s="6"/>
      <c r="J52" s="68">
        <v>574998604</v>
      </c>
      <c r="K52" s="6"/>
      <c r="L52" s="68">
        <v>5600000</v>
      </c>
      <c r="M52" s="6"/>
      <c r="N52" s="68">
        <v>10303924680</v>
      </c>
      <c r="O52" s="6"/>
      <c r="P52" s="68">
        <v>13034540548</v>
      </c>
      <c r="Q52" s="6"/>
      <c r="R52" s="68">
        <v>-2730615868</v>
      </c>
    </row>
    <row r="53" spans="2:52" ht="21.75" customHeight="1" x14ac:dyDescent="0.55000000000000004">
      <c r="B53" s="22" t="s">
        <v>85</v>
      </c>
      <c r="D53" s="68">
        <v>1700000</v>
      </c>
      <c r="E53" s="6"/>
      <c r="F53" s="68">
        <v>5316378210</v>
      </c>
      <c r="G53" s="6"/>
      <c r="H53" s="68">
        <v>5298515157</v>
      </c>
      <c r="I53" s="6"/>
      <c r="J53" s="68">
        <v>17863053</v>
      </c>
      <c r="K53" s="6"/>
      <c r="L53" s="68">
        <v>1700000</v>
      </c>
      <c r="M53" s="6"/>
      <c r="N53" s="68">
        <v>5316378210</v>
      </c>
      <c r="O53" s="6"/>
      <c r="P53" s="68">
        <v>8294242818</v>
      </c>
      <c r="Q53" s="6"/>
      <c r="R53" s="68">
        <v>-2977864608</v>
      </c>
    </row>
    <row r="54" spans="2:52" ht="21.75" customHeight="1" x14ac:dyDescent="0.55000000000000004">
      <c r="B54" s="22" t="s">
        <v>160</v>
      </c>
      <c r="D54" s="68">
        <v>1300000</v>
      </c>
      <c r="E54" s="6"/>
      <c r="F54" s="68">
        <v>4226998815</v>
      </c>
      <c r="G54" s="6"/>
      <c r="H54" s="68">
        <v>5233673250</v>
      </c>
      <c r="I54" s="6"/>
      <c r="J54" s="68">
        <v>-1006674435</v>
      </c>
      <c r="K54" s="6"/>
      <c r="L54" s="68">
        <v>1300000</v>
      </c>
      <c r="M54" s="6"/>
      <c r="N54" s="68">
        <v>4226998815</v>
      </c>
      <c r="O54" s="6"/>
      <c r="P54" s="68">
        <v>7314220007</v>
      </c>
      <c r="Q54" s="6"/>
      <c r="R54" s="68">
        <v>-3087221192</v>
      </c>
    </row>
    <row r="55" spans="2:52" ht="21.75" customHeight="1" x14ac:dyDescent="0.55000000000000004">
      <c r="B55" s="22" t="s">
        <v>186</v>
      </c>
      <c r="D55" s="68">
        <v>15000000</v>
      </c>
      <c r="E55" s="6"/>
      <c r="F55" s="68">
        <v>22902912000</v>
      </c>
      <c r="G55" s="6"/>
      <c r="H55" s="68">
        <v>23979904185</v>
      </c>
      <c r="I55" s="6"/>
      <c r="J55" s="68">
        <v>-1076992185</v>
      </c>
      <c r="K55" s="6"/>
      <c r="L55" s="68">
        <v>15000000</v>
      </c>
      <c r="M55" s="6"/>
      <c r="N55" s="68">
        <v>22902912000</v>
      </c>
      <c r="O55" s="6"/>
      <c r="P55" s="68">
        <v>28473609822</v>
      </c>
      <c r="Q55" s="6"/>
      <c r="R55" s="68">
        <v>-5570697822</v>
      </c>
    </row>
    <row r="56" spans="2:52" ht="21.75" customHeight="1" x14ac:dyDescent="0.55000000000000004">
      <c r="B56" s="22" t="s">
        <v>200</v>
      </c>
      <c r="D56" s="68">
        <v>900000</v>
      </c>
      <c r="E56" s="6"/>
      <c r="F56" s="68">
        <v>6629319450</v>
      </c>
      <c r="G56" s="6"/>
      <c r="H56" s="68">
        <v>7255570950</v>
      </c>
      <c r="I56" s="6"/>
      <c r="J56" s="68">
        <v>-626251500</v>
      </c>
      <c r="K56" s="6"/>
      <c r="L56" s="68">
        <v>900000</v>
      </c>
      <c r="M56" s="6"/>
      <c r="N56" s="68">
        <v>6629319450</v>
      </c>
      <c r="O56" s="6"/>
      <c r="P56" s="68">
        <v>16542049049</v>
      </c>
      <c r="Q56" s="6"/>
      <c r="R56" s="68">
        <v>-9912729599</v>
      </c>
    </row>
    <row r="57" spans="2:52" ht="21.75" customHeight="1" x14ac:dyDescent="0.55000000000000004">
      <c r="B57" s="22" t="s">
        <v>185</v>
      </c>
      <c r="D57" s="68">
        <v>24000000</v>
      </c>
      <c r="E57" s="6"/>
      <c r="F57" s="68">
        <v>29392070400</v>
      </c>
      <c r="G57" s="6"/>
      <c r="H57" s="68">
        <v>28912143062</v>
      </c>
      <c r="I57" s="6"/>
      <c r="J57" s="68">
        <v>479927338</v>
      </c>
      <c r="K57" s="6"/>
      <c r="L57" s="68">
        <v>24000000</v>
      </c>
      <c r="M57" s="6"/>
      <c r="N57" s="68">
        <v>29392070400</v>
      </c>
      <c r="O57" s="6"/>
      <c r="P57" s="68">
        <v>42179529634</v>
      </c>
      <c r="Q57" s="6"/>
      <c r="R57" s="68">
        <v>-12787459234</v>
      </c>
    </row>
    <row r="58" spans="2:52" ht="21.75" customHeight="1" x14ac:dyDescent="0.55000000000000004">
      <c r="D58" s="68"/>
      <c r="E58" s="6"/>
      <c r="F58" s="68"/>
      <c r="G58" s="6"/>
      <c r="H58" s="68"/>
      <c r="I58" s="6"/>
      <c r="J58" s="68"/>
      <c r="K58" s="6"/>
      <c r="L58" s="68"/>
      <c r="M58" s="6"/>
      <c r="N58" s="68"/>
      <c r="O58" s="6"/>
      <c r="P58" s="68"/>
      <c r="Q58" s="6"/>
      <c r="R58" s="68"/>
      <c r="AI58" s="22"/>
      <c r="AK58" s="68"/>
      <c r="AL58" s="6"/>
      <c r="AM58" s="68"/>
      <c r="AN58" s="6"/>
      <c r="AO58" s="68"/>
      <c r="AP58" s="6"/>
      <c r="AQ58" s="68"/>
      <c r="AR58" s="6"/>
      <c r="AS58" s="68"/>
      <c r="AT58" s="6"/>
      <c r="AU58" s="68"/>
      <c r="AV58" s="6"/>
      <c r="AW58" s="68"/>
      <c r="AX58" s="6"/>
      <c r="AY58" s="68"/>
    </row>
    <row r="59" spans="2:52" ht="21.75" thickBot="1" x14ac:dyDescent="0.6">
      <c r="B59" s="36" t="s">
        <v>65</v>
      </c>
      <c r="D59" s="69">
        <f>SUM(D10:D58)</f>
        <v>93059327</v>
      </c>
      <c r="E59" s="6"/>
      <c r="F59" s="69">
        <f>SUM(F10:F58)</f>
        <v>260509768752</v>
      </c>
      <c r="G59" s="6"/>
      <c r="H59" s="69">
        <f>SUM(H10:H58)</f>
        <v>272579505852</v>
      </c>
      <c r="I59" s="6"/>
      <c r="J59" s="69">
        <f>SUM(J10:J58)</f>
        <v>-12069737089</v>
      </c>
      <c r="K59" s="6"/>
      <c r="L59" s="69">
        <f>SUM(L10:L58)</f>
        <v>93059327</v>
      </c>
      <c r="M59" s="6"/>
      <c r="N59" s="69">
        <f>SUM(N10:N58)</f>
        <v>260509768752</v>
      </c>
      <c r="O59" s="6"/>
      <c r="P59" s="69">
        <f>SUM(P10:P58)</f>
        <v>314513139293</v>
      </c>
      <c r="Q59" s="6"/>
      <c r="R59" s="69">
        <f>SUM(R10:R58)</f>
        <v>-54003370531</v>
      </c>
      <c r="AI59" s="22"/>
      <c r="AK59" s="68"/>
      <c r="AL59" s="6"/>
      <c r="AM59" s="68"/>
      <c r="AN59" s="6"/>
      <c r="AO59" s="68"/>
      <c r="AP59" s="6"/>
      <c r="AQ59" s="68"/>
      <c r="AR59" s="6"/>
      <c r="AS59" s="68"/>
      <c r="AT59" s="6"/>
      <c r="AU59" s="68"/>
      <c r="AV59" s="6"/>
      <c r="AW59" s="68"/>
      <c r="AX59" s="6"/>
      <c r="AY59" s="68"/>
    </row>
    <row r="60" spans="2:52" ht="21.75" thickTop="1" x14ac:dyDescent="0.55000000000000004">
      <c r="AI60" s="22"/>
      <c r="AK60" s="68"/>
      <c r="AL60" s="6"/>
      <c r="AM60" s="68"/>
      <c r="AN60" s="6"/>
      <c r="AO60" s="68"/>
      <c r="AP60" s="6"/>
      <c r="AQ60" s="68"/>
      <c r="AR60" s="6"/>
      <c r="AS60" s="68"/>
      <c r="AT60" s="6"/>
      <c r="AU60" s="68"/>
      <c r="AV60" s="6"/>
      <c r="AW60" s="68"/>
      <c r="AX60" s="6"/>
      <c r="AY60" s="68"/>
    </row>
    <row r="61" spans="2:52" ht="30" x14ac:dyDescent="0.75">
      <c r="J61" s="46">
        <v>19</v>
      </c>
      <c r="L61" s="21"/>
      <c r="AI61" s="22"/>
      <c r="AK61" s="68"/>
      <c r="AL61" s="6"/>
      <c r="AM61" s="68"/>
      <c r="AN61" s="6"/>
      <c r="AO61" s="68"/>
      <c r="AP61" s="6"/>
      <c r="AQ61" s="68"/>
      <c r="AR61" s="6"/>
      <c r="AS61" s="68"/>
      <c r="AT61" s="6"/>
      <c r="AU61" s="68"/>
      <c r="AV61" s="6"/>
      <c r="AW61" s="68"/>
      <c r="AX61" s="6"/>
      <c r="AY61" s="68"/>
    </row>
    <row r="62" spans="2:52" x14ac:dyDescent="0.55000000000000004">
      <c r="AI62" s="22"/>
      <c r="AK62" s="68"/>
      <c r="AL62" s="6"/>
      <c r="AM62" s="68"/>
      <c r="AN62" s="6"/>
      <c r="AO62" s="68"/>
      <c r="AP62" s="6"/>
      <c r="AQ62" s="68"/>
      <c r="AR62" s="6"/>
      <c r="AS62" s="68"/>
      <c r="AT62" s="6"/>
      <c r="AU62" s="68"/>
      <c r="AV62" s="6"/>
      <c r="AW62" s="68"/>
      <c r="AX62" s="6"/>
      <c r="AY62" s="68"/>
    </row>
    <row r="63" spans="2:52" x14ac:dyDescent="0.55000000000000004">
      <c r="AI63" s="22"/>
      <c r="AK63" s="68"/>
      <c r="AL63" s="6"/>
      <c r="AM63" s="68"/>
      <c r="AN63" s="6"/>
      <c r="AO63" s="68"/>
      <c r="AP63" s="6"/>
      <c r="AQ63" s="68"/>
      <c r="AR63" s="6"/>
      <c r="AS63" s="68"/>
      <c r="AT63" s="6"/>
      <c r="AU63" s="68"/>
      <c r="AV63" s="6"/>
      <c r="AW63" s="68"/>
      <c r="AX63" s="6"/>
      <c r="AY63" s="68"/>
    </row>
    <row r="64" spans="2:52" x14ac:dyDescent="0.55000000000000004">
      <c r="AJ64" s="22"/>
      <c r="AL64" s="68"/>
      <c r="AM64" s="6"/>
      <c r="AN64" s="68"/>
      <c r="AO64" s="6"/>
      <c r="AP64" s="68"/>
      <c r="AQ64" s="6"/>
      <c r="AR64" s="68"/>
      <c r="AS64" s="6"/>
      <c r="AT64" s="68"/>
      <c r="AU64" s="6"/>
      <c r="AV64" s="68"/>
      <c r="AW64" s="6"/>
      <c r="AX64" s="68"/>
      <c r="AY64" s="6"/>
      <c r="AZ64" s="68"/>
    </row>
    <row r="65" spans="36:52" x14ac:dyDescent="0.55000000000000004">
      <c r="AJ65" s="22"/>
      <c r="AL65" s="68"/>
      <c r="AM65" s="6"/>
      <c r="AN65" s="68"/>
      <c r="AO65" s="6"/>
      <c r="AP65" s="68"/>
      <c r="AQ65" s="6"/>
      <c r="AR65" s="68"/>
      <c r="AS65" s="6"/>
      <c r="AT65" s="68"/>
      <c r="AU65" s="6"/>
      <c r="AV65" s="68"/>
      <c r="AW65" s="6"/>
      <c r="AX65" s="68"/>
      <c r="AY65" s="6"/>
      <c r="AZ65" s="68"/>
    </row>
    <row r="66" spans="36:52" x14ac:dyDescent="0.55000000000000004">
      <c r="AJ66" s="22"/>
      <c r="AL66" s="68"/>
      <c r="AM66" s="6"/>
      <c r="AN66" s="68"/>
      <c r="AO66" s="6"/>
      <c r="AP66" s="68"/>
      <c r="AQ66" s="6"/>
      <c r="AR66" s="68"/>
      <c r="AS66" s="6"/>
      <c r="AT66" s="68"/>
      <c r="AU66" s="6"/>
      <c r="AV66" s="68"/>
      <c r="AW66" s="6"/>
      <c r="AX66" s="68"/>
      <c r="AY66" s="6"/>
      <c r="AZ66" s="68"/>
    </row>
    <row r="67" spans="36:52" x14ac:dyDescent="0.55000000000000004">
      <c r="AJ67" s="22"/>
      <c r="AL67" s="68"/>
      <c r="AM67" s="6"/>
      <c r="AN67" s="68"/>
      <c r="AO67" s="6"/>
      <c r="AP67" s="68"/>
      <c r="AQ67" s="6"/>
      <c r="AR67" s="68"/>
      <c r="AS67" s="6"/>
      <c r="AT67" s="68"/>
      <c r="AU67" s="6"/>
      <c r="AV67" s="68"/>
      <c r="AW67" s="6"/>
      <c r="AX67" s="68"/>
      <c r="AY67" s="6"/>
      <c r="AZ67" s="68"/>
    </row>
    <row r="68" spans="36:52" x14ac:dyDescent="0.55000000000000004">
      <c r="AJ68" s="22"/>
      <c r="AL68" s="68"/>
      <c r="AM68" s="6"/>
      <c r="AN68" s="68"/>
      <c r="AO68" s="6"/>
      <c r="AP68" s="68"/>
      <c r="AQ68" s="6"/>
      <c r="AR68" s="68"/>
      <c r="AS68" s="6"/>
      <c r="AT68" s="68"/>
      <c r="AU68" s="6"/>
      <c r="AV68" s="68"/>
      <c r="AW68" s="6"/>
      <c r="AX68" s="68"/>
      <c r="AY68" s="6"/>
      <c r="AZ68" s="68"/>
    </row>
    <row r="69" spans="36:52" x14ac:dyDescent="0.55000000000000004">
      <c r="AJ69" s="22"/>
      <c r="AL69" s="68"/>
      <c r="AM69" s="6"/>
      <c r="AN69" s="68"/>
      <c r="AO69" s="6"/>
      <c r="AP69" s="68"/>
      <c r="AQ69" s="6"/>
      <c r="AR69" s="68"/>
      <c r="AS69" s="6"/>
      <c r="AT69" s="68"/>
      <c r="AU69" s="6"/>
      <c r="AV69" s="68"/>
      <c r="AW69" s="6"/>
      <c r="AX69" s="68"/>
      <c r="AY69" s="6"/>
      <c r="AZ69" s="68"/>
    </row>
    <row r="70" spans="36:52" x14ac:dyDescent="0.55000000000000004">
      <c r="AJ70" s="22"/>
      <c r="AL70" s="68"/>
      <c r="AM70" s="6"/>
      <c r="AN70" s="68"/>
      <c r="AO70" s="6"/>
      <c r="AP70" s="68"/>
      <c r="AQ70" s="6"/>
      <c r="AR70" s="68"/>
      <c r="AS70" s="6"/>
      <c r="AT70" s="68"/>
      <c r="AU70" s="6"/>
      <c r="AV70" s="68"/>
      <c r="AW70" s="6"/>
      <c r="AX70" s="68"/>
      <c r="AY70" s="6"/>
      <c r="AZ70" s="68"/>
    </row>
    <row r="71" spans="36:52" x14ac:dyDescent="0.55000000000000004">
      <c r="AJ71" s="22"/>
      <c r="AL71" s="68"/>
      <c r="AM71" s="6"/>
      <c r="AN71" s="68"/>
      <c r="AO71" s="6"/>
      <c r="AP71" s="68"/>
      <c r="AQ71" s="6"/>
      <c r="AR71" s="68"/>
      <c r="AS71" s="6"/>
      <c r="AT71" s="68"/>
      <c r="AU71" s="6"/>
      <c r="AV71" s="68"/>
      <c r="AW71" s="6"/>
      <c r="AX71" s="68"/>
      <c r="AY71" s="6"/>
      <c r="AZ71" s="68"/>
    </row>
    <row r="72" spans="36:52" x14ac:dyDescent="0.55000000000000004">
      <c r="AJ72" s="22"/>
      <c r="AL72" s="68"/>
      <c r="AM72" s="6"/>
      <c r="AN72" s="68"/>
      <c r="AO72" s="6"/>
      <c r="AP72" s="68"/>
      <c r="AQ72" s="6"/>
      <c r="AR72" s="68"/>
      <c r="AS72" s="6"/>
      <c r="AT72" s="68"/>
      <c r="AU72" s="6"/>
      <c r="AV72" s="68"/>
      <c r="AW72" s="6"/>
      <c r="AX72" s="68"/>
      <c r="AY72" s="6"/>
      <c r="AZ72" s="68"/>
    </row>
    <row r="73" spans="36:52" x14ac:dyDescent="0.55000000000000004">
      <c r="AJ73" s="22"/>
      <c r="AL73" s="68"/>
      <c r="AM73" s="6"/>
      <c r="AN73" s="68"/>
      <c r="AO73" s="6"/>
      <c r="AP73" s="68"/>
      <c r="AQ73" s="6"/>
      <c r="AR73" s="68"/>
      <c r="AS73" s="6"/>
      <c r="AT73" s="68"/>
      <c r="AU73" s="6"/>
      <c r="AV73" s="68"/>
      <c r="AW73" s="6"/>
      <c r="AX73" s="68"/>
      <c r="AY73" s="6"/>
      <c r="AZ73" s="68"/>
    </row>
    <row r="74" spans="36:52" x14ac:dyDescent="0.55000000000000004">
      <c r="AJ74" s="22"/>
      <c r="AL74" s="68"/>
      <c r="AM74" s="6"/>
      <c r="AN74" s="68"/>
      <c r="AO74" s="6"/>
      <c r="AP74" s="68"/>
      <c r="AQ74" s="6"/>
      <c r="AR74" s="68"/>
      <c r="AS74" s="6"/>
      <c r="AT74" s="68"/>
      <c r="AU74" s="6"/>
      <c r="AV74" s="68"/>
      <c r="AW74" s="6"/>
      <c r="AX74" s="68"/>
      <c r="AY74" s="6"/>
      <c r="AZ74" s="68"/>
    </row>
  </sheetData>
  <sortState xmlns:xlrd2="http://schemas.microsoft.com/office/spreadsheetml/2017/richdata2" ref="B10:R57">
    <sortCondition descending="1" ref="R10:R5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93"/>
  <sheetViews>
    <sheetView rightToLeft="1" view="pageBreakPreview" zoomScale="70" zoomScaleNormal="85" zoomScaleSheetLayoutView="70" workbookViewId="0">
      <selection activeCell="B10" sqref="B10:R87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9" t="s">
        <v>183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2:28" ht="30" x14ac:dyDescent="0.55000000000000004">
      <c r="B3" s="179" t="s">
        <v>37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</row>
    <row r="4" spans="2:28" ht="30" x14ac:dyDescent="0.55000000000000004">
      <c r="B4" s="179" t="s">
        <v>293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</row>
    <row r="6" spans="2:28" ht="30" x14ac:dyDescent="0.55000000000000004">
      <c r="B6" s="12" t="s">
        <v>176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0</v>
      </c>
      <c r="E10" s="71"/>
      <c r="F10" s="114">
        <v>0</v>
      </c>
      <c r="G10" s="71"/>
      <c r="H10" s="114">
        <v>0</v>
      </c>
      <c r="I10" s="71"/>
      <c r="J10" s="114">
        <v>0</v>
      </c>
      <c r="K10" s="71"/>
      <c r="L10" s="114">
        <v>697392</v>
      </c>
      <c r="M10" s="71"/>
      <c r="N10" s="114">
        <v>36192249821</v>
      </c>
      <c r="O10" s="71"/>
      <c r="P10" s="114">
        <v>31785169431</v>
      </c>
      <c r="Q10" s="71"/>
      <c r="R10" s="114">
        <v>4407080390</v>
      </c>
      <c r="V10" s="92">
        <v>6.5500000000000003E-2</v>
      </c>
    </row>
    <row r="11" spans="2:28" ht="25.5" customHeight="1" x14ac:dyDescent="0.55000000000000004">
      <c r="B11" s="2" t="s">
        <v>78</v>
      </c>
      <c r="D11" s="73">
        <v>250000</v>
      </c>
      <c r="E11" s="71"/>
      <c r="F11" s="73">
        <v>9276474625</v>
      </c>
      <c r="G11" s="71"/>
      <c r="H11" s="73">
        <v>7075150885</v>
      </c>
      <c r="I11" s="71"/>
      <c r="J11" s="73">
        <v>2201323740</v>
      </c>
      <c r="K11" s="71"/>
      <c r="L11" s="73">
        <v>1002024</v>
      </c>
      <c r="M11" s="71"/>
      <c r="N11" s="73">
        <v>31146514458</v>
      </c>
      <c r="O11" s="71"/>
      <c r="P11" s="73">
        <v>28357883921</v>
      </c>
      <c r="Q11" s="71"/>
      <c r="R11" s="73">
        <v>2788630537</v>
      </c>
      <c r="V11" s="92"/>
    </row>
    <row r="12" spans="2:28" ht="25.5" customHeight="1" x14ac:dyDescent="0.55000000000000004">
      <c r="B12" s="2" t="s">
        <v>234</v>
      </c>
      <c r="D12" s="73">
        <v>800000</v>
      </c>
      <c r="E12" s="71"/>
      <c r="F12" s="73">
        <v>11427598820</v>
      </c>
      <c r="G12" s="71"/>
      <c r="H12" s="73">
        <v>10317117174</v>
      </c>
      <c r="I12" s="71"/>
      <c r="J12" s="73">
        <v>1110481646</v>
      </c>
      <c r="K12" s="71"/>
      <c r="L12" s="73">
        <v>1100000</v>
      </c>
      <c r="M12" s="71"/>
      <c r="N12" s="73">
        <v>15691449644</v>
      </c>
      <c r="O12" s="71"/>
      <c r="P12" s="73">
        <v>14186036117</v>
      </c>
      <c r="Q12" s="71"/>
      <c r="R12" s="73">
        <v>1505413527</v>
      </c>
      <c r="V12" s="92"/>
    </row>
    <row r="13" spans="2:28" ht="25.5" customHeight="1" x14ac:dyDescent="0.55000000000000004">
      <c r="B13" s="2" t="s">
        <v>236</v>
      </c>
      <c r="D13" s="73">
        <v>61523</v>
      </c>
      <c r="E13" s="71"/>
      <c r="F13" s="73">
        <v>1408446321</v>
      </c>
      <c r="G13" s="71"/>
      <c r="H13" s="73">
        <v>1238826037</v>
      </c>
      <c r="I13" s="71"/>
      <c r="J13" s="73">
        <v>169620284</v>
      </c>
      <c r="K13" s="71"/>
      <c r="L13" s="73">
        <v>581523</v>
      </c>
      <c r="M13" s="71"/>
      <c r="N13" s="73">
        <v>12476117845</v>
      </c>
      <c r="O13" s="71"/>
      <c r="P13" s="73">
        <v>11505958280</v>
      </c>
      <c r="Q13" s="71"/>
      <c r="R13" s="73">
        <v>970159565</v>
      </c>
      <c r="V13" s="92"/>
    </row>
    <row r="14" spans="2:28" ht="25.5" customHeight="1" x14ac:dyDescent="0.55000000000000004">
      <c r="B14" s="2" t="s">
        <v>194</v>
      </c>
      <c r="D14" s="73">
        <v>0</v>
      </c>
      <c r="E14" s="71"/>
      <c r="F14" s="73">
        <v>0</v>
      </c>
      <c r="G14" s="71"/>
      <c r="H14" s="73">
        <v>0</v>
      </c>
      <c r="I14" s="71"/>
      <c r="J14" s="73">
        <v>0</v>
      </c>
      <c r="K14" s="71"/>
      <c r="L14" s="73">
        <v>3119341</v>
      </c>
      <c r="M14" s="71"/>
      <c r="N14" s="73">
        <v>16178634639</v>
      </c>
      <c r="O14" s="71"/>
      <c r="P14" s="73">
        <v>15237374366</v>
      </c>
      <c r="Q14" s="71"/>
      <c r="R14" s="73">
        <v>941260273</v>
      </c>
      <c r="V14" s="92"/>
    </row>
    <row r="15" spans="2:28" ht="25.5" customHeight="1" x14ac:dyDescent="0.55000000000000004">
      <c r="B15" s="2" t="s">
        <v>250</v>
      </c>
      <c r="D15" s="73">
        <v>1360000</v>
      </c>
      <c r="E15" s="71"/>
      <c r="F15" s="73">
        <v>18687006350</v>
      </c>
      <c r="G15" s="71"/>
      <c r="H15" s="73">
        <v>17804534871</v>
      </c>
      <c r="I15" s="71"/>
      <c r="J15" s="73">
        <v>882471479</v>
      </c>
      <c r="K15" s="71"/>
      <c r="L15" s="73">
        <v>1560000</v>
      </c>
      <c r="M15" s="71"/>
      <c r="N15" s="73">
        <v>21119049139</v>
      </c>
      <c r="O15" s="71"/>
      <c r="P15" s="73">
        <v>20299900409</v>
      </c>
      <c r="Q15" s="71"/>
      <c r="R15" s="73">
        <v>819148730</v>
      </c>
      <c r="V15" s="92"/>
    </row>
    <row r="16" spans="2:28" ht="25.5" customHeight="1" x14ac:dyDescent="0.55000000000000004">
      <c r="B16" s="2" t="s">
        <v>86</v>
      </c>
      <c r="D16" s="73">
        <v>0</v>
      </c>
      <c r="E16" s="71"/>
      <c r="F16" s="73">
        <v>0</v>
      </c>
      <c r="G16" s="71"/>
      <c r="H16" s="73">
        <v>0</v>
      </c>
      <c r="I16" s="71"/>
      <c r="J16" s="73">
        <v>0</v>
      </c>
      <c r="K16" s="71"/>
      <c r="L16" s="73">
        <v>1013881</v>
      </c>
      <c r="M16" s="71"/>
      <c r="N16" s="73">
        <v>8700865980</v>
      </c>
      <c r="O16" s="71"/>
      <c r="P16" s="73">
        <v>8113179684</v>
      </c>
      <c r="Q16" s="71"/>
      <c r="R16" s="73">
        <v>587686296</v>
      </c>
      <c r="V16" s="92"/>
    </row>
    <row r="17" spans="2:22" ht="25.5" customHeight="1" x14ac:dyDescent="0.55000000000000004">
      <c r="B17" s="2" t="s">
        <v>191</v>
      </c>
      <c r="D17" s="73">
        <v>2700000</v>
      </c>
      <c r="E17" s="71"/>
      <c r="F17" s="73">
        <v>10882163649</v>
      </c>
      <c r="G17" s="71"/>
      <c r="H17" s="73">
        <v>10398566665</v>
      </c>
      <c r="I17" s="71"/>
      <c r="J17" s="73">
        <v>483596984</v>
      </c>
      <c r="K17" s="71"/>
      <c r="L17" s="73">
        <v>2700000</v>
      </c>
      <c r="M17" s="71"/>
      <c r="N17" s="73">
        <v>10882163649</v>
      </c>
      <c r="O17" s="71"/>
      <c r="P17" s="73">
        <v>10398566665</v>
      </c>
      <c r="Q17" s="71"/>
      <c r="R17" s="73">
        <v>483596984</v>
      </c>
      <c r="V17" s="92"/>
    </row>
    <row r="18" spans="2:22" ht="25.5" customHeight="1" x14ac:dyDescent="0.55000000000000004">
      <c r="B18" s="2" t="s">
        <v>235</v>
      </c>
      <c r="D18" s="73">
        <v>0</v>
      </c>
      <c r="E18" s="71"/>
      <c r="F18" s="73">
        <v>0</v>
      </c>
      <c r="G18" s="71"/>
      <c r="H18" s="73">
        <v>0</v>
      </c>
      <c r="I18" s="71"/>
      <c r="J18" s="73">
        <v>0</v>
      </c>
      <c r="K18" s="71"/>
      <c r="L18" s="73">
        <v>100000</v>
      </c>
      <c r="M18" s="71"/>
      <c r="N18" s="73">
        <v>6220866203</v>
      </c>
      <c r="O18" s="71"/>
      <c r="P18" s="73">
        <v>5738320219</v>
      </c>
      <c r="Q18" s="71"/>
      <c r="R18" s="73">
        <v>482545984</v>
      </c>
      <c r="V18" s="92"/>
    </row>
    <row r="19" spans="2:22" ht="25.5" customHeight="1" x14ac:dyDescent="0.55000000000000004">
      <c r="B19" s="2" t="s">
        <v>201</v>
      </c>
      <c r="D19" s="73">
        <v>1650000</v>
      </c>
      <c r="E19" s="71"/>
      <c r="F19" s="73">
        <v>1911436481</v>
      </c>
      <c r="G19" s="71"/>
      <c r="H19" s="73">
        <v>1855240955</v>
      </c>
      <c r="I19" s="71"/>
      <c r="J19" s="73">
        <v>56195526</v>
      </c>
      <c r="K19" s="71"/>
      <c r="L19" s="73">
        <v>4450000</v>
      </c>
      <c r="M19" s="71"/>
      <c r="N19" s="73">
        <v>5154425264</v>
      </c>
      <c r="O19" s="71"/>
      <c r="P19" s="73">
        <v>4736458546</v>
      </c>
      <c r="Q19" s="71"/>
      <c r="R19" s="73">
        <v>417966718</v>
      </c>
      <c r="V19" s="92"/>
    </row>
    <row r="20" spans="2:22" ht="25.5" customHeight="1" x14ac:dyDescent="0.55000000000000004">
      <c r="B20" s="2" t="s">
        <v>244</v>
      </c>
      <c r="D20" s="73">
        <v>0</v>
      </c>
      <c r="E20" s="71"/>
      <c r="F20" s="73">
        <v>0</v>
      </c>
      <c r="G20" s="71"/>
      <c r="H20" s="73">
        <v>0</v>
      </c>
      <c r="I20" s="71"/>
      <c r="J20" s="73">
        <v>0</v>
      </c>
      <c r="K20" s="71"/>
      <c r="L20" s="73">
        <v>45784</v>
      </c>
      <c r="M20" s="71"/>
      <c r="N20" s="73">
        <v>25123623110</v>
      </c>
      <c r="O20" s="71"/>
      <c r="P20" s="73">
        <v>24824144792</v>
      </c>
      <c r="Q20" s="71"/>
      <c r="R20" s="73">
        <v>299478318</v>
      </c>
      <c r="V20" s="92"/>
    </row>
    <row r="21" spans="2:22" ht="25.5" customHeight="1" x14ac:dyDescent="0.55000000000000004">
      <c r="B21" s="2" t="s">
        <v>237</v>
      </c>
      <c r="D21" s="73">
        <v>700000</v>
      </c>
      <c r="E21" s="71"/>
      <c r="F21" s="73">
        <v>2382240857</v>
      </c>
      <c r="G21" s="71"/>
      <c r="H21" s="73">
        <v>2096223236</v>
      </c>
      <c r="I21" s="71"/>
      <c r="J21" s="73">
        <v>286017621</v>
      </c>
      <c r="K21" s="71"/>
      <c r="L21" s="73">
        <v>700000</v>
      </c>
      <c r="M21" s="71"/>
      <c r="N21" s="73">
        <v>2382240857</v>
      </c>
      <c r="O21" s="71"/>
      <c r="P21" s="73">
        <v>2096223236</v>
      </c>
      <c r="Q21" s="71"/>
      <c r="R21" s="73">
        <v>286017621</v>
      </c>
      <c r="V21" s="92"/>
    </row>
    <row r="22" spans="2:22" ht="25.5" customHeight="1" x14ac:dyDescent="0.55000000000000004">
      <c r="B22" s="2" t="s">
        <v>272</v>
      </c>
      <c r="D22" s="73">
        <v>1979990</v>
      </c>
      <c r="E22" s="71"/>
      <c r="F22" s="73">
        <v>3005455263</v>
      </c>
      <c r="G22" s="71"/>
      <c r="H22" s="73">
        <v>2780944253</v>
      </c>
      <c r="I22" s="71"/>
      <c r="J22" s="73">
        <v>224511010</v>
      </c>
      <c r="K22" s="71"/>
      <c r="L22" s="73">
        <v>2779990</v>
      </c>
      <c r="M22" s="71"/>
      <c r="N22" s="73">
        <v>4102488856</v>
      </c>
      <c r="O22" s="71"/>
      <c r="P22" s="73">
        <v>3823777741</v>
      </c>
      <c r="Q22" s="71"/>
      <c r="R22" s="73">
        <v>278711115</v>
      </c>
      <c r="V22" s="92"/>
    </row>
    <row r="23" spans="2:22" ht="25.5" customHeight="1" x14ac:dyDescent="0.55000000000000004">
      <c r="B23" s="2" t="s">
        <v>218</v>
      </c>
      <c r="D23" s="73">
        <v>0</v>
      </c>
      <c r="E23" s="71"/>
      <c r="F23" s="73">
        <v>0</v>
      </c>
      <c r="G23" s="71"/>
      <c r="H23" s="73">
        <v>0</v>
      </c>
      <c r="I23" s="71"/>
      <c r="J23" s="73">
        <v>0</v>
      </c>
      <c r="K23" s="71"/>
      <c r="L23" s="73">
        <v>232889</v>
      </c>
      <c r="M23" s="71"/>
      <c r="N23" s="73">
        <v>5152079516</v>
      </c>
      <c r="O23" s="71"/>
      <c r="P23" s="73">
        <v>4924472082</v>
      </c>
      <c r="Q23" s="71"/>
      <c r="R23" s="73">
        <v>227607434</v>
      </c>
      <c r="V23" s="92"/>
    </row>
    <row r="24" spans="2:22" ht="25.5" customHeight="1" x14ac:dyDescent="0.55000000000000004">
      <c r="B24" s="2" t="s">
        <v>240</v>
      </c>
      <c r="D24" s="73">
        <v>25010</v>
      </c>
      <c r="E24" s="71"/>
      <c r="F24" s="73">
        <v>13170478224</v>
      </c>
      <c r="G24" s="71"/>
      <c r="H24" s="73">
        <v>13187763238</v>
      </c>
      <c r="I24" s="71"/>
      <c r="J24" s="73">
        <v>-17285014</v>
      </c>
      <c r="K24" s="71"/>
      <c r="L24" s="73">
        <v>66141</v>
      </c>
      <c r="M24" s="71"/>
      <c r="N24" s="73">
        <v>34852074765</v>
      </c>
      <c r="O24" s="71"/>
      <c r="P24" s="73">
        <v>34627236775</v>
      </c>
      <c r="Q24" s="71"/>
      <c r="R24" s="73">
        <v>224837990</v>
      </c>
      <c r="V24" s="92"/>
    </row>
    <row r="25" spans="2:22" ht="25.5" customHeight="1" x14ac:dyDescent="0.55000000000000004">
      <c r="B25" s="2" t="s">
        <v>306</v>
      </c>
      <c r="D25" s="73">
        <v>899859</v>
      </c>
      <c r="E25" s="71"/>
      <c r="F25" s="73">
        <v>4785600913</v>
      </c>
      <c r="G25" s="71"/>
      <c r="H25" s="73">
        <v>4593539717</v>
      </c>
      <c r="I25" s="71"/>
      <c r="J25" s="73">
        <v>192061196</v>
      </c>
      <c r="K25" s="71"/>
      <c r="L25" s="73">
        <v>899859</v>
      </c>
      <c r="M25" s="71"/>
      <c r="N25" s="73">
        <v>4785600913</v>
      </c>
      <c r="O25" s="71"/>
      <c r="P25" s="73">
        <v>4593539717</v>
      </c>
      <c r="Q25" s="71"/>
      <c r="R25" s="73">
        <v>192061196</v>
      </c>
      <c r="V25" s="92"/>
    </row>
    <row r="26" spans="2:22" ht="25.5" customHeight="1" x14ac:dyDescent="0.55000000000000004">
      <c r="B26" s="2" t="s">
        <v>274</v>
      </c>
      <c r="D26" s="73">
        <v>130000</v>
      </c>
      <c r="E26" s="71"/>
      <c r="F26" s="73">
        <v>1866966750</v>
      </c>
      <c r="G26" s="71"/>
      <c r="H26" s="73">
        <v>1694380173</v>
      </c>
      <c r="I26" s="71"/>
      <c r="J26" s="73">
        <v>172586577</v>
      </c>
      <c r="K26" s="71"/>
      <c r="L26" s="73">
        <v>130000</v>
      </c>
      <c r="M26" s="71"/>
      <c r="N26" s="73">
        <v>1866966750</v>
      </c>
      <c r="O26" s="71"/>
      <c r="P26" s="73">
        <v>1694380173</v>
      </c>
      <c r="Q26" s="71"/>
      <c r="R26" s="73">
        <v>172586577</v>
      </c>
      <c r="V26" s="92"/>
    </row>
    <row r="27" spans="2:22" ht="25.5" customHeight="1" x14ac:dyDescent="0.55000000000000004">
      <c r="B27" s="2" t="s">
        <v>205</v>
      </c>
      <c r="D27" s="73">
        <v>0</v>
      </c>
      <c r="E27" s="71"/>
      <c r="F27" s="73">
        <v>0</v>
      </c>
      <c r="G27" s="71"/>
      <c r="H27" s="73">
        <v>0</v>
      </c>
      <c r="I27" s="71"/>
      <c r="J27" s="73">
        <v>0</v>
      </c>
      <c r="K27" s="71"/>
      <c r="L27" s="73">
        <v>1200000</v>
      </c>
      <c r="M27" s="71"/>
      <c r="N27" s="73">
        <v>3718343453</v>
      </c>
      <c r="O27" s="71"/>
      <c r="P27" s="73">
        <v>3556497326</v>
      </c>
      <c r="Q27" s="71"/>
      <c r="R27" s="73">
        <v>161846127</v>
      </c>
      <c r="V27" s="92"/>
    </row>
    <row r="28" spans="2:22" ht="25.5" customHeight="1" x14ac:dyDescent="0.55000000000000004">
      <c r="B28" s="2" t="s">
        <v>233</v>
      </c>
      <c r="D28" s="73">
        <v>0</v>
      </c>
      <c r="E28" s="71"/>
      <c r="F28" s="73">
        <v>0</v>
      </c>
      <c r="G28" s="71"/>
      <c r="H28" s="73">
        <v>0</v>
      </c>
      <c r="I28" s="71"/>
      <c r="J28" s="73">
        <v>0</v>
      </c>
      <c r="K28" s="71"/>
      <c r="L28" s="73">
        <v>1130702</v>
      </c>
      <c r="M28" s="71"/>
      <c r="N28" s="73">
        <v>1982475001</v>
      </c>
      <c r="O28" s="71"/>
      <c r="P28" s="73">
        <v>1840162714</v>
      </c>
      <c r="Q28" s="71"/>
      <c r="R28" s="73">
        <v>142312287</v>
      </c>
      <c r="V28" s="92"/>
    </row>
    <row r="29" spans="2:22" ht="25.5" customHeight="1" x14ac:dyDescent="0.55000000000000004">
      <c r="B29" s="2" t="s">
        <v>290</v>
      </c>
      <c r="D29" s="73">
        <v>0</v>
      </c>
      <c r="E29" s="71"/>
      <c r="F29" s="73">
        <v>0</v>
      </c>
      <c r="G29" s="71"/>
      <c r="H29" s="73">
        <v>0</v>
      </c>
      <c r="I29" s="71"/>
      <c r="J29" s="73">
        <v>0</v>
      </c>
      <c r="K29" s="71"/>
      <c r="L29" s="73">
        <v>22500</v>
      </c>
      <c r="M29" s="71"/>
      <c r="N29" s="73">
        <v>12284822071</v>
      </c>
      <c r="O29" s="71"/>
      <c r="P29" s="73">
        <v>12151843318</v>
      </c>
      <c r="Q29" s="71"/>
      <c r="R29" s="73">
        <v>132978753</v>
      </c>
      <c r="V29" s="92"/>
    </row>
    <row r="30" spans="2:22" ht="25.5" customHeight="1" x14ac:dyDescent="0.55000000000000004">
      <c r="B30" s="2" t="s">
        <v>267</v>
      </c>
      <c r="D30" s="73">
        <v>100000</v>
      </c>
      <c r="E30" s="71"/>
      <c r="F30" s="73">
        <v>1684651477</v>
      </c>
      <c r="G30" s="71"/>
      <c r="H30" s="73">
        <v>1557443963</v>
      </c>
      <c r="I30" s="71"/>
      <c r="J30" s="73">
        <v>127207514</v>
      </c>
      <c r="K30" s="71"/>
      <c r="L30" s="73">
        <v>100000</v>
      </c>
      <c r="M30" s="71"/>
      <c r="N30" s="73">
        <v>1684651477</v>
      </c>
      <c r="O30" s="71"/>
      <c r="P30" s="73">
        <v>1557443963</v>
      </c>
      <c r="Q30" s="71"/>
      <c r="R30" s="73">
        <v>127207514</v>
      </c>
      <c r="V30" s="92"/>
    </row>
    <row r="31" spans="2:22" ht="25.5" customHeight="1" x14ac:dyDescent="0.55000000000000004">
      <c r="B31" s="2" t="s">
        <v>280</v>
      </c>
      <c r="D31" s="73">
        <v>0</v>
      </c>
      <c r="E31" s="71"/>
      <c r="F31" s="73">
        <v>0</v>
      </c>
      <c r="G31" s="71"/>
      <c r="H31" s="73">
        <v>0</v>
      </c>
      <c r="I31" s="71"/>
      <c r="J31" s="73">
        <v>0</v>
      </c>
      <c r="K31" s="71"/>
      <c r="L31" s="73">
        <v>1344512</v>
      </c>
      <c r="M31" s="71"/>
      <c r="N31" s="73">
        <v>2590160593</v>
      </c>
      <c r="O31" s="71"/>
      <c r="P31" s="73">
        <v>2485201673</v>
      </c>
      <c r="Q31" s="71"/>
      <c r="R31" s="73">
        <v>104958920</v>
      </c>
      <c r="V31" s="92"/>
    </row>
    <row r="32" spans="2:22" ht="25.5" customHeight="1" x14ac:dyDescent="0.55000000000000004">
      <c r="B32" s="2" t="s">
        <v>203</v>
      </c>
      <c r="D32" s="73">
        <v>0</v>
      </c>
      <c r="E32" s="71"/>
      <c r="F32" s="73">
        <v>0</v>
      </c>
      <c r="G32" s="71"/>
      <c r="H32" s="73">
        <v>0</v>
      </c>
      <c r="I32" s="71"/>
      <c r="J32" s="73">
        <v>0</v>
      </c>
      <c r="K32" s="71"/>
      <c r="L32" s="73">
        <v>200000</v>
      </c>
      <c r="M32" s="71"/>
      <c r="N32" s="73">
        <v>1536801308</v>
      </c>
      <c r="O32" s="71"/>
      <c r="P32" s="73">
        <v>1436331654</v>
      </c>
      <c r="Q32" s="71"/>
      <c r="R32" s="73">
        <v>100469654</v>
      </c>
      <c r="V32" s="92"/>
    </row>
    <row r="33" spans="2:22" ht="25.5" customHeight="1" x14ac:dyDescent="0.55000000000000004">
      <c r="B33" s="2" t="s">
        <v>270</v>
      </c>
      <c r="D33" s="73">
        <v>351000</v>
      </c>
      <c r="E33" s="71"/>
      <c r="F33" s="73">
        <v>885832120</v>
      </c>
      <c r="G33" s="71"/>
      <c r="H33" s="73">
        <v>806627742</v>
      </c>
      <c r="I33" s="71"/>
      <c r="J33" s="73">
        <v>79204378</v>
      </c>
      <c r="K33" s="71"/>
      <c r="L33" s="73">
        <v>351000</v>
      </c>
      <c r="M33" s="71"/>
      <c r="N33" s="73">
        <v>885832120</v>
      </c>
      <c r="O33" s="71"/>
      <c r="P33" s="73">
        <v>806627742</v>
      </c>
      <c r="Q33" s="71"/>
      <c r="R33" s="73">
        <v>79204378</v>
      </c>
      <c r="V33" s="92"/>
    </row>
    <row r="34" spans="2:22" ht="25.5" customHeight="1" x14ac:dyDescent="0.55000000000000004">
      <c r="B34" s="2" t="s">
        <v>238</v>
      </c>
      <c r="D34" s="73">
        <v>0</v>
      </c>
      <c r="E34" s="71"/>
      <c r="F34" s="73">
        <v>0</v>
      </c>
      <c r="G34" s="71"/>
      <c r="H34" s="73">
        <v>0</v>
      </c>
      <c r="I34" s="71"/>
      <c r="J34" s="73">
        <v>0</v>
      </c>
      <c r="K34" s="71"/>
      <c r="L34" s="73">
        <v>5000000</v>
      </c>
      <c r="M34" s="71"/>
      <c r="N34" s="73">
        <v>7763530612</v>
      </c>
      <c r="O34" s="71"/>
      <c r="P34" s="73">
        <v>7687957113</v>
      </c>
      <c r="Q34" s="71"/>
      <c r="R34" s="73">
        <v>75573499</v>
      </c>
      <c r="V34" s="92"/>
    </row>
    <row r="35" spans="2:22" ht="25.5" customHeight="1" x14ac:dyDescent="0.55000000000000004">
      <c r="B35" s="2" t="s">
        <v>278</v>
      </c>
      <c r="D35" s="73">
        <v>800000</v>
      </c>
      <c r="E35" s="71"/>
      <c r="F35" s="73">
        <v>1397932687</v>
      </c>
      <c r="G35" s="71"/>
      <c r="H35" s="73">
        <v>1329232374</v>
      </c>
      <c r="I35" s="71"/>
      <c r="J35" s="73">
        <v>68700313</v>
      </c>
      <c r="K35" s="71"/>
      <c r="L35" s="73">
        <v>1200000</v>
      </c>
      <c r="M35" s="71"/>
      <c r="N35" s="73">
        <v>2067325965</v>
      </c>
      <c r="O35" s="71"/>
      <c r="P35" s="73">
        <v>1993848561</v>
      </c>
      <c r="Q35" s="71"/>
      <c r="R35" s="73">
        <v>73477404</v>
      </c>
      <c r="V35" s="92"/>
    </row>
    <row r="36" spans="2:22" ht="25.5" customHeight="1" x14ac:dyDescent="0.55000000000000004">
      <c r="B36" s="2" t="s">
        <v>302</v>
      </c>
      <c r="D36" s="73">
        <v>1200000</v>
      </c>
      <c r="E36" s="71"/>
      <c r="F36" s="73">
        <v>4369457506</v>
      </c>
      <c r="G36" s="71"/>
      <c r="H36" s="73">
        <v>4297584456</v>
      </c>
      <c r="I36" s="71"/>
      <c r="J36" s="73">
        <v>71873050</v>
      </c>
      <c r="K36" s="71"/>
      <c r="L36" s="73">
        <v>1200000</v>
      </c>
      <c r="M36" s="71"/>
      <c r="N36" s="73">
        <v>4369457506</v>
      </c>
      <c r="O36" s="71"/>
      <c r="P36" s="73">
        <v>4297584456</v>
      </c>
      <c r="Q36" s="71"/>
      <c r="R36" s="73">
        <v>71873050</v>
      </c>
      <c r="V36" s="92"/>
    </row>
    <row r="37" spans="2:22" ht="25.5" customHeight="1" x14ac:dyDescent="0.55000000000000004">
      <c r="B37" s="2" t="s">
        <v>308</v>
      </c>
      <c r="D37" s="73">
        <v>94810</v>
      </c>
      <c r="E37" s="71"/>
      <c r="F37" s="73">
        <v>50840099568</v>
      </c>
      <c r="G37" s="71"/>
      <c r="H37" s="73">
        <v>50770563481</v>
      </c>
      <c r="I37" s="71"/>
      <c r="J37" s="73">
        <v>69536087</v>
      </c>
      <c r="K37" s="71"/>
      <c r="L37" s="73">
        <v>94810</v>
      </c>
      <c r="M37" s="71"/>
      <c r="N37" s="73">
        <v>50840099568</v>
      </c>
      <c r="O37" s="71"/>
      <c r="P37" s="73">
        <v>50770563481</v>
      </c>
      <c r="Q37" s="71"/>
      <c r="R37" s="73">
        <v>69536087</v>
      </c>
      <c r="V37" s="92"/>
    </row>
    <row r="38" spans="2:22" ht="25.5" customHeight="1" x14ac:dyDescent="0.55000000000000004">
      <c r="B38" s="2" t="s">
        <v>187</v>
      </c>
      <c r="D38" s="73">
        <v>0</v>
      </c>
      <c r="E38" s="71"/>
      <c r="F38" s="73">
        <v>0</v>
      </c>
      <c r="G38" s="71"/>
      <c r="H38" s="73">
        <v>0</v>
      </c>
      <c r="I38" s="71"/>
      <c r="J38" s="73">
        <v>0</v>
      </c>
      <c r="K38" s="71"/>
      <c r="L38" s="73">
        <v>1294118</v>
      </c>
      <c r="M38" s="71"/>
      <c r="N38" s="73">
        <v>6583671856</v>
      </c>
      <c r="O38" s="71"/>
      <c r="P38" s="73">
        <v>6531740728</v>
      </c>
      <c r="Q38" s="71"/>
      <c r="R38" s="73">
        <v>51931128</v>
      </c>
      <c r="V38" s="92"/>
    </row>
    <row r="39" spans="2:22" ht="25.5" customHeight="1" x14ac:dyDescent="0.55000000000000004">
      <c r="B39" s="2" t="s">
        <v>271</v>
      </c>
      <c r="D39" s="73">
        <v>200000</v>
      </c>
      <c r="E39" s="71"/>
      <c r="F39" s="73">
        <v>1133236490</v>
      </c>
      <c r="G39" s="71"/>
      <c r="H39" s="73">
        <v>1082842485</v>
      </c>
      <c r="I39" s="71"/>
      <c r="J39" s="73">
        <v>50394005</v>
      </c>
      <c r="K39" s="71"/>
      <c r="L39" s="73">
        <v>200000</v>
      </c>
      <c r="M39" s="71"/>
      <c r="N39" s="73">
        <v>1133236490</v>
      </c>
      <c r="O39" s="71"/>
      <c r="P39" s="73">
        <v>1082842485</v>
      </c>
      <c r="Q39" s="71"/>
      <c r="R39" s="73">
        <v>50394005</v>
      </c>
      <c r="V39" s="92"/>
    </row>
    <row r="40" spans="2:22" ht="25.5" customHeight="1" x14ac:dyDescent="0.55000000000000004">
      <c r="B40" s="2" t="s">
        <v>211</v>
      </c>
      <c r="D40" s="73">
        <v>0</v>
      </c>
      <c r="E40" s="71"/>
      <c r="F40" s="73">
        <v>0</v>
      </c>
      <c r="G40" s="71"/>
      <c r="H40" s="73">
        <v>0</v>
      </c>
      <c r="I40" s="71"/>
      <c r="J40" s="73">
        <v>0</v>
      </c>
      <c r="K40" s="71"/>
      <c r="L40" s="73">
        <v>3077</v>
      </c>
      <c r="M40" s="71"/>
      <c r="N40" s="73">
        <v>2811144123</v>
      </c>
      <c r="O40" s="71"/>
      <c r="P40" s="73">
        <v>2762460593</v>
      </c>
      <c r="Q40" s="71"/>
      <c r="R40" s="73">
        <v>48683530</v>
      </c>
      <c r="V40" s="92"/>
    </row>
    <row r="41" spans="2:22" ht="25.5" customHeight="1" x14ac:dyDescent="0.55000000000000004">
      <c r="B41" s="2" t="s">
        <v>84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3300</v>
      </c>
      <c r="M41" s="71"/>
      <c r="N41" s="73">
        <v>2934455035</v>
      </c>
      <c r="O41" s="71"/>
      <c r="P41" s="73">
        <v>2891265863</v>
      </c>
      <c r="Q41" s="71"/>
      <c r="R41" s="73">
        <v>43189172</v>
      </c>
      <c r="V41" s="92"/>
    </row>
    <row r="42" spans="2:22" ht="25.5" customHeight="1" x14ac:dyDescent="0.55000000000000004">
      <c r="B42" s="2" t="s">
        <v>190</v>
      </c>
      <c r="D42" s="73">
        <v>470000</v>
      </c>
      <c r="E42" s="71"/>
      <c r="F42" s="73">
        <v>12339438966</v>
      </c>
      <c r="G42" s="71"/>
      <c r="H42" s="73">
        <v>12031042437</v>
      </c>
      <c r="I42" s="71"/>
      <c r="J42" s="73">
        <v>308396529</v>
      </c>
      <c r="K42" s="71"/>
      <c r="L42" s="73">
        <v>773938</v>
      </c>
      <c r="M42" s="71"/>
      <c r="N42" s="73">
        <v>19853361749</v>
      </c>
      <c r="O42" s="71"/>
      <c r="P42" s="73">
        <v>19816442902</v>
      </c>
      <c r="Q42" s="71"/>
      <c r="R42" s="73">
        <v>36918847</v>
      </c>
      <c r="V42" s="92"/>
    </row>
    <row r="43" spans="2:22" ht="25.5" customHeight="1" x14ac:dyDescent="0.55000000000000004">
      <c r="B43" s="2" t="s">
        <v>262</v>
      </c>
      <c r="D43" s="73">
        <v>1000000</v>
      </c>
      <c r="E43" s="71"/>
      <c r="F43" s="73">
        <v>3519391057</v>
      </c>
      <c r="G43" s="71"/>
      <c r="H43" s="73">
        <v>3487113536</v>
      </c>
      <c r="I43" s="71"/>
      <c r="J43" s="73">
        <v>32277521</v>
      </c>
      <c r="K43" s="71"/>
      <c r="L43" s="73">
        <v>1000000</v>
      </c>
      <c r="M43" s="71"/>
      <c r="N43" s="73">
        <v>3519391057</v>
      </c>
      <c r="O43" s="71"/>
      <c r="P43" s="73">
        <v>3487113536</v>
      </c>
      <c r="Q43" s="71"/>
      <c r="R43" s="73">
        <v>32277521</v>
      </c>
      <c r="V43" s="92"/>
    </row>
    <row r="44" spans="2:22" ht="25.5" customHeight="1" x14ac:dyDescent="0.55000000000000004">
      <c r="B44" s="2" t="s">
        <v>232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800000</v>
      </c>
      <c r="M44" s="71"/>
      <c r="N44" s="73">
        <v>2400829599</v>
      </c>
      <c r="O44" s="71"/>
      <c r="P44" s="73">
        <v>2382208630</v>
      </c>
      <c r="Q44" s="71"/>
      <c r="R44" s="73">
        <v>18620969</v>
      </c>
      <c r="V44" s="92"/>
    </row>
    <row r="45" spans="2:22" ht="25.5" customHeight="1" x14ac:dyDescent="0.55000000000000004">
      <c r="B45" s="2" t="s">
        <v>263</v>
      </c>
      <c r="D45" s="73">
        <v>550000</v>
      </c>
      <c r="E45" s="71"/>
      <c r="F45" s="73">
        <v>425255792</v>
      </c>
      <c r="G45" s="71"/>
      <c r="H45" s="73">
        <v>416185852</v>
      </c>
      <c r="I45" s="71"/>
      <c r="J45" s="73">
        <v>9069940</v>
      </c>
      <c r="K45" s="71"/>
      <c r="L45" s="73">
        <v>550000</v>
      </c>
      <c r="M45" s="71"/>
      <c r="N45" s="73">
        <v>425255792</v>
      </c>
      <c r="O45" s="71"/>
      <c r="P45" s="73">
        <v>416185852</v>
      </c>
      <c r="Q45" s="71"/>
      <c r="R45" s="73">
        <v>9069940</v>
      </c>
      <c r="V45" s="92"/>
    </row>
    <row r="46" spans="2:22" ht="25.5" customHeight="1" x14ac:dyDescent="0.55000000000000004">
      <c r="B46" s="2" t="s">
        <v>161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500</v>
      </c>
      <c r="M46" s="71"/>
      <c r="N46" s="73">
        <v>346032272</v>
      </c>
      <c r="O46" s="71"/>
      <c r="P46" s="73">
        <v>338068713</v>
      </c>
      <c r="Q46" s="71"/>
      <c r="R46" s="73">
        <v>7963559</v>
      </c>
      <c r="V46" s="92"/>
    </row>
    <row r="47" spans="2:22" ht="25.5" customHeight="1" x14ac:dyDescent="0.55000000000000004">
      <c r="B47" s="2" t="s">
        <v>275</v>
      </c>
      <c r="D47" s="73">
        <v>273866</v>
      </c>
      <c r="E47" s="71"/>
      <c r="F47" s="73">
        <v>479952981</v>
      </c>
      <c r="G47" s="71"/>
      <c r="H47" s="73">
        <v>472583119</v>
      </c>
      <c r="I47" s="71"/>
      <c r="J47" s="73">
        <v>7369862</v>
      </c>
      <c r="K47" s="71"/>
      <c r="L47" s="73">
        <v>273866</v>
      </c>
      <c r="M47" s="71"/>
      <c r="N47" s="73">
        <v>479952981</v>
      </c>
      <c r="O47" s="71"/>
      <c r="P47" s="73">
        <v>472583119</v>
      </c>
      <c r="Q47" s="71"/>
      <c r="R47" s="73">
        <v>7369862</v>
      </c>
      <c r="V47" s="92"/>
    </row>
    <row r="48" spans="2:22" ht="25.5" customHeight="1" x14ac:dyDescent="0.55000000000000004">
      <c r="B48" s="2" t="s">
        <v>276</v>
      </c>
      <c r="D48" s="73">
        <v>0</v>
      </c>
      <c r="E48" s="71"/>
      <c r="F48" s="73">
        <v>0</v>
      </c>
      <c r="G48" s="71"/>
      <c r="H48" s="73">
        <v>0</v>
      </c>
      <c r="I48" s="71"/>
      <c r="J48" s="73">
        <v>0</v>
      </c>
      <c r="K48" s="71"/>
      <c r="L48" s="73">
        <v>400000</v>
      </c>
      <c r="M48" s="71"/>
      <c r="N48" s="73">
        <v>692654063</v>
      </c>
      <c r="O48" s="71"/>
      <c r="P48" s="73">
        <v>685835859</v>
      </c>
      <c r="Q48" s="71"/>
      <c r="R48" s="73">
        <v>6818204</v>
      </c>
      <c r="V48" s="92"/>
    </row>
    <row r="49" spans="2:22" ht="25.5" customHeight="1" x14ac:dyDescent="0.55000000000000004">
      <c r="B49" s="2" t="s">
        <v>75</v>
      </c>
      <c r="D49" s="73">
        <v>0</v>
      </c>
      <c r="E49" s="71"/>
      <c r="F49" s="73">
        <v>0</v>
      </c>
      <c r="G49" s="71"/>
      <c r="H49" s="73">
        <v>0</v>
      </c>
      <c r="I49" s="71"/>
      <c r="J49" s="73">
        <v>0</v>
      </c>
      <c r="K49" s="71"/>
      <c r="L49" s="73">
        <v>97</v>
      </c>
      <c r="M49" s="71"/>
      <c r="N49" s="73">
        <v>83908233</v>
      </c>
      <c r="O49" s="71"/>
      <c r="P49" s="73">
        <v>79940668</v>
      </c>
      <c r="Q49" s="71"/>
      <c r="R49" s="73">
        <v>3967565</v>
      </c>
      <c r="V49" s="92"/>
    </row>
    <row r="50" spans="2:22" ht="25.5" customHeight="1" x14ac:dyDescent="0.55000000000000004">
      <c r="B50" s="2" t="s">
        <v>192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400000</v>
      </c>
      <c r="M50" s="71"/>
      <c r="N50" s="73">
        <v>1769409016</v>
      </c>
      <c r="O50" s="71"/>
      <c r="P50" s="73">
        <v>1765604142</v>
      </c>
      <c r="Q50" s="71"/>
      <c r="R50" s="73">
        <v>3804874</v>
      </c>
      <c r="V50" s="92"/>
    </row>
    <row r="51" spans="2:22" ht="25.5" customHeight="1" x14ac:dyDescent="0.55000000000000004">
      <c r="B51" s="2" t="s">
        <v>279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200000</v>
      </c>
      <c r="M51" s="71"/>
      <c r="N51" s="73">
        <v>611340755</v>
      </c>
      <c r="O51" s="71"/>
      <c r="P51" s="73">
        <v>608752240</v>
      </c>
      <c r="Q51" s="71"/>
      <c r="R51" s="73">
        <v>2588515</v>
      </c>
      <c r="V51" s="92"/>
    </row>
    <row r="52" spans="2:22" ht="25.5" customHeight="1" x14ac:dyDescent="0.55000000000000004">
      <c r="B52" s="2" t="s">
        <v>269</v>
      </c>
      <c r="D52" s="73">
        <v>250000</v>
      </c>
      <c r="E52" s="71"/>
      <c r="F52" s="73">
        <v>2605183314</v>
      </c>
      <c r="G52" s="71"/>
      <c r="H52" s="73">
        <v>2603394946</v>
      </c>
      <c r="I52" s="71"/>
      <c r="J52" s="73">
        <v>1788368</v>
      </c>
      <c r="K52" s="71"/>
      <c r="L52" s="73">
        <v>250000</v>
      </c>
      <c r="M52" s="71"/>
      <c r="N52" s="73">
        <v>2605183314</v>
      </c>
      <c r="O52" s="71"/>
      <c r="P52" s="73">
        <v>2603394946</v>
      </c>
      <c r="Q52" s="71"/>
      <c r="R52" s="73">
        <v>1788368</v>
      </c>
      <c r="V52" s="92"/>
    </row>
    <row r="53" spans="2:22" ht="25.5" customHeight="1" x14ac:dyDescent="0.55000000000000004">
      <c r="B53" s="2" t="s">
        <v>307</v>
      </c>
      <c r="D53" s="73">
        <v>192</v>
      </c>
      <c r="E53" s="71"/>
      <c r="F53" s="73">
        <v>7824202</v>
      </c>
      <c r="G53" s="71"/>
      <c r="H53" s="73">
        <v>7878560</v>
      </c>
      <c r="I53" s="71"/>
      <c r="J53" s="73">
        <v>-54358</v>
      </c>
      <c r="K53" s="71"/>
      <c r="L53" s="73">
        <v>192</v>
      </c>
      <c r="M53" s="71"/>
      <c r="N53" s="73">
        <v>7824202</v>
      </c>
      <c r="O53" s="71"/>
      <c r="P53" s="73">
        <v>7878560</v>
      </c>
      <c r="Q53" s="71"/>
      <c r="R53" s="73">
        <v>-54358</v>
      </c>
      <c r="V53" s="92"/>
    </row>
    <row r="54" spans="2:22" ht="25.5" customHeight="1" x14ac:dyDescent="0.55000000000000004">
      <c r="B54" s="2" t="s">
        <v>303</v>
      </c>
      <c r="D54" s="73">
        <v>200000</v>
      </c>
      <c r="E54" s="71"/>
      <c r="F54" s="73">
        <v>259645866</v>
      </c>
      <c r="G54" s="71"/>
      <c r="H54" s="73">
        <v>262037709</v>
      </c>
      <c r="I54" s="71"/>
      <c r="J54" s="73">
        <v>-2391843</v>
      </c>
      <c r="K54" s="71"/>
      <c r="L54" s="73">
        <v>200000</v>
      </c>
      <c r="M54" s="71"/>
      <c r="N54" s="73">
        <v>259645866</v>
      </c>
      <c r="O54" s="71"/>
      <c r="P54" s="73">
        <v>262037709</v>
      </c>
      <c r="Q54" s="71"/>
      <c r="R54" s="73">
        <v>-2391843</v>
      </c>
      <c r="V54" s="92"/>
    </row>
    <row r="55" spans="2:22" ht="25.5" customHeight="1" x14ac:dyDescent="0.55000000000000004">
      <c r="B55" s="2" t="s">
        <v>206</v>
      </c>
      <c r="D55" s="73">
        <v>0</v>
      </c>
      <c r="E55" s="71"/>
      <c r="F55" s="73">
        <v>0</v>
      </c>
      <c r="G55" s="71"/>
      <c r="H55" s="73">
        <v>0</v>
      </c>
      <c r="I55" s="71"/>
      <c r="J55" s="73">
        <v>0</v>
      </c>
      <c r="K55" s="71"/>
      <c r="L55" s="73">
        <v>800000</v>
      </c>
      <c r="M55" s="71"/>
      <c r="N55" s="73">
        <v>2593078881</v>
      </c>
      <c r="O55" s="71"/>
      <c r="P55" s="73">
        <v>2597756600</v>
      </c>
      <c r="Q55" s="71"/>
      <c r="R55" s="73">
        <v>-4677719</v>
      </c>
      <c r="V55" s="92"/>
    </row>
    <row r="56" spans="2:22" ht="25.5" customHeight="1" x14ac:dyDescent="0.55000000000000004">
      <c r="B56" s="2" t="s">
        <v>193</v>
      </c>
      <c r="D56" s="73">
        <v>0</v>
      </c>
      <c r="E56" s="71"/>
      <c r="F56" s="73">
        <v>0</v>
      </c>
      <c r="G56" s="71"/>
      <c r="H56" s="73">
        <v>0</v>
      </c>
      <c r="I56" s="71"/>
      <c r="J56" s="73">
        <v>0</v>
      </c>
      <c r="K56" s="71"/>
      <c r="L56" s="73">
        <v>20000</v>
      </c>
      <c r="M56" s="71"/>
      <c r="N56" s="73">
        <v>362539241</v>
      </c>
      <c r="O56" s="71"/>
      <c r="P56" s="73">
        <v>378092996</v>
      </c>
      <c r="Q56" s="71"/>
      <c r="R56" s="73">
        <v>-15553755</v>
      </c>
      <c r="V56" s="92"/>
    </row>
    <row r="57" spans="2:22" ht="25.5" customHeight="1" x14ac:dyDescent="0.55000000000000004">
      <c r="B57" s="2" t="s">
        <v>277</v>
      </c>
      <c r="D57" s="73">
        <v>200000</v>
      </c>
      <c r="E57" s="71"/>
      <c r="F57" s="73">
        <v>720686253</v>
      </c>
      <c r="G57" s="71"/>
      <c r="H57" s="73">
        <v>736847259</v>
      </c>
      <c r="I57" s="71"/>
      <c r="J57" s="73">
        <v>-16161006</v>
      </c>
      <c r="K57" s="71"/>
      <c r="L57" s="73">
        <v>200000</v>
      </c>
      <c r="M57" s="71"/>
      <c r="N57" s="73">
        <v>720686253</v>
      </c>
      <c r="O57" s="71"/>
      <c r="P57" s="73">
        <v>736847259</v>
      </c>
      <c r="Q57" s="71"/>
      <c r="R57" s="73">
        <v>-16161006</v>
      </c>
      <c r="V57" s="92"/>
    </row>
    <row r="58" spans="2:22" ht="25.5" customHeight="1" x14ac:dyDescent="0.55000000000000004">
      <c r="B58" s="2" t="s">
        <v>221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11148</v>
      </c>
      <c r="M58" s="71"/>
      <c r="N58" s="73">
        <v>103281162</v>
      </c>
      <c r="O58" s="71"/>
      <c r="P58" s="73">
        <v>122788363</v>
      </c>
      <c r="Q58" s="71"/>
      <c r="R58" s="73">
        <v>-19507201</v>
      </c>
      <c r="V58" s="92"/>
    </row>
    <row r="59" spans="2:22" ht="25.5" customHeight="1" x14ac:dyDescent="0.55000000000000004">
      <c r="B59" s="2" t="s">
        <v>209</v>
      </c>
      <c r="D59" s="73">
        <v>163854</v>
      </c>
      <c r="E59" s="71"/>
      <c r="F59" s="73">
        <v>557182200</v>
      </c>
      <c r="G59" s="71"/>
      <c r="H59" s="73">
        <v>590965780</v>
      </c>
      <c r="I59" s="71"/>
      <c r="J59" s="73">
        <v>-33783580</v>
      </c>
      <c r="K59" s="71"/>
      <c r="L59" s="73">
        <v>163854</v>
      </c>
      <c r="M59" s="71"/>
      <c r="N59" s="73">
        <v>557182200</v>
      </c>
      <c r="O59" s="71"/>
      <c r="P59" s="73">
        <v>590965780</v>
      </c>
      <c r="Q59" s="71"/>
      <c r="R59" s="73">
        <v>-33783580</v>
      </c>
      <c r="V59" s="92"/>
    </row>
    <row r="60" spans="2:22" ht="25.5" customHeight="1" x14ac:dyDescent="0.55000000000000004">
      <c r="B60" s="2" t="s">
        <v>310</v>
      </c>
      <c r="D60" s="73">
        <v>14801</v>
      </c>
      <c r="E60" s="71"/>
      <c r="F60" s="73">
        <v>8275343818</v>
      </c>
      <c r="G60" s="71"/>
      <c r="H60" s="73">
        <v>8310828551</v>
      </c>
      <c r="I60" s="71"/>
      <c r="J60" s="73">
        <v>-35484733</v>
      </c>
      <c r="K60" s="71"/>
      <c r="L60" s="73">
        <v>14801</v>
      </c>
      <c r="M60" s="71"/>
      <c r="N60" s="73">
        <v>8275343818</v>
      </c>
      <c r="O60" s="71"/>
      <c r="P60" s="73">
        <v>8310828551</v>
      </c>
      <c r="Q60" s="71"/>
      <c r="R60" s="73">
        <v>-35484733</v>
      </c>
      <c r="V60" s="92"/>
    </row>
    <row r="61" spans="2:22" ht="25.5" customHeight="1" x14ac:dyDescent="0.55000000000000004">
      <c r="B61" s="2" t="s">
        <v>268</v>
      </c>
      <c r="D61" s="73">
        <v>2000000</v>
      </c>
      <c r="E61" s="71"/>
      <c r="F61" s="73">
        <v>7830335659</v>
      </c>
      <c r="G61" s="71"/>
      <c r="H61" s="73">
        <v>7873579876</v>
      </c>
      <c r="I61" s="71"/>
      <c r="J61" s="73">
        <v>-43244217</v>
      </c>
      <c r="K61" s="71"/>
      <c r="L61" s="73">
        <v>2000000</v>
      </c>
      <c r="M61" s="71"/>
      <c r="N61" s="73">
        <v>7830335659</v>
      </c>
      <c r="O61" s="71"/>
      <c r="P61" s="73">
        <v>7873579876</v>
      </c>
      <c r="Q61" s="71"/>
      <c r="R61" s="73">
        <v>-43244217</v>
      </c>
      <c r="V61" s="92"/>
    </row>
    <row r="62" spans="2:22" ht="25.5" customHeight="1" x14ac:dyDescent="0.55000000000000004">
      <c r="B62" s="2" t="s">
        <v>299</v>
      </c>
      <c r="D62" s="73">
        <v>400000</v>
      </c>
      <c r="E62" s="71"/>
      <c r="F62" s="73">
        <v>1567020425</v>
      </c>
      <c r="G62" s="71"/>
      <c r="H62" s="73">
        <v>1689095432</v>
      </c>
      <c r="I62" s="71"/>
      <c r="J62" s="73">
        <v>-122075007</v>
      </c>
      <c r="K62" s="71"/>
      <c r="L62" s="73">
        <v>400000</v>
      </c>
      <c r="M62" s="71"/>
      <c r="N62" s="73">
        <v>1567020425</v>
      </c>
      <c r="O62" s="71"/>
      <c r="P62" s="73">
        <v>1689095432</v>
      </c>
      <c r="Q62" s="71"/>
      <c r="R62" s="73">
        <v>-122075007</v>
      </c>
      <c r="V62" s="92"/>
    </row>
    <row r="63" spans="2:22" ht="25.5" customHeight="1" x14ac:dyDescent="0.55000000000000004">
      <c r="B63" s="2" t="s">
        <v>195</v>
      </c>
      <c r="D63" s="73">
        <v>0</v>
      </c>
      <c r="E63" s="71"/>
      <c r="F63" s="73">
        <v>0</v>
      </c>
      <c r="G63" s="71"/>
      <c r="H63" s="73">
        <v>0</v>
      </c>
      <c r="I63" s="71"/>
      <c r="J63" s="73">
        <v>0</v>
      </c>
      <c r="K63" s="71"/>
      <c r="L63" s="73">
        <v>125990</v>
      </c>
      <c r="M63" s="71"/>
      <c r="N63" s="73">
        <v>1289840766</v>
      </c>
      <c r="O63" s="71"/>
      <c r="P63" s="73">
        <v>1415216055</v>
      </c>
      <c r="Q63" s="71"/>
      <c r="R63" s="73">
        <v>-125375289</v>
      </c>
      <c r="V63" s="92"/>
    </row>
    <row r="64" spans="2:22" ht="25.5" customHeight="1" x14ac:dyDescent="0.55000000000000004">
      <c r="B64" s="2" t="s">
        <v>239</v>
      </c>
      <c r="D64" s="73">
        <v>0</v>
      </c>
      <c r="E64" s="71"/>
      <c r="F64" s="73">
        <v>0</v>
      </c>
      <c r="G64" s="71"/>
      <c r="H64" s="73">
        <v>0</v>
      </c>
      <c r="I64" s="71"/>
      <c r="J64" s="73">
        <v>0</v>
      </c>
      <c r="K64" s="71"/>
      <c r="L64" s="73">
        <v>348000</v>
      </c>
      <c r="M64" s="71"/>
      <c r="N64" s="73">
        <v>5818882770</v>
      </c>
      <c r="O64" s="71"/>
      <c r="P64" s="73">
        <v>6020274603</v>
      </c>
      <c r="Q64" s="71"/>
      <c r="R64" s="73">
        <v>-201391833</v>
      </c>
      <c r="V64" s="92"/>
    </row>
    <row r="65" spans="2:22" ht="25.5" customHeight="1" x14ac:dyDescent="0.55000000000000004">
      <c r="B65" s="2" t="s">
        <v>199</v>
      </c>
      <c r="D65" s="73">
        <v>400000</v>
      </c>
      <c r="E65" s="71"/>
      <c r="F65" s="73">
        <v>2872549717</v>
      </c>
      <c r="G65" s="71"/>
      <c r="H65" s="73">
        <v>3330862703</v>
      </c>
      <c r="I65" s="71"/>
      <c r="J65" s="73">
        <v>-458312986</v>
      </c>
      <c r="K65" s="71"/>
      <c r="L65" s="73">
        <v>2799868</v>
      </c>
      <c r="M65" s="71"/>
      <c r="N65" s="73">
        <v>23111613264</v>
      </c>
      <c r="O65" s="71"/>
      <c r="P65" s="73">
        <v>23314939995</v>
      </c>
      <c r="Q65" s="71"/>
      <c r="R65" s="73">
        <v>-203326731</v>
      </c>
      <c r="V65" s="92"/>
    </row>
    <row r="66" spans="2:22" ht="25.5" customHeight="1" x14ac:dyDescent="0.55000000000000004">
      <c r="B66" s="2" t="s">
        <v>204</v>
      </c>
      <c r="D66" s="73">
        <v>195964</v>
      </c>
      <c r="E66" s="71"/>
      <c r="F66" s="73">
        <v>501215303</v>
      </c>
      <c r="G66" s="71"/>
      <c r="H66" s="73">
        <v>504145536</v>
      </c>
      <c r="I66" s="71"/>
      <c r="J66" s="73">
        <v>-2930233</v>
      </c>
      <c r="K66" s="71"/>
      <c r="L66" s="73">
        <v>1601079</v>
      </c>
      <c r="M66" s="71"/>
      <c r="N66" s="73">
        <v>3744916204</v>
      </c>
      <c r="O66" s="71"/>
      <c r="P66" s="73">
        <v>4119005686</v>
      </c>
      <c r="Q66" s="71"/>
      <c r="R66" s="73">
        <v>-374089482</v>
      </c>
      <c r="V66" s="92"/>
    </row>
    <row r="67" spans="2:22" ht="25.5" customHeight="1" x14ac:dyDescent="0.55000000000000004">
      <c r="B67" s="2" t="s">
        <v>202</v>
      </c>
      <c r="D67" s="73">
        <v>0</v>
      </c>
      <c r="E67" s="71"/>
      <c r="F67" s="73">
        <v>0</v>
      </c>
      <c r="G67" s="71"/>
      <c r="H67" s="73">
        <v>0</v>
      </c>
      <c r="I67" s="71"/>
      <c r="J67" s="73">
        <v>0</v>
      </c>
      <c r="K67" s="71"/>
      <c r="L67" s="73">
        <v>506791</v>
      </c>
      <c r="M67" s="71"/>
      <c r="N67" s="73">
        <v>6221722294</v>
      </c>
      <c r="O67" s="71"/>
      <c r="P67" s="73">
        <v>6601637576</v>
      </c>
      <c r="Q67" s="71"/>
      <c r="R67" s="73">
        <v>-379915282</v>
      </c>
      <c r="V67" s="92"/>
    </row>
    <row r="68" spans="2:22" ht="25.5" customHeight="1" x14ac:dyDescent="0.55000000000000004">
      <c r="B68" s="2" t="s">
        <v>207</v>
      </c>
      <c r="D68" s="73">
        <v>1400000</v>
      </c>
      <c r="E68" s="71"/>
      <c r="F68" s="73">
        <v>2169027076</v>
      </c>
      <c r="G68" s="71"/>
      <c r="H68" s="73">
        <v>2387057399</v>
      </c>
      <c r="I68" s="71"/>
      <c r="J68" s="73">
        <v>-218030323</v>
      </c>
      <c r="K68" s="71"/>
      <c r="L68" s="73">
        <v>7300000</v>
      </c>
      <c r="M68" s="71"/>
      <c r="N68" s="73">
        <v>11774413989</v>
      </c>
      <c r="O68" s="71"/>
      <c r="P68" s="73">
        <v>12164507074</v>
      </c>
      <c r="Q68" s="71"/>
      <c r="R68" s="73">
        <v>-390093085</v>
      </c>
      <c r="V68" s="92"/>
    </row>
    <row r="69" spans="2:22" ht="25.5" customHeight="1" x14ac:dyDescent="0.55000000000000004">
      <c r="B69" s="2" t="s">
        <v>217</v>
      </c>
      <c r="D69" s="73">
        <v>0</v>
      </c>
      <c r="E69" s="71"/>
      <c r="F69" s="73">
        <v>0</v>
      </c>
      <c r="G69" s="71"/>
      <c r="H69" s="73">
        <v>0</v>
      </c>
      <c r="I69" s="71"/>
      <c r="J69" s="73">
        <v>0</v>
      </c>
      <c r="K69" s="71"/>
      <c r="L69" s="73">
        <v>1100000</v>
      </c>
      <c r="M69" s="71"/>
      <c r="N69" s="73">
        <v>11505559343</v>
      </c>
      <c r="O69" s="71"/>
      <c r="P69" s="73">
        <v>11946093756</v>
      </c>
      <c r="Q69" s="71"/>
      <c r="R69" s="73">
        <v>-440534413</v>
      </c>
      <c r="V69" s="92"/>
    </row>
    <row r="70" spans="2:22" ht="25.5" customHeight="1" x14ac:dyDescent="0.55000000000000004">
      <c r="B70" s="2" t="s">
        <v>208</v>
      </c>
      <c r="D70" s="73">
        <v>0</v>
      </c>
      <c r="E70" s="71"/>
      <c r="F70" s="73">
        <v>0</v>
      </c>
      <c r="G70" s="71"/>
      <c r="H70" s="73">
        <v>0</v>
      </c>
      <c r="I70" s="71"/>
      <c r="J70" s="73">
        <v>0</v>
      </c>
      <c r="K70" s="71"/>
      <c r="L70" s="73">
        <v>760000</v>
      </c>
      <c r="M70" s="71"/>
      <c r="N70" s="73">
        <v>4190746528</v>
      </c>
      <c r="O70" s="71"/>
      <c r="P70" s="73">
        <v>4661780883</v>
      </c>
      <c r="Q70" s="71"/>
      <c r="R70" s="73">
        <v>-471034355</v>
      </c>
      <c r="V70" s="92"/>
    </row>
    <row r="71" spans="2:22" ht="25.5" customHeight="1" x14ac:dyDescent="0.55000000000000004">
      <c r="B71" s="2" t="s">
        <v>220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3650000</v>
      </c>
      <c r="M71" s="71"/>
      <c r="N71" s="73">
        <v>9782757628</v>
      </c>
      <c r="O71" s="71"/>
      <c r="P71" s="73">
        <v>10505262016</v>
      </c>
      <c r="Q71" s="71"/>
      <c r="R71" s="73">
        <v>-722504388</v>
      </c>
      <c r="V71" s="92"/>
    </row>
    <row r="72" spans="2:22" ht="25.5" customHeight="1" x14ac:dyDescent="0.55000000000000004">
      <c r="B72" s="2" t="s">
        <v>210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2000000</v>
      </c>
      <c r="M72" s="71"/>
      <c r="N72" s="73">
        <v>5807240236</v>
      </c>
      <c r="O72" s="71"/>
      <c r="P72" s="73">
        <v>6543253668</v>
      </c>
      <c r="Q72" s="71"/>
      <c r="R72" s="73">
        <v>-736013432</v>
      </c>
      <c r="V72" s="92"/>
    </row>
    <row r="73" spans="2:22" ht="25.5" customHeight="1" x14ac:dyDescent="0.55000000000000004">
      <c r="B73" s="2" t="s">
        <v>198</v>
      </c>
      <c r="D73" s="73">
        <v>1400000</v>
      </c>
      <c r="E73" s="71"/>
      <c r="F73" s="73">
        <v>8725770935</v>
      </c>
      <c r="G73" s="71"/>
      <c r="H73" s="73">
        <v>9519022814</v>
      </c>
      <c r="I73" s="71"/>
      <c r="J73" s="73">
        <v>-793251879</v>
      </c>
      <c r="K73" s="71"/>
      <c r="L73" s="73">
        <v>1920659</v>
      </c>
      <c r="M73" s="71"/>
      <c r="N73" s="73">
        <v>12267995109</v>
      </c>
      <c r="O73" s="71"/>
      <c r="P73" s="73">
        <v>13059140580</v>
      </c>
      <c r="Q73" s="71"/>
      <c r="R73" s="73">
        <v>-791145471</v>
      </c>
      <c r="V73" s="92"/>
    </row>
    <row r="74" spans="2:22" ht="25.5" customHeight="1" x14ac:dyDescent="0.55000000000000004">
      <c r="B74" s="2" t="s">
        <v>200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100000</v>
      </c>
      <c r="M74" s="71"/>
      <c r="N74" s="73">
        <v>1002002420</v>
      </c>
      <c r="O74" s="71"/>
      <c r="P74" s="73">
        <v>1838005455</v>
      </c>
      <c r="Q74" s="71"/>
      <c r="R74" s="73">
        <v>-836003035</v>
      </c>
      <c r="V74" s="92"/>
    </row>
    <row r="75" spans="2:22" ht="25.5" customHeight="1" x14ac:dyDescent="0.55000000000000004">
      <c r="B75" s="2" t="s">
        <v>222</v>
      </c>
      <c r="D75" s="73">
        <v>0</v>
      </c>
      <c r="E75" s="71"/>
      <c r="F75" s="73">
        <v>0</v>
      </c>
      <c r="G75" s="71"/>
      <c r="H75" s="73">
        <v>0</v>
      </c>
      <c r="I75" s="71"/>
      <c r="J75" s="73">
        <v>0</v>
      </c>
      <c r="K75" s="71"/>
      <c r="L75" s="73">
        <v>324000</v>
      </c>
      <c r="M75" s="71"/>
      <c r="N75" s="73">
        <v>4882763686</v>
      </c>
      <c r="O75" s="71"/>
      <c r="P75" s="73">
        <v>5838131560</v>
      </c>
      <c r="Q75" s="71"/>
      <c r="R75" s="73">
        <v>-955367874</v>
      </c>
      <c r="V75" s="92"/>
    </row>
    <row r="76" spans="2:22" ht="25.5" customHeight="1" x14ac:dyDescent="0.55000000000000004">
      <c r="B76" s="2" t="s">
        <v>185</v>
      </c>
      <c r="D76" s="73">
        <v>400000</v>
      </c>
      <c r="E76" s="71"/>
      <c r="F76" s="73">
        <v>475951157</v>
      </c>
      <c r="G76" s="71"/>
      <c r="H76" s="73">
        <v>702992158</v>
      </c>
      <c r="I76" s="71"/>
      <c r="J76" s="73">
        <v>-227041001</v>
      </c>
      <c r="K76" s="71"/>
      <c r="L76" s="73">
        <v>4931880</v>
      </c>
      <c r="M76" s="71"/>
      <c r="N76" s="73">
        <v>7568339297</v>
      </c>
      <c r="O76" s="71"/>
      <c r="P76" s="73">
        <v>8667682401</v>
      </c>
      <c r="Q76" s="71"/>
      <c r="R76" s="73">
        <v>-1099343104</v>
      </c>
      <c r="V76" s="92"/>
    </row>
    <row r="77" spans="2:22" ht="25.5" customHeight="1" x14ac:dyDescent="0.55000000000000004">
      <c r="B77" s="2" t="s">
        <v>196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133907</v>
      </c>
      <c r="M77" s="71"/>
      <c r="N77" s="73">
        <v>5591895455</v>
      </c>
      <c r="O77" s="71"/>
      <c r="P77" s="73">
        <v>6755345357</v>
      </c>
      <c r="Q77" s="71"/>
      <c r="R77" s="73">
        <v>-1163449902</v>
      </c>
      <c r="V77" s="92"/>
    </row>
    <row r="78" spans="2:22" ht="25.5" customHeight="1" x14ac:dyDescent="0.55000000000000004">
      <c r="B78" s="2" t="s">
        <v>184</v>
      </c>
      <c r="D78" s="73">
        <v>200000</v>
      </c>
      <c r="E78" s="71"/>
      <c r="F78" s="73">
        <v>909018421</v>
      </c>
      <c r="G78" s="71"/>
      <c r="H78" s="73">
        <v>1270395900</v>
      </c>
      <c r="I78" s="71"/>
      <c r="J78" s="73">
        <v>-361377479</v>
      </c>
      <c r="K78" s="71"/>
      <c r="L78" s="73">
        <v>608873</v>
      </c>
      <c r="M78" s="71"/>
      <c r="N78" s="73">
        <v>2693751254</v>
      </c>
      <c r="O78" s="71"/>
      <c r="P78" s="73">
        <v>3867548814</v>
      </c>
      <c r="Q78" s="71"/>
      <c r="R78" s="73">
        <v>-1173797560</v>
      </c>
      <c r="V78" s="92"/>
    </row>
    <row r="79" spans="2:22" ht="25.5" customHeight="1" x14ac:dyDescent="0.55000000000000004">
      <c r="B79" s="2" t="s">
        <v>186</v>
      </c>
      <c r="D79" s="73">
        <v>3050829</v>
      </c>
      <c r="E79" s="71"/>
      <c r="F79" s="73">
        <v>5337076821</v>
      </c>
      <c r="G79" s="71"/>
      <c r="H79" s="73">
        <v>5791207638</v>
      </c>
      <c r="I79" s="71"/>
      <c r="J79" s="73">
        <v>-454130817</v>
      </c>
      <c r="K79" s="71"/>
      <c r="L79" s="73">
        <v>5621501</v>
      </c>
      <c r="M79" s="71"/>
      <c r="N79" s="73">
        <v>9301046434</v>
      </c>
      <c r="O79" s="71"/>
      <c r="P79" s="73">
        <v>10973511183</v>
      </c>
      <c r="Q79" s="71"/>
      <c r="R79" s="73">
        <v>-1672464749</v>
      </c>
      <c r="V79" s="92"/>
    </row>
    <row r="80" spans="2:22" ht="25.5" customHeight="1" x14ac:dyDescent="0.55000000000000004">
      <c r="B80" s="2" t="s">
        <v>82</v>
      </c>
      <c r="D80" s="73">
        <v>0</v>
      </c>
      <c r="E80" s="71"/>
      <c r="F80" s="73">
        <v>0</v>
      </c>
      <c r="G80" s="71"/>
      <c r="H80" s="73">
        <v>0</v>
      </c>
      <c r="I80" s="71"/>
      <c r="J80" s="73">
        <v>0</v>
      </c>
      <c r="K80" s="71"/>
      <c r="L80" s="73">
        <v>3400000</v>
      </c>
      <c r="M80" s="71"/>
      <c r="N80" s="73">
        <v>5186805576</v>
      </c>
      <c r="O80" s="71"/>
      <c r="P80" s="73">
        <v>7367767876</v>
      </c>
      <c r="Q80" s="71"/>
      <c r="R80" s="73">
        <v>-2180962300</v>
      </c>
      <c r="V80" s="92"/>
    </row>
    <row r="81" spans="2:22" ht="25.5" customHeight="1" x14ac:dyDescent="0.55000000000000004">
      <c r="B81" s="2" t="s">
        <v>216</v>
      </c>
      <c r="D81" s="73">
        <v>270000</v>
      </c>
      <c r="E81" s="71"/>
      <c r="F81" s="73">
        <v>8330852491</v>
      </c>
      <c r="G81" s="71"/>
      <c r="H81" s="73">
        <v>9922561777</v>
      </c>
      <c r="I81" s="71"/>
      <c r="J81" s="73">
        <v>-1591709286</v>
      </c>
      <c r="K81" s="71"/>
      <c r="L81" s="73">
        <v>380000</v>
      </c>
      <c r="M81" s="71"/>
      <c r="N81" s="73">
        <v>11733585074</v>
      </c>
      <c r="O81" s="71"/>
      <c r="P81" s="73">
        <v>13965086946</v>
      </c>
      <c r="Q81" s="71"/>
      <c r="R81" s="73">
        <v>-2231501872</v>
      </c>
      <c r="V81" s="92"/>
    </row>
    <row r="82" spans="2:22" ht="25.5" customHeight="1" x14ac:dyDescent="0.55000000000000004">
      <c r="B82" s="2" t="s">
        <v>81</v>
      </c>
      <c r="D82" s="73">
        <v>8400000</v>
      </c>
      <c r="E82" s="71"/>
      <c r="F82" s="73">
        <v>18812368660</v>
      </c>
      <c r="G82" s="71"/>
      <c r="H82" s="73">
        <v>19551810724</v>
      </c>
      <c r="I82" s="71"/>
      <c r="J82" s="73">
        <v>-739442064</v>
      </c>
      <c r="K82" s="71"/>
      <c r="L82" s="73">
        <v>17802491</v>
      </c>
      <c r="M82" s="71"/>
      <c r="N82" s="73">
        <v>39522367579</v>
      </c>
      <c r="O82" s="71"/>
      <c r="P82" s="73">
        <v>41850106564</v>
      </c>
      <c r="Q82" s="71"/>
      <c r="R82" s="73">
        <v>-2327738984</v>
      </c>
      <c r="V82" s="92"/>
    </row>
    <row r="83" spans="2:22" ht="25.5" customHeight="1" x14ac:dyDescent="0.55000000000000004">
      <c r="B83" s="2" t="s">
        <v>189</v>
      </c>
      <c r="D83" s="73">
        <v>800000</v>
      </c>
      <c r="E83" s="71"/>
      <c r="F83" s="73">
        <v>1776963814</v>
      </c>
      <c r="G83" s="71"/>
      <c r="H83" s="73">
        <v>2220910648</v>
      </c>
      <c r="I83" s="71"/>
      <c r="J83" s="73">
        <v>-443946834</v>
      </c>
      <c r="K83" s="71"/>
      <c r="L83" s="73">
        <v>5027853</v>
      </c>
      <c r="M83" s="71"/>
      <c r="N83" s="73">
        <v>11555424932</v>
      </c>
      <c r="O83" s="71"/>
      <c r="P83" s="73">
        <v>14445986674</v>
      </c>
      <c r="Q83" s="71"/>
      <c r="R83" s="73">
        <v>-2890561742</v>
      </c>
      <c r="V83" s="92"/>
    </row>
    <row r="84" spans="2:22" ht="25.5" customHeight="1" x14ac:dyDescent="0.55000000000000004">
      <c r="B84" s="2" t="s">
        <v>188</v>
      </c>
      <c r="D84" s="73">
        <v>0</v>
      </c>
      <c r="E84" s="71"/>
      <c r="F84" s="73">
        <v>0</v>
      </c>
      <c r="G84" s="71"/>
      <c r="H84" s="73">
        <v>0</v>
      </c>
      <c r="I84" s="71"/>
      <c r="J84" s="73">
        <v>0</v>
      </c>
      <c r="K84" s="71"/>
      <c r="L84" s="73">
        <v>1006857</v>
      </c>
      <c r="M84" s="71"/>
      <c r="N84" s="73">
        <v>8074738040</v>
      </c>
      <c r="O84" s="71"/>
      <c r="P84" s="73">
        <v>11129632158</v>
      </c>
      <c r="Q84" s="71"/>
      <c r="R84" s="73">
        <v>-3054894118</v>
      </c>
      <c r="V84" s="92"/>
    </row>
    <row r="85" spans="2:22" ht="25.5" customHeight="1" x14ac:dyDescent="0.55000000000000004">
      <c r="B85" s="2" t="s">
        <v>85</v>
      </c>
      <c r="D85" s="73">
        <v>1000000</v>
      </c>
      <c r="E85" s="71"/>
      <c r="F85" s="73">
        <v>3614180171</v>
      </c>
      <c r="G85" s="71"/>
      <c r="H85" s="73">
        <v>4878966363</v>
      </c>
      <c r="I85" s="71"/>
      <c r="J85" s="73">
        <v>-1264786192</v>
      </c>
      <c r="K85" s="71"/>
      <c r="L85" s="73">
        <v>2946758</v>
      </c>
      <c r="M85" s="71"/>
      <c r="N85" s="73">
        <v>11506558006</v>
      </c>
      <c r="O85" s="71"/>
      <c r="P85" s="73">
        <v>14770941759</v>
      </c>
      <c r="Q85" s="71"/>
      <c r="R85" s="73">
        <v>-3264383753</v>
      </c>
      <c r="V85" s="92"/>
    </row>
    <row r="86" spans="2:22" ht="25.5" customHeight="1" x14ac:dyDescent="0.55000000000000004">
      <c r="B86" s="2" t="s">
        <v>160</v>
      </c>
      <c r="D86" s="73">
        <v>0</v>
      </c>
      <c r="E86" s="71"/>
      <c r="F86" s="73">
        <v>0</v>
      </c>
      <c r="G86" s="71"/>
      <c r="H86" s="73">
        <v>0</v>
      </c>
      <c r="I86" s="71"/>
      <c r="J86" s="73">
        <v>0</v>
      </c>
      <c r="K86" s="71"/>
      <c r="L86" s="73">
        <v>6830757</v>
      </c>
      <c r="M86" s="71"/>
      <c r="N86" s="73">
        <v>34780991017</v>
      </c>
      <c r="O86" s="71"/>
      <c r="P86" s="73">
        <v>38432045109</v>
      </c>
      <c r="Q86" s="71"/>
      <c r="R86" s="73">
        <v>-3651054092</v>
      </c>
      <c r="V86" s="92"/>
    </row>
    <row r="87" spans="2:22" ht="25.5" customHeight="1" x14ac:dyDescent="0.55000000000000004">
      <c r="B87" s="2" t="s">
        <v>79</v>
      </c>
      <c r="D87" s="73">
        <v>800000</v>
      </c>
      <c r="E87" s="71"/>
      <c r="F87" s="73">
        <v>12933952050</v>
      </c>
      <c r="G87" s="71"/>
      <c r="H87" s="73">
        <v>15547040554</v>
      </c>
      <c r="I87" s="71"/>
      <c r="J87" s="73">
        <v>-2613088504</v>
      </c>
      <c r="K87" s="71"/>
      <c r="L87" s="73">
        <v>1399262</v>
      </c>
      <c r="M87" s="71"/>
      <c r="N87" s="73">
        <v>22992729993</v>
      </c>
      <c r="O87" s="71"/>
      <c r="P87" s="73">
        <v>27474322082</v>
      </c>
      <c r="Q87" s="71"/>
      <c r="R87" s="73">
        <v>-4481592089</v>
      </c>
      <c r="V87" s="92"/>
    </row>
    <row r="88" spans="2:22" ht="25.5" customHeight="1" x14ac:dyDescent="0.55000000000000004">
      <c r="D88" s="73"/>
      <c r="E88" s="71"/>
      <c r="F88" s="73"/>
      <c r="G88" s="71"/>
      <c r="H88" s="73"/>
      <c r="I88" s="71"/>
      <c r="J88" s="73"/>
      <c r="K88" s="71"/>
      <c r="L88" s="73"/>
      <c r="M88" s="71"/>
      <c r="N88" s="73"/>
      <c r="O88" s="71"/>
      <c r="P88" s="73"/>
      <c r="Q88" s="71"/>
      <c r="R88" s="73"/>
      <c r="V88" s="92"/>
    </row>
    <row r="89" spans="2:22" ht="24.75" thickBot="1" x14ac:dyDescent="0.6">
      <c r="B89" s="132" t="s">
        <v>59</v>
      </c>
      <c r="D89" s="70">
        <f>SUM(D10:D87)</f>
        <v>37141698</v>
      </c>
      <c r="E89" s="70"/>
      <c r="F89" s="70">
        <f>SUM(F10:F87)</f>
        <v>244161265250</v>
      </c>
      <c r="G89" s="70"/>
      <c r="H89" s="70">
        <f>SUM(H10:H87)</f>
        <v>246995108976</v>
      </c>
      <c r="I89" s="70"/>
      <c r="J89" s="70">
        <f>SUM(J10:J87)</f>
        <v>-2833843726</v>
      </c>
      <c r="K89" s="70"/>
      <c r="L89" s="70">
        <f>SUM(L10:L87)</f>
        <v>115607765</v>
      </c>
      <c r="M89" s="70"/>
      <c r="N89" s="70">
        <f>SUM(N10:N87)</f>
        <v>672186362019</v>
      </c>
      <c r="O89" s="70"/>
      <c r="P89" s="70">
        <f>SUM(P10:P87)</f>
        <v>691748221387</v>
      </c>
      <c r="Q89" s="70"/>
      <c r="R89" s="70">
        <f>SUM(R10:R87)</f>
        <v>-19561859367</v>
      </c>
    </row>
    <row r="90" spans="2:22" ht="21.75" thickTop="1" x14ac:dyDescent="0.55000000000000004"/>
    <row r="91" spans="2:22" ht="26.25" x14ac:dyDescent="0.65">
      <c r="J91" s="19"/>
    </row>
    <row r="93" spans="2:22" x14ac:dyDescent="0.55000000000000004">
      <c r="L93" s="210">
        <v>20</v>
      </c>
      <c r="M93" s="210"/>
      <c r="N93" s="210"/>
    </row>
  </sheetData>
  <sortState xmlns:xlrd2="http://schemas.microsoft.com/office/spreadsheetml/2017/richdata2" ref="B10:R87">
    <sortCondition descending="1" ref="R10:R87"/>
  </sortState>
  <mergeCells count="4">
    <mergeCell ref="B3:R3"/>
    <mergeCell ref="B4:R4"/>
    <mergeCell ref="B2:R2"/>
    <mergeCell ref="L93:N93"/>
  </mergeCells>
  <printOptions horizontalCentered="1" verticalCentered="1"/>
  <pageMargins left="0.2" right="0.2" top="0.25" bottom="0.25" header="0.3" footer="0.3"/>
  <pageSetup paperSize="9" scale="32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tabSelected="1" view="pageBreakPreview" zoomScale="60" zoomScaleNormal="100" workbookViewId="0">
      <selection activeCell="Y20" sqref="Y20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27" t="s">
        <v>177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97" t="s">
        <v>39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19.5" x14ac:dyDescent="0.5">
      <c r="A9" s="150" t="s">
        <v>315</v>
      </c>
      <c r="B9" s="150"/>
      <c r="C9" s="150" t="s">
        <v>316</v>
      </c>
      <c r="D9" s="150"/>
      <c r="E9" s="150" t="s">
        <v>288</v>
      </c>
      <c r="F9" s="150"/>
      <c r="G9" s="150">
        <v>1000000</v>
      </c>
      <c r="H9" s="150"/>
      <c r="I9" s="150">
        <v>150.30000000000001</v>
      </c>
      <c r="J9" s="150"/>
      <c r="K9" s="150">
        <v>150300000</v>
      </c>
      <c r="L9" s="150"/>
      <c r="M9" s="150">
        <v>40010200</v>
      </c>
      <c r="N9" s="150"/>
      <c r="O9" s="150">
        <v>0</v>
      </c>
      <c r="P9" s="150"/>
      <c r="Q9" s="150">
        <v>38701</v>
      </c>
      <c r="R9" s="150"/>
      <c r="S9" s="150">
        <v>0</v>
      </c>
      <c r="T9" s="150"/>
      <c r="U9" s="150">
        <v>0</v>
      </c>
      <c r="V9" s="150"/>
      <c r="W9" s="150">
        <v>110251099</v>
      </c>
      <c r="X9" s="150"/>
      <c r="Y9" s="150">
        <v>110251099</v>
      </c>
    </row>
    <row r="10" spans="1:25" ht="19.5" x14ac:dyDescent="0.5">
      <c r="A10" s="150" t="s">
        <v>259</v>
      </c>
      <c r="B10" s="150"/>
      <c r="C10" s="150" t="s">
        <v>258</v>
      </c>
      <c r="D10" s="150"/>
      <c r="E10" s="150" t="s">
        <v>286</v>
      </c>
      <c r="F10" s="150"/>
      <c r="G10" s="150">
        <v>1429000</v>
      </c>
      <c r="H10" s="150"/>
      <c r="I10" s="150">
        <v>0</v>
      </c>
      <c r="J10" s="150"/>
      <c r="K10" s="150">
        <v>0</v>
      </c>
      <c r="L10" s="150"/>
      <c r="M10" s="150">
        <v>29009000</v>
      </c>
      <c r="N10" s="150"/>
      <c r="O10" s="150">
        <v>0</v>
      </c>
      <c r="P10" s="150"/>
      <c r="Q10" s="150">
        <v>0</v>
      </c>
      <c r="R10" s="150"/>
      <c r="S10" s="150">
        <v>0</v>
      </c>
      <c r="T10" s="150"/>
      <c r="U10" s="150">
        <v>7459</v>
      </c>
      <c r="V10" s="150"/>
      <c r="W10" s="150">
        <v>29009000</v>
      </c>
      <c r="X10" s="150"/>
      <c r="Y10" s="150">
        <v>29009000</v>
      </c>
    </row>
    <row r="11" spans="1:25" ht="19.5" x14ac:dyDescent="0.5">
      <c r="A11" s="150" t="s">
        <v>259</v>
      </c>
      <c r="B11" s="150"/>
      <c r="C11" s="150" t="s">
        <v>261</v>
      </c>
      <c r="D11" s="150"/>
      <c r="E11" s="150"/>
      <c r="F11" s="150"/>
      <c r="G11" s="150">
        <v>0</v>
      </c>
      <c r="H11" s="150"/>
      <c r="I11" s="150">
        <v>0</v>
      </c>
      <c r="J11" s="150"/>
      <c r="K11" s="150">
        <v>0</v>
      </c>
      <c r="L11" s="150"/>
      <c r="M11" s="150">
        <v>0</v>
      </c>
      <c r="N11" s="150"/>
      <c r="O11" s="150">
        <v>0</v>
      </c>
      <c r="P11" s="150"/>
      <c r="Q11" s="150">
        <v>0</v>
      </c>
      <c r="R11" s="150"/>
      <c r="S11" s="150">
        <v>0</v>
      </c>
      <c r="T11" s="150"/>
      <c r="U11" s="150">
        <v>0</v>
      </c>
      <c r="V11" s="150"/>
      <c r="W11" s="150">
        <v>0</v>
      </c>
      <c r="X11" s="150"/>
      <c r="Y11" s="150">
        <v>10305733</v>
      </c>
    </row>
    <row r="12" spans="1:25" ht="19.5" x14ac:dyDescent="0.5">
      <c r="A12" s="150" t="s">
        <v>292</v>
      </c>
      <c r="B12" s="150"/>
      <c r="C12" s="150" t="s">
        <v>256</v>
      </c>
      <c r="D12" s="150"/>
      <c r="E12" s="150"/>
      <c r="F12" s="150"/>
      <c r="G12" s="150">
        <v>0</v>
      </c>
      <c r="H12" s="150"/>
      <c r="I12" s="150">
        <v>0</v>
      </c>
      <c r="J12" s="150"/>
      <c r="K12" s="150">
        <v>0</v>
      </c>
      <c r="L12" s="150"/>
      <c r="M12" s="150">
        <v>0</v>
      </c>
      <c r="N12" s="150"/>
      <c r="O12" s="150">
        <v>0</v>
      </c>
      <c r="P12" s="150"/>
      <c r="Q12" s="150">
        <v>0</v>
      </c>
      <c r="R12" s="150"/>
      <c r="S12" s="150">
        <v>0</v>
      </c>
      <c r="T12" s="150"/>
      <c r="U12" s="150">
        <v>0</v>
      </c>
      <c r="V12" s="150"/>
      <c r="W12" s="150">
        <v>0</v>
      </c>
      <c r="X12" s="150"/>
      <c r="Y12" s="150">
        <v>4000000</v>
      </c>
    </row>
    <row r="13" spans="1:25" ht="19.5" x14ac:dyDescent="0.5">
      <c r="A13" s="150" t="s">
        <v>314</v>
      </c>
      <c r="B13" s="150"/>
      <c r="C13" s="150" t="s">
        <v>257</v>
      </c>
      <c r="D13" s="150"/>
      <c r="E13" s="150" t="s">
        <v>284</v>
      </c>
      <c r="F13" s="150"/>
      <c r="G13" s="150">
        <v>500000</v>
      </c>
      <c r="H13" s="150"/>
      <c r="I13" s="150">
        <v>0</v>
      </c>
      <c r="J13" s="150"/>
      <c r="K13" s="150">
        <v>0</v>
      </c>
      <c r="L13" s="150"/>
      <c r="M13" s="150">
        <v>3000000</v>
      </c>
      <c r="N13" s="150"/>
      <c r="O13" s="150">
        <v>0</v>
      </c>
      <c r="P13" s="150"/>
      <c r="Q13" s="150">
        <v>0</v>
      </c>
      <c r="R13" s="150"/>
      <c r="S13" s="150">
        <v>0</v>
      </c>
      <c r="T13" s="150"/>
      <c r="U13" s="150">
        <v>772</v>
      </c>
      <c r="V13" s="150"/>
      <c r="W13" s="150">
        <v>3000000</v>
      </c>
      <c r="X13" s="150"/>
      <c r="Y13" s="150">
        <v>3000000</v>
      </c>
    </row>
    <row r="14" spans="1:25" ht="19.5" x14ac:dyDescent="0.5">
      <c r="A14" s="150" t="s">
        <v>292</v>
      </c>
      <c r="B14" s="150"/>
      <c r="C14" s="150" t="s">
        <v>255</v>
      </c>
      <c r="D14" s="150"/>
      <c r="E14" s="150"/>
      <c r="F14" s="150"/>
      <c r="G14" s="150">
        <v>0</v>
      </c>
      <c r="H14" s="150"/>
      <c r="I14" s="150">
        <v>0</v>
      </c>
      <c r="J14" s="150"/>
      <c r="K14" s="150">
        <v>0</v>
      </c>
      <c r="L14" s="150"/>
      <c r="M14" s="150">
        <v>0</v>
      </c>
      <c r="N14" s="150"/>
      <c r="O14" s="150">
        <v>0</v>
      </c>
      <c r="P14" s="150"/>
      <c r="Q14" s="150">
        <v>0</v>
      </c>
      <c r="R14" s="150"/>
      <c r="S14" s="150">
        <v>0</v>
      </c>
      <c r="T14" s="150"/>
      <c r="U14" s="150">
        <v>0</v>
      </c>
      <c r="V14" s="150"/>
      <c r="W14" s="150">
        <v>0</v>
      </c>
      <c r="X14" s="150"/>
      <c r="Y14" s="150">
        <v>10000</v>
      </c>
    </row>
    <row r="15" spans="1:25" ht="19.5" x14ac:dyDescent="0.5">
      <c r="A15" s="150" t="s">
        <v>259</v>
      </c>
      <c r="B15" s="150"/>
      <c r="C15" s="150" t="s">
        <v>261</v>
      </c>
      <c r="D15" s="150"/>
      <c r="E15" s="150"/>
      <c r="F15" s="150"/>
      <c r="G15" s="150">
        <v>0</v>
      </c>
      <c r="H15" s="150"/>
      <c r="I15" s="150">
        <v>0</v>
      </c>
      <c r="J15" s="150"/>
      <c r="K15" s="150">
        <v>0</v>
      </c>
      <c r="L15" s="150"/>
      <c r="M15" s="150">
        <v>0</v>
      </c>
      <c r="N15" s="150"/>
      <c r="O15" s="150">
        <v>0</v>
      </c>
      <c r="P15" s="150"/>
      <c r="Q15" s="150">
        <v>0</v>
      </c>
      <c r="R15" s="150"/>
      <c r="S15" s="150">
        <v>0</v>
      </c>
      <c r="T15" s="150"/>
      <c r="U15" s="150">
        <v>0</v>
      </c>
      <c r="V15" s="150"/>
      <c r="W15" s="150">
        <v>0</v>
      </c>
      <c r="X15" s="150"/>
      <c r="Y15" s="150">
        <v>-297084</v>
      </c>
    </row>
    <row r="16" spans="1:25" ht="19.5" x14ac:dyDescent="0.5">
      <c r="A16" s="150" t="s">
        <v>259</v>
      </c>
      <c r="B16" s="150"/>
      <c r="C16" s="150" t="s">
        <v>260</v>
      </c>
      <c r="D16" s="150"/>
      <c r="E16" s="150"/>
      <c r="F16" s="150"/>
      <c r="G16" s="150">
        <v>0</v>
      </c>
      <c r="H16" s="150"/>
      <c r="I16" s="150">
        <v>0</v>
      </c>
      <c r="J16" s="150"/>
      <c r="K16" s="150">
        <v>0</v>
      </c>
      <c r="L16" s="150"/>
      <c r="M16" s="150">
        <v>0</v>
      </c>
      <c r="N16" s="150"/>
      <c r="O16" s="150">
        <v>0</v>
      </c>
      <c r="P16" s="150"/>
      <c r="Q16" s="150">
        <v>0</v>
      </c>
      <c r="R16" s="150"/>
      <c r="S16" s="150">
        <v>0</v>
      </c>
      <c r="T16" s="150"/>
      <c r="U16" s="150">
        <v>0</v>
      </c>
      <c r="V16" s="150"/>
      <c r="W16" s="150">
        <v>0</v>
      </c>
      <c r="X16" s="150"/>
      <c r="Y16" s="150">
        <v>-4709046</v>
      </c>
    </row>
    <row r="17" spans="1:25" ht="19.5" x14ac:dyDescent="0.5">
      <c r="A17" s="150" t="s">
        <v>259</v>
      </c>
      <c r="B17" s="150"/>
      <c r="C17" s="150" t="s">
        <v>260</v>
      </c>
      <c r="D17" s="150"/>
      <c r="E17" s="150"/>
      <c r="F17" s="150"/>
      <c r="G17" s="150">
        <v>0</v>
      </c>
      <c r="H17" s="150"/>
      <c r="I17" s="150">
        <v>0</v>
      </c>
      <c r="J17" s="150"/>
      <c r="K17" s="150">
        <v>0</v>
      </c>
      <c r="L17" s="150"/>
      <c r="M17" s="150">
        <v>0</v>
      </c>
      <c r="N17" s="150"/>
      <c r="O17" s="150">
        <v>0</v>
      </c>
      <c r="P17" s="150"/>
      <c r="Q17" s="150">
        <v>0</v>
      </c>
      <c r="R17" s="150"/>
      <c r="S17" s="150">
        <v>0</v>
      </c>
      <c r="T17" s="150"/>
      <c r="U17" s="150">
        <v>0</v>
      </c>
      <c r="V17" s="150"/>
      <c r="W17" s="150">
        <v>0</v>
      </c>
      <c r="X17" s="150"/>
      <c r="Y17" s="150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0.25" thickBot="1" x14ac:dyDescent="0.55000000000000004">
      <c r="A19" s="151" t="s">
        <v>59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3">
        <f>SUM(K9:K18)</f>
        <v>150300000</v>
      </c>
      <c r="L19" s="153"/>
      <c r="M19" s="153">
        <f>SUM(M9:M18)</f>
        <v>72019200</v>
      </c>
      <c r="N19" s="153"/>
      <c r="O19" s="153">
        <f>SUM(O9:O18)</f>
        <v>0</v>
      </c>
      <c r="P19" s="153"/>
      <c r="Q19" s="153">
        <f>SUM(Q9:Q18)</f>
        <v>38701</v>
      </c>
      <c r="R19" s="153"/>
      <c r="S19" s="153">
        <f>SUM(S9:S18)</f>
        <v>0</v>
      </c>
      <c r="T19" s="153"/>
      <c r="U19" s="153">
        <f>SUM(U9:U18)</f>
        <v>8231</v>
      </c>
      <c r="V19" s="153"/>
      <c r="W19" s="153">
        <f>SUM(W9:W18)</f>
        <v>142260099</v>
      </c>
      <c r="X19" s="153"/>
      <c r="Y19" s="153">
        <f>SUM(Y9:Y18)</f>
        <v>9801702</v>
      </c>
    </row>
    <row r="20" spans="1:25" ht="15.75" thickTop="1" x14ac:dyDescent="0.25"/>
    <row r="22" spans="1:25" ht="30" x14ac:dyDescent="0.75">
      <c r="A22" s="238">
        <v>21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25.5" x14ac:dyDescent="0.25">
      <c r="A2" s="195" t="s">
        <v>37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178</v>
      </c>
      <c r="B5" s="196" t="s">
        <v>112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31" t="s">
        <v>113</v>
      </c>
      <c r="N6" s="120"/>
      <c r="O6" s="120"/>
      <c r="P6" s="120"/>
      <c r="Q6" s="231" t="s">
        <v>114</v>
      </c>
    </row>
    <row r="7" spans="1:17" ht="21" x14ac:dyDescent="0.25">
      <c r="A7" s="197" t="s">
        <v>115</v>
      </c>
      <c r="B7" s="197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97" t="s">
        <v>118</v>
      </c>
      <c r="K7" s="197"/>
      <c r="L7" s="120"/>
      <c r="M7" s="231"/>
      <c r="N7" s="120"/>
      <c r="O7" s="122" t="s">
        <v>119</v>
      </c>
      <c r="P7" s="120"/>
      <c r="Q7" s="231"/>
    </row>
    <row r="8" spans="1:17" ht="21" x14ac:dyDescent="0.25">
      <c r="A8" s="200" t="s">
        <v>120</v>
      </c>
      <c r="B8" s="239"/>
      <c r="C8" s="120"/>
      <c r="D8" s="200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97"/>
      <c r="B9" s="197"/>
      <c r="C9" s="120"/>
      <c r="D9" s="197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200" t="s">
        <v>120</v>
      </c>
      <c r="B10" s="239"/>
      <c r="C10" s="120"/>
      <c r="D10" s="200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97"/>
      <c r="B11" s="197"/>
      <c r="C11" s="120"/>
      <c r="D11" s="197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40" t="s">
        <v>126</v>
      </c>
      <c r="B12" s="240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40" t="s">
        <v>129</v>
      </c>
      <c r="B13" s="241"/>
      <c r="C13" s="120"/>
      <c r="D13" s="240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42"/>
      <c r="B14" s="242"/>
      <c r="C14" s="120"/>
      <c r="D14" s="242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42"/>
      <c r="B15" s="242"/>
      <c r="C15" s="120"/>
      <c r="D15" s="242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31"/>
      <c r="B16" s="231"/>
      <c r="C16" s="120"/>
      <c r="D16" s="231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97" t="s">
        <v>134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18">
        <v>22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84"/>
  <sheetViews>
    <sheetView rightToLeft="1" view="pageBreakPreview" topLeftCell="A43" zoomScale="55" zoomScaleNormal="55" zoomScaleSheetLayoutView="55" workbookViewId="0">
      <selection activeCell="AA71" sqref="AA71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18.570312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0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7" t="s">
        <v>183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3:27" ht="46.5" x14ac:dyDescent="0.8">
      <c r="C3" s="187" t="s">
        <v>0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3:27" ht="46.5" x14ac:dyDescent="0.8">
      <c r="C4" s="187" t="s">
        <v>293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6" t="s">
        <v>215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8" spans="3:27" s="57" customFormat="1" ht="34.5" customHeight="1" x14ac:dyDescent="0.25">
      <c r="C8" s="194" t="s">
        <v>1</v>
      </c>
      <c r="E8" s="193" t="s">
        <v>289</v>
      </c>
      <c r="F8" s="193" t="s">
        <v>2</v>
      </c>
      <c r="G8" s="193" t="s">
        <v>2</v>
      </c>
      <c r="H8" s="193" t="s">
        <v>2</v>
      </c>
      <c r="I8" s="193" t="s">
        <v>2</v>
      </c>
      <c r="J8" s="188"/>
      <c r="K8" s="193" t="s">
        <v>3</v>
      </c>
      <c r="L8" s="193" t="s">
        <v>3</v>
      </c>
      <c r="M8" s="193" t="s">
        <v>3</v>
      </c>
      <c r="N8" s="193" t="s">
        <v>3</v>
      </c>
      <c r="O8" s="193" t="s">
        <v>3</v>
      </c>
      <c r="P8" s="193" t="s">
        <v>3</v>
      </c>
      <c r="Q8" s="193" t="s">
        <v>3</v>
      </c>
      <c r="R8" s="188"/>
      <c r="S8" s="193" t="s">
        <v>294</v>
      </c>
      <c r="T8" s="193" t="s">
        <v>4</v>
      </c>
      <c r="U8" s="193" t="s">
        <v>4</v>
      </c>
      <c r="V8" s="193" t="s">
        <v>4</v>
      </c>
      <c r="W8" s="193" t="s">
        <v>4</v>
      </c>
      <c r="X8" s="193" t="s">
        <v>4</v>
      </c>
      <c r="Y8" s="193" t="s">
        <v>4</v>
      </c>
      <c r="Z8" s="193" t="s">
        <v>4</v>
      </c>
      <c r="AA8" s="193" t="s">
        <v>4</v>
      </c>
    </row>
    <row r="9" spans="3:27" s="57" customFormat="1" ht="44.25" customHeight="1" x14ac:dyDescent="0.25">
      <c r="C9" s="194" t="s">
        <v>1</v>
      </c>
      <c r="D9" s="188"/>
      <c r="E9" s="191" t="s">
        <v>5</v>
      </c>
      <c r="F9" s="189"/>
      <c r="G9" s="191" t="s">
        <v>6</v>
      </c>
      <c r="H9" s="58"/>
      <c r="I9" s="191" t="s">
        <v>7</v>
      </c>
      <c r="J9" s="188"/>
      <c r="K9" s="191" t="s">
        <v>8</v>
      </c>
      <c r="L9" s="191" t="s">
        <v>8</v>
      </c>
      <c r="M9" s="191" t="s">
        <v>8</v>
      </c>
      <c r="N9" s="58"/>
      <c r="O9" s="191" t="s">
        <v>9</v>
      </c>
      <c r="P9" s="191" t="s">
        <v>9</v>
      </c>
      <c r="Q9" s="191" t="s">
        <v>9</v>
      </c>
      <c r="R9" s="188"/>
      <c r="S9" s="191" t="s">
        <v>5</v>
      </c>
      <c r="T9" s="189"/>
      <c r="U9" s="191" t="s">
        <v>10</v>
      </c>
      <c r="V9" s="189"/>
      <c r="W9" s="191" t="s">
        <v>6</v>
      </c>
      <c r="X9" s="189"/>
      <c r="Y9" s="191" t="s">
        <v>7</v>
      </c>
      <c r="Z9" s="188"/>
      <c r="AA9" s="191" t="s">
        <v>11</v>
      </c>
    </row>
    <row r="10" spans="3:27" s="57" customFormat="1" ht="54" customHeight="1" x14ac:dyDescent="0.25">
      <c r="C10" s="194" t="s">
        <v>1</v>
      </c>
      <c r="D10" s="188"/>
      <c r="E10" s="192" t="s">
        <v>5</v>
      </c>
      <c r="F10" s="190"/>
      <c r="G10" s="192" t="s">
        <v>6</v>
      </c>
      <c r="H10" s="59"/>
      <c r="I10" s="192" t="s">
        <v>7</v>
      </c>
      <c r="J10" s="188"/>
      <c r="K10" s="192" t="s">
        <v>5</v>
      </c>
      <c r="L10" s="94"/>
      <c r="M10" s="192" t="s">
        <v>6</v>
      </c>
      <c r="N10" s="59"/>
      <c r="O10" s="192" t="s">
        <v>5</v>
      </c>
      <c r="P10" s="59"/>
      <c r="Q10" s="192" t="s">
        <v>12</v>
      </c>
      <c r="R10" s="188"/>
      <c r="S10" s="192" t="s">
        <v>5</v>
      </c>
      <c r="T10" s="190"/>
      <c r="U10" s="192" t="s">
        <v>10</v>
      </c>
      <c r="V10" s="190"/>
      <c r="W10" s="192" t="s">
        <v>6</v>
      </c>
      <c r="X10" s="190"/>
      <c r="Y10" s="192" t="s">
        <v>7</v>
      </c>
      <c r="Z10" s="188"/>
      <c r="AA10" s="192" t="s">
        <v>11</v>
      </c>
    </row>
    <row r="11" spans="3:27" x14ac:dyDescent="0.8">
      <c r="C11" s="60" t="s">
        <v>185</v>
      </c>
      <c r="E11" s="109">
        <v>24400000</v>
      </c>
      <c r="F11" s="110"/>
      <c r="G11" s="109">
        <v>40486189866</v>
      </c>
      <c r="H11" s="110"/>
      <c r="I11" s="109">
        <v>29615135220</v>
      </c>
      <c r="J11" s="110"/>
      <c r="K11" s="109">
        <v>0</v>
      </c>
      <c r="L11" s="89"/>
      <c r="M11" s="109">
        <v>0</v>
      </c>
      <c r="N11" s="110"/>
      <c r="O11" s="109">
        <v>-400000</v>
      </c>
      <c r="P11" s="110"/>
      <c r="Q11" s="109">
        <v>475951157</v>
      </c>
      <c r="R11" s="110"/>
      <c r="S11" s="109">
        <v>24000000</v>
      </c>
      <c r="T11" s="110"/>
      <c r="U11" s="109">
        <v>1232</v>
      </c>
      <c r="V11" s="89"/>
      <c r="W11" s="109">
        <v>39822481835</v>
      </c>
      <c r="X11" s="110"/>
      <c r="Y11" s="109">
        <v>29392070400</v>
      </c>
      <c r="Z11" s="110"/>
      <c r="AA11" s="89">
        <f>Y11/'سرمایه گذاری ها'!$O$17</f>
        <v>0.1126958551166654</v>
      </c>
    </row>
    <row r="12" spans="3:27" x14ac:dyDescent="0.8">
      <c r="C12" s="43" t="s">
        <v>186</v>
      </c>
      <c r="E12" s="109">
        <v>14000000</v>
      </c>
      <c r="F12" s="110"/>
      <c r="G12" s="109">
        <v>28614535546</v>
      </c>
      <c r="H12" s="110"/>
      <c r="I12" s="109">
        <v>22795554600</v>
      </c>
      <c r="J12" s="110"/>
      <c r="K12" s="109">
        <v>4050829</v>
      </c>
      <c r="L12" s="89"/>
      <c r="M12" s="109">
        <v>6975557223</v>
      </c>
      <c r="N12" s="110"/>
      <c r="O12" s="109">
        <v>-3050829</v>
      </c>
      <c r="P12" s="110"/>
      <c r="Q12" s="109">
        <v>5337076821</v>
      </c>
      <c r="R12" s="110"/>
      <c r="S12" s="109">
        <v>15000000</v>
      </c>
      <c r="T12" s="110"/>
      <c r="U12" s="109">
        <v>1536</v>
      </c>
      <c r="V12" s="89"/>
      <c r="W12" s="109">
        <v>29574896066</v>
      </c>
      <c r="X12" s="110"/>
      <c r="Y12" s="109">
        <v>22902912000</v>
      </c>
      <c r="Z12" s="110"/>
      <c r="AA12" s="89">
        <f>Y12/'سرمایه گذاری ها'!$O$17</f>
        <v>8.7814952038960045E-2</v>
      </c>
    </row>
    <row r="13" spans="3:27" x14ac:dyDescent="0.8">
      <c r="C13" s="43" t="s">
        <v>190</v>
      </c>
      <c r="E13" s="109">
        <v>770000</v>
      </c>
      <c r="F13" s="110"/>
      <c r="G13" s="109">
        <v>20314421675</v>
      </c>
      <c r="H13" s="110"/>
      <c r="I13" s="109">
        <v>19189041795</v>
      </c>
      <c r="J13" s="110"/>
      <c r="K13" s="109">
        <v>230000</v>
      </c>
      <c r="L13" s="89"/>
      <c r="M13" s="109">
        <v>6219366177</v>
      </c>
      <c r="N13" s="110"/>
      <c r="O13" s="109">
        <v>-470000</v>
      </c>
      <c r="P13" s="110"/>
      <c r="Q13" s="109">
        <v>12339438966</v>
      </c>
      <c r="R13" s="110"/>
      <c r="S13" s="109">
        <v>530000</v>
      </c>
      <c r="T13" s="110"/>
      <c r="U13" s="109">
        <v>27330</v>
      </c>
      <c r="V13" s="89"/>
      <c r="W13" s="109">
        <v>14134075920</v>
      </c>
      <c r="X13" s="110"/>
      <c r="Y13" s="109">
        <v>14398714845</v>
      </c>
      <c r="Z13" s="110"/>
      <c r="AA13" s="89">
        <f>Y13/'سرمایه گذاری ها'!$O$17</f>
        <v>5.5207933975222764E-2</v>
      </c>
    </row>
    <row r="14" spans="3:27" x14ac:dyDescent="0.8">
      <c r="C14" s="43" t="s">
        <v>297</v>
      </c>
      <c r="E14" s="109">
        <v>0</v>
      </c>
      <c r="F14" s="110"/>
      <c r="G14" s="109">
        <v>0</v>
      </c>
      <c r="H14" s="110"/>
      <c r="I14" s="109">
        <v>0</v>
      </c>
      <c r="J14" s="110"/>
      <c r="K14" s="109">
        <v>310000</v>
      </c>
      <c r="L14" s="89"/>
      <c r="M14" s="109">
        <v>12537710595</v>
      </c>
      <c r="N14" s="110"/>
      <c r="O14" s="109">
        <v>0</v>
      </c>
      <c r="P14" s="110"/>
      <c r="Q14" s="109">
        <v>0</v>
      </c>
      <c r="R14" s="110"/>
      <c r="S14" s="109">
        <v>310000</v>
      </c>
      <c r="T14" s="110"/>
      <c r="U14" s="109">
        <v>37500</v>
      </c>
      <c r="V14" s="89"/>
      <c r="W14" s="109">
        <v>12537710595</v>
      </c>
      <c r="X14" s="110"/>
      <c r="Y14" s="109">
        <v>11555831250</v>
      </c>
      <c r="Z14" s="110"/>
      <c r="AA14" s="89">
        <f>Y14/'سرمایه گذاری ها'!$O$17</f>
        <v>4.4307674368615914E-2</v>
      </c>
    </row>
    <row r="15" spans="3:27" x14ac:dyDescent="0.8">
      <c r="C15" s="43" t="s">
        <v>299</v>
      </c>
      <c r="E15" s="109">
        <v>0</v>
      </c>
      <c r="F15" s="110"/>
      <c r="G15" s="109">
        <v>0</v>
      </c>
      <c r="H15" s="110"/>
      <c r="I15" s="109">
        <v>0</v>
      </c>
      <c r="J15" s="110"/>
      <c r="K15" s="109">
        <v>3400000</v>
      </c>
      <c r="L15" s="89"/>
      <c r="M15" s="109">
        <v>14357311171</v>
      </c>
      <c r="N15" s="110"/>
      <c r="O15" s="109">
        <v>-400000</v>
      </c>
      <c r="P15" s="110"/>
      <c r="Q15" s="109">
        <v>1567020425</v>
      </c>
      <c r="R15" s="110"/>
      <c r="S15" s="109">
        <v>3000000</v>
      </c>
      <c r="T15" s="110"/>
      <c r="U15" s="109">
        <v>3849</v>
      </c>
      <c r="V15" s="89"/>
      <c r="W15" s="109">
        <v>12668215739</v>
      </c>
      <c r="X15" s="110"/>
      <c r="Y15" s="109">
        <v>11478295350</v>
      </c>
      <c r="Z15" s="110"/>
      <c r="AA15" s="89">
        <f>Y15/'سرمایه گذاری ها'!$O$17</f>
        <v>4.4010384166400685E-2</v>
      </c>
    </row>
    <row r="16" spans="3:27" x14ac:dyDescent="0.8">
      <c r="C16" s="43" t="s">
        <v>81</v>
      </c>
      <c r="E16" s="109">
        <v>14000000</v>
      </c>
      <c r="F16" s="110"/>
      <c r="G16" s="109">
        <v>29732810792</v>
      </c>
      <c r="H16" s="110"/>
      <c r="I16" s="109">
        <v>29280736800</v>
      </c>
      <c r="J16" s="110"/>
      <c r="K16" s="109">
        <v>0</v>
      </c>
      <c r="L16" s="89"/>
      <c r="M16" s="109">
        <v>0</v>
      </c>
      <c r="N16" s="110"/>
      <c r="O16" s="109">
        <v>-8400000</v>
      </c>
      <c r="P16" s="110"/>
      <c r="Q16" s="109">
        <v>18812368660</v>
      </c>
      <c r="R16" s="110"/>
      <c r="S16" s="109">
        <v>5600000</v>
      </c>
      <c r="T16" s="110"/>
      <c r="U16" s="109">
        <v>1851</v>
      </c>
      <c r="V16" s="89"/>
      <c r="W16" s="109">
        <v>11893124313</v>
      </c>
      <c r="X16" s="110"/>
      <c r="Y16" s="109">
        <v>10303924680</v>
      </c>
      <c r="Z16" s="110"/>
      <c r="AA16" s="89">
        <f>Y16/'سرمایه گذاری ها'!$O$17</f>
        <v>3.9507581026694633E-2</v>
      </c>
    </row>
    <row r="17" spans="3:27" x14ac:dyDescent="0.8">
      <c r="C17" s="43" t="s">
        <v>269</v>
      </c>
      <c r="E17" s="109">
        <v>1250000</v>
      </c>
      <c r="F17" s="110"/>
      <c r="G17" s="109">
        <v>13016974723</v>
      </c>
      <c r="H17" s="110"/>
      <c r="I17" s="109">
        <v>13183588125</v>
      </c>
      <c r="J17" s="110"/>
      <c r="K17" s="109">
        <v>0</v>
      </c>
      <c r="L17" s="89"/>
      <c r="M17" s="109">
        <v>0</v>
      </c>
      <c r="N17" s="110"/>
      <c r="O17" s="109">
        <v>-250000</v>
      </c>
      <c r="P17" s="110"/>
      <c r="Q17" s="109">
        <v>2605183314</v>
      </c>
      <c r="R17" s="110"/>
      <c r="S17" s="109">
        <v>1000000</v>
      </c>
      <c r="T17" s="110"/>
      <c r="U17" s="109">
        <v>10350</v>
      </c>
      <c r="V17" s="89"/>
      <c r="W17" s="109">
        <v>10413579777</v>
      </c>
      <c r="X17" s="110"/>
      <c r="Y17" s="109">
        <v>10288417500</v>
      </c>
      <c r="Z17" s="110"/>
      <c r="AA17" s="89">
        <f>Y17/'سرمایه گذاری ها'!$O$17</f>
        <v>3.9448122986251583E-2</v>
      </c>
    </row>
    <row r="18" spans="3:27" x14ac:dyDescent="0.8">
      <c r="C18" s="43" t="s">
        <v>274</v>
      </c>
      <c r="E18" s="109">
        <v>480000</v>
      </c>
      <c r="F18" s="110"/>
      <c r="G18" s="109">
        <v>6256172950</v>
      </c>
      <c r="H18" s="110"/>
      <c r="I18" s="109">
        <v>6699101760</v>
      </c>
      <c r="J18" s="110"/>
      <c r="K18" s="109">
        <v>350000</v>
      </c>
      <c r="L18" s="89"/>
      <c r="M18" s="109">
        <v>4844991923</v>
      </c>
      <c r="N18" s="110"/>
      <c r="O18" s="109">
        <v>-130000</v>
      </c>
      <c r="P18" s="110"/>
      <c r="Q18" s="109">
        <v>1866966750</v>
      </c>
      <c r="R18" s="110"/>
      <c r="S18" s="109">
        <v>700000</v>
      </c>
      <c r="T18" s="110"/>
      <c r="U18" s="109">
        <v>13840</v>
      </c>
      <c r="V18" s="89"/>
      <c r="W18" s="109">
        <v>9406784700</v>
      </c>
      <c r="X18" s="110"/>
      <c r="Y18" s="109">
        <v>9630356400</v>
      </c>
      <c r="Z18" s="110"/>
      <c r="AA18" s="89">
        <f>Y18/'سرمایه گذاری ها'!$O$17</f>
        <v>3.6924967680271051E-2</v>
      </c>
    </row>
    <row r="19" spans="3:27" x14ac:dyDescent="0.8">
      <c r="C19" s="43" t="s">
        <v>232</v>
      </c>
      <c r="E19" s="109">
        <v>0</v>
      </c>
      <c r="F19" s="110"/>
      <c r="G19" s="109">
        <v>0</v>
      </c>
      <c r="H19" s="110"/>
      <c r="I19" s="109">
        <v>0</v>
      </c>
      <c r="J19" s="110"/>
      <c r="K19" s="109">
        <v>3000000</v>
      </c>
      <c r="L19" s="89"/>
      <c r="M19" s="109">
        <v>9113849773</v>
      </c>
      <c r="N19" s="110"/>
      <c r="O19" s="109">
        <v>0</v>
      </c>
      <c r="P19" s="110"/>
      <c r="Q19" s="109">
        <v>0</v>
      </c>
      <c r="R19" s="110"/>
      <c r="S19" s="109">
        <v>3000000</v>
      </c>
      <c r="T19" s="110"/>
      <c r="U19" s="109">
        <v>3011</v>
      </c>
      <c r="V19" s="89"/>
      <c r="W19" s="109">
        <v>9113849773</v>
      </c>
      <c r="X19" s="110"/>
      <c r="Y19" s="109">
        <v>8979253650</v>
      </c>
      <c r="Z19" s="110"/>
      <c r="AA19" s="89">
        <f>Y19/'سرمایه گذاری ها'!$O$17</f>
        <v>3.4428492264232904E-2</v>
      </c>
    </row>
    <row r="20" spans="3:27" x14ac:dyDescent="0.8">
      <c r="C20" s="43" t="s">
        <v>302</v>
      </c>
      <c r="E20" s="109">
        <v>0</v>
      </c>
      <c r="F20" s="110"/>
      <c r="G20" s="109">
        <v>0</v>
      </c>
      <c r="H20" s="110"/>
      <c r="I20" s="109">
        <v>0</v>
      </c>
      <c r="J20" s="110"/>
      <c r="K20" s="109">
        <v>3850000</v>
      </c>
      <c r="L20" s="89"/>
      <c r="M20" s="109">
        <v>13916698472</v>
      </c>
      <c r="N20" s="110"/>
      <c r="O20" s="109">
        <v>-1200000</v>
      </c>
      <c r="P20" s="110"/>
      <c r="Q20" s="109">
        <v>4369457506</v>
      </c>
      <c r="R20" s="110"/>
      <c r="S20" s="109">
        <v>2650000</v>
      </c>
      <c r="T20" s="110"/>
      <c r="U20" s="109">
        <v>3284</v>
      </c>
      <c r="V20" s="89"/>
      <c r="W20" s="109">
        <v>9619114016</v>
      </c>
      <c r="X20" s="110"/>
      <c r="Y20" s="109">
        <v>8650819530</v>
      </c>
      <c r="Z20" s="110"/>
      <c r="AA20" s="89">
        <f>Y20/'سرمایه گذاری ها'!$O$17</f>
        <v>3.3169201458951983E-2</v>
      </c>
    </row>
    <row r="21" spans="3:27" x14ac:dyDescent="0.8">
      <c r="C21" s="43" t="s">
        <v>301</v>
      </c>
      <c r="E21" s="109">
        <v>0</v>
      </c>
      <c r="F21" s="110"/>
      <c r="G21" s="109">
        <v>0</v>
      </c>
      <c r="H21" s="110"/>
      <c r="I21" s="109">
        <v>0</v>
      </c>
      <c r="J21" s="110"/>
      <c r="K21" s="109">
        <v>1200000</v>
      </c>
      <c r="L21" s="89"/>
      <c r="M21" s="109">
        <v>8589964032</v>
      </c>
      <c r="N21" s="110"/>
      <c r="O21" s="109">
        <v>0</v>
      </c>
      <c r="P21" s="110"/>
      <c r="Q21" s="109">
        <v>0</v>
      </c>
      <c r="R21" s="110"/>
      <c r="S21" s="109">
        <v>1200000</v>
      </c>
      <c r="T21" s="110"/>
      <c r="U21" s="109">
        <v>6910</v>
      </c>
      <c r="V21" s="89"/>
      <c r="W21" s="109">
        <v>8589964032</v>
      </c>
      <c r="X21" s="110"/>
      <c r="Y21" s="109">
        <v>8242662600</v>
      </c>
      <c r="Z21" s="110"/>
      <c r="AA21" s="89">
        <f>Y21/'سرمایه گذاری ها'!$O$17</f>
        <v>3.1604235343188229E-2</v>
      </c>
    </row>
    <row r="22" spans="3:27" x14ac:dyDescent="0.8">
      <c r="C22" s="43" t="s">
        <v>233</v>
      </c>
      <c r="E22" s="109">
        <v>2500000</v>
      </c>
      <c r="F22" s="110"/>
      <c r="G22" s="109">
        <v>4068628854</v>
      </c>
      <c r="H22" s="110"/>
      <c r="I22" s="109">
        <v>4604936625</v>
      </c>
      <c r="J22" s="110"/>
      <c r="K22" s="109">
        <v>1700000</v>
      </c>
      <c r="L22" s="89"/>
      <c r="M22" s="109">
        <v>3166435694</v>
      </c>
      <c r="N22" s="110"/>
      <c r="O22" s="109">
        <v>0</v>
      </c>
      <c r="P22" s="110"/>
      <c r="Q22" s="109">
        <v>0</v>
      </c>
      <c r="R22" s="110"/>
      <c r="S22" s="109">
        <v>4200000</v>
      </c>
      <c r="T22" s="110"/>
      <c r="U22" s="109">
        <v>1888</v>
      </c>
      <c r="V22" s="89"/>
      <c r="W22" s="109">
        <v>7235064548</v>
      </c>
      <c r="X22" s="110"/>
      <c r="Y22" s="109">
        <v>7882418880</v>
      </c>
      <c r="Z22" s="110"/>
      <c r="AA22" s="89">
        <f>Y22/'سرمایه گذاری ها'!$O$17</f>
        <v>3.0222979326742085E-2</v>
      </c>
    </row>
    <row r="23" spans="3:27" x14ac:dyDescent="0.8">
      <c r="C23" s="43" t="s">
        <v>295</v>
      </c>
      <c r="E23" s="109">
        <v>0</v>
      </c>
      <c r="F23" s="110"/>
      <c r="G23" s="109">
        <v>0</v>
      </c>
      <c r="H23" s="110"/>
      <c r="I23" s="109">
        <v>0</v>
      </c>
      <c r="J23" s="110"/>
      <c r="K23" s="109">
        <v>1400000</v>
      </c>
      <c r="L23" s="89"/>
      <c r="M23" s="109">
        <v>7839268041</v>
      </c>
      <c r="N23" s="110"/>
      <c r="O23" s="109">
        <v>0</v>
      </c>
      <c r="P23" s="110"/>
      <c r="Q23" s="109">
        <v>0</v>
      </c>
      <c r="R23" s="110"/>
      <c r="S23" s="109">
        <v>1400000</v>
      </c>
      <c r="T23" s="110"/>
      <c r="U23" s="109">
        <v>5270</v>
      </c>
      <c r="V23" s="89"/>
      <c r="W23" s="109">
        <v>7839268041</v>
      </c>
      <c r="X23" s="110"/>
      <c r="Y23" s="109">
        <v>7334100900</v>
      </c>
      <c r="Z23" s="110"/>
      <c r="AA23" s="89">
        <f>Y23/'سرمایه گذاری ها'!$O$17</f>
        <v>2.8120603999281565E-2</v>
      </c>
    </row>
    <row r="24" spans="3:27" x14ac:dyDescent="0.8">
      <c r="C24" s="43" t="s">
        <v>200</v>
      </c>
      <c r="E24" s="109">
        <v>900000</v>
      </c>
      <c r="F24" s="110"/>
      <c r="G24" s="109">
        <v>14595625949</v>
      </c>
      <c r="H24" s="110"/>
      <c r="I24" s="109">
        <v>7255570950</v>
      </c>
      <c r="J24" s="110"/>
      <c r="K24" s="109">
        <v>0</v>
      </c>
      <c r="L24" s="89"/>
      <c r="M24" s="109">
        <v>0</v>
      </c>
      <c r="N24" s="110"/>
      <c r="O24" s="109">
        <v>0</v>
      </c>
      <c r="P24" s="110"/>
      <c r="Q24" s="109">
        <v>0</v>
      </c>
      <c r="R24" s="110"/>
      <c r="S24" s="109">
        <v>900000</v>
      </c>
      <c r="T24" s="110"/>
      <c r="U24" s="109">
        <v>7410</v>
      </c>
      <c r="V24" s="89"/>
      <c r="W24" s="109">
        <v>14595625949</v>
      </c>
      <c r="X24" s="110"/>
      <c r="Y24" s="109">
        <v>6629319450</v>
      </c>
      <c r="Z24" s="110"/>
      <c r="AA24" s="89">
        <f>Y24/'سرمایه گذاری ها'!$O$17</f>
        <v>2.5418312289402108E-2</v>
      </c>
    </row>
    <row r="25" spans="3:27" x14ac:dyDescent="0.8">
      <c r="C25" s="43" t="s">
        <v>221</v>
      </c>
      <c r="E25" s="109">
        <v>588852</v>
      </c>
      <c r="F25" s="110"/>
      <c r="G25" s="109">
        <v>6433376627</v>
      </c>
      <c r="H25" s="110"/>
      <c r="I25" s="109">
        <v>6766626701.7360001</v>
      </c>
      <c r="J25" s="110"/>
      <c r="K25" s="109">
        <v>11148</v>
      </c>
      <c r="L25" s="89"/>
      <c r="M25" s="109">
        <v>136020227</v>
      </c>
      <c r="N25" s="110"/>
      <c r="O25" s="109">
        <v>0</v>
      </c>
      <c r="P25" s="110"/>
      <c r="Q25" s="109">
        <v>0</v>
      </c>
      <c r="R25" s="110"/>
      <c r="S25" s="109">
        <v>600000</v>
      </c>
      <c r="T25" s="110"/>
      <c r="U25" s="109">
        <v>10930</v>
      </c>
      <c r="V25" s="89"/>
      <c r="W25" s="109">
        <v>6569396854</v>
      </c>
      <c r="X25" s="110"/>
      <c r="Y25" s="109">
        <v>6518979900</v>
      </c>
      <c r="Z25" s="110"/>
      <c r="AA25" s="89">
        <f>Y25/'سرمایه گذاری ها'!$O$17</f>
        <v>2.4995245463172742E-2</v>
      </c>
    </row>
    <row r="26" spans="3:27" x14ac:dyDescent="0.8">
      <c r="C26" s="43" t="s">
        <v>271</v>
      </c>
      <c r="E26" s="109">
        <v>1400000</v>
      </c>
      <c r="F26" s="110"/>
      <c r="G26" s="109">
        <v>7579897403</v>
      </c>
      <c r="H26" s="110"/>
      <c r="I26" s="109">
        <v>7904685600</v>
      </c>
      <c r="J26" s="110"/>
      <c r="K26" s="109">
        <v>0</v>
      </c>
      <c r="L26" s="89"/>
      <c r="M26" s="109">
        <v>0</v>
      </c>
      <c r="N26" s="110"/>
      <c r="O26" s="109">
        <v>-200000</v>
      </c>
      <c r="P26" s="110"/>
      <c r="Q26" s="109">
        <v>1133236490</v>
      </c>
      <c r="R26" s="110"/>
      <c r="S26" s="109">
        <v>1200000</v>
      </c>
      <c r="T26" s="110"/>
      <c r="U26" s="109">
        <v>4900</v>
      </c>
      <c r="V26" s="89"/>
      <c r="W26" s="109">
        <v>6497054918</v>
      </c>
      <c r="X26" s="110"/>
      <c r="Y26" s="109">
        <v>5845014000</v>
      </c>
      <c r="Z26" s="110"/>
      <c r="AA26" s="89">
        <f>Y26/'سرمایه گذاری ها'!$O$17</f>
        <v>2.2411107551609598E-2</v>
      </c>
    </row>
    <row r="27" spans="3:27" x14ac:dyDescent="0.8">
      <c r="C27" s="43" t="s">
        <v>85</v>
      </c>
      <c r="E27" s="109">
        <v>2700000</v>
      </c>
      <c r="F27" s="110"/>
      <c r="G27" s="109">
        <v>12177179151</v>
      </c>
      <c r="H27" s="110"/>
      <c r="I27" s="109">
        <v>10177481520</v>
      </c>
      <c r="J27" s="110"/>
      <c r="K27" s="109">
        <v>0</v>
      </c>
      <c r="L27" s="89"/>
      <c r="M27" s="109">
        <v>0</v>
      </c>
      <c r="N27" s="110"/>
      <c r="O27" s="109">
        <v>-1000000</v>
      </c>
      <c r="P27" s="110"/>
      <c r="Q27" s="109">
        <v>3614180171</v>
      </c>
      <c r="R27" s="110"/>
      <c r="S27" s="109">
        <v>1700000</v>
      </c>
      <c r="T27" s="110"/>
      <c r="U27" s="109">
        <v>3146</v>
      </c>
      <c r="V27" s="89"/>
      <c r="W27" s="109">
        <v>7667112796</v>
      </c>
      <c r="X27" s="110"/>
      <c r="Y27" s="109">
        <v>5316378210</v>
      </c>
      <c r="Z27" s="110"/>
      <c r="AA27" s="89">
        <f>Y27/'سرمایه گذاری ها'!$O$17</f>
        <v>2.0384198198557558E-2</v>
      </c>
    </row>
    <row r="28" spans="3:27" x14ac:dyDescent="0.8">
      <c r="C28" s="43" t="s">
        <v>273</v>
      </c>
      <c r="E28" s="109">
        <v>2195964</v>
      </c>
      <c r="F28" s="110"/>
      <c r="G28" s="109">
        <v>5357358765</v>
      </c>
      <c r="H28" s="110"/>
      <c r="I28" s="109">
        <v>5472525321.5993996</v>
      </c>
      <c r="J28" s="110"/>
      <c r="K28" s="109">
        <v>0</v>
      </c>
      <c r="L28" s="89"/>
      <c r="M28" s="109">
        <v>0</v>
      </c>
      <c r="N28" s="110"/>
      <c r="O28" s="109">
        <v>0</v>
      </c>
      <c r="P28" s="110"/>
      <c r="Q28" s="109">
        <v>0</v>
      </c>
      <c r="R28" s="110"/>
      <c r="S28" s="109">
        <v>2195964</v>
      </c>
      <c r="T28" s="110"/>
      <c r="U28" s="109">
        <v>2347</v>
      </c>
      <c r="V28" s="89"/>
      <c r="W28" s="109">
        <v>5357358765</v>
      </c>
      <c r="X28" s="110"/>
      <c r="Y28" s="109">
        <v>5123261639.3274002</v>
      </c>
      <c r="Z28" s="110"/>
      <c r="AA28" s="89">
        <f>Y28/'سرمایه گذاری ها'!$O$17</f>
        <v>1.9643745526358374E-2</v>
      </c>
    </row>
    <row r="29" spans="3:27" x14ac:dyDescent="0.8">
      <c r="C29" s="43" t="s">
        <v>209</v>
      </c>
      <c r="E29" s="109">
        <v>1800000</v>
      </c>
      <c r="F29" s="110"/>
      <c r="G29" s="109">
        <v>6491989237</v>
      </c>
      <c r="H29" s="110"/>
      <c r="I29" s="109">
        <v>6412815360</v>
      </c>
      <c r="J29" s="110"/>
      <c r="K29" s="109">
        <v>0</v>
      </c>
      <c r="L29" s="89"/>
      <c r="M29" s="109">
        <v>0</v>
      </c>
      <c r="N29" s="110"/>
      <c r="O29" s="109">
        <v>-163854</v>
      </c>
      <c r="P29" s="110"/>
      <c r="Q29" s="109">
        <v>557182200</v>
      </c>
      <c r="R29" s="110"/>
      <c r="S29" s="109">
        <v>1636146</v>
      </c>
      <c r="T29" s="110"/>
      <c r="U29" s="109">
        <v>3052</v>
      </c>
      <c r="V29" s="89"/>
      <c r="W29" s="109">
        <v>5901023457</v>
      </c>
      <c r="X29" s="110"/>
      <c r="Y29" s="109">
        <v>4963806162.3275995</v>
      </c>
      <c r="Z29" s="110"/>
      <c r="AA29" s="89">
        <f>Y29/'سرمایه گذاری ها'!$O$17</f>
        <v>1.9032357111422885E-2</v>
      </c>
    </row>
    <row r="30" spans="3:27" x14ac:dyDescent="0.8">
      <c r="C30" s="43" t="s">
        <v>266</v>
      </c>
      <c r="E30" s="109">
        <v>1000000</v>
      </c>
      <c r="F30" s="110"/>
      <c r="G30" s="109">
        <v>5515113257</v>
      </c>
      <c r="H30" s="110"/>
      <c r="I30" s="109">
        <v>5477215500</v>
      </c>
      <c r="J30" s="110"/>
      <c r="K30" s="109">
        <v>0</v>
      </c>
      <c r="L30" s="89"/>
      <c r="M30" s="109">
        <v>0</v>
      </c>
      <c r="N30" s="110"/>
      <c r="O30" s="109">
        <v>0</v>
      </c>
      <c r="P30" s="110"/>
      <c r="Q30" s="109">
        <v>0</v>
      </c>
      <c r="R30" s="110"/>
      <c r="S30" s="109">
        <v>1000000</v>
      </c>
      <c r="T30" s="110"/>
      <c r="U30" s="109">
        <v>4839</v>
      </c>
      <c r="V30" s="89"/>
      <c r="W30" s="109">
        <v>5515113257</v>
      </c>
      <c r="X30" s="110"/>
      <c r="Y30" s="109">
        <v>4810207950</v>
      </c>
      <c r="Z30" s="110"/>
      <c r="AA30" s="89">
        <f>Y30/'سرمایه گذاری ها'!$O$17</f>
        <v>1.8443426775890958E-2</v>
      </c>
    </row>
    <row r="31" spans="3:27" x14ac:dyDescent="0.8">
      <c r="C31" s="43" t="s">
        <v>160</v>
      </c>
      <c r="E31" s="109">
        <v>1300000</v>
      </c>
      <c r="F31" s="110"/>
      <c r="G31" s="109">
        <v>5740822290</v>
      </c>
      <c r="H31" s="110"/>
      <c r="I31" s="109">
        <v>5233673250</v>
      </c>
      <c r="J31" s="110"/>
      <c r="K31" s="109">
        <v>0</v>
      </c>
      <c r="L31" s="89"/>
      <c r="M31" s="109">
        <v>0</v>
      </c>
      <c r="N31" s="110"/>
      <c r="O31" s="109">
        <v>0</v>
      </c>
      <c r="P31" s="110"/>
      <c r="Q31" s="109">
        <v>0</v>
      </c>
      <c r="R31" s="110"/>
      <c r="S31" s="109">
        <v>1300000</v>
      </c>
      <c r="T31" s="110"/>
      <c r="U31" s="109">
        <v>3271</v>
      </c>
      <c r="V31" s="89"/>
      <c r="W31" s="109">
        <v>5740822290</v>
      </c>
      <c r="X31" s="110"/>
      <c r="Y31" s="109">
        <v>4226998815</v>
      </c>
      <c r="Z31" s="110"/>
      <c r="AA31" s="89">
        <f>Y31/'سرمایه گذاری ها'!$O$17</f>
        <v>1.6207270857433585E-2</v>
      </c>
    </row>
    <row r="32" spans="3:27" x14ac:dyDescent="0.8">
      <c r="C32" s="43" t="s">
        <v>207</v>
      </c>
      <c r="E32" s="109">
        <v>4500000</v>
      </c>
      <c r="F32" s="110"/>
      <c r="G32" s="109">
        <v>7672684491</v>
      </c>
      <c r="H32" s="110"/>
      <c r="I32" s="109">
        <v>7148213550</v>
      </c>
      <c r="J32" s="110"/>
      <c r="K32" s="109">
        <v>0</v>
      </c>
      <c r="L32" s="89"/>
      <c r="M32" s="109">
        <v>0</v>
      </c>
      <c r="N32" s="110"/>
      <c r="O32" s="109">
        <v>-1400000</v>
      </c>
      <c r="P32" s="110"/>
      <c r="Q32" s="109">
        <v>2169027076</v>
      </c>
      <c r="R32" s="110"/>
      <c r="S32" s="109">
        <v>3100000</v>
      </c>
      <c r="T32" s="110"/>
      <c r="U32" s="109">
        <v>1366</v>
      </c>
      <c r="V32" s="89"/>
      <c r="W32" s="109">
        <v>5285627092</v>
      </c>
      <c r="X32" s="110"/>
      <c r="Y32" s="109">
        <v>4209404130</v>
      </c>
      <c r="Z32" s="110"/>
      <c r="AA32" s="89">
        <f>Y32/'سرمایه گذاری ها'!$O$17</f>
        <v>1.6139808850007823E-2</v>
      </c>
    </row>
    <row r="33" spans="3:27" x14ac:dyDescent="0.8">
      <c r="C33" s="43" t="s">
        <v>195</v>
      </c>
      <c r="E33" s="109">
        <v>450000</v>
      </c>
      <c r="F33" s="110"/>
      <c r="G33" s="109">
        <v>8109625649</v>
      </c>
      <c r="H33" s="110"/>
      <c r="I33" s="109">
        <v>4267456650</v>
      </c>
      <c r="J33" s="110"/>
      <c r="K33" s="109">
        <v>0</v>
      </c>
      <c r="L33" s="89"/>
      <c r="M33" s="109">
        <v>0</v>
      </c>
      <c r="N33" s="110"/>
      <c r="O33" s="109">
        <v>0</v>
      </c>
      <c r="P33" s="110"/>
      <c r="Q33" s="109">
        <v>0</v>
      </c>
      <c r="R33" s="110"/>
      <c r="S33" s="109">
        <v>450000</v>
      </c>
      <c r="T33" s="110"/>
      <c r="U33" s="109">
        <v>9300</v>
      </c>
      <c r="V33" s="89"/>
      <c r="W33" s="109">
        <v>8109625649</v>
      </c>
      <c r="X33" s="110"/>
      <c r="Y33" s="109">
        <v>4160099250</v>
      </c>
      <c r="Z33" s="110"/>
      <c r="AA33" s="89">
        <f>Y33/'سرمایه گذاری ها'!$O$17</f>
        <v>1.5950762772701729E-2</v>
      </c>
    </row>
    <row r="34" spans="3:27" x14ac:dyDescent="0.8">
      <c r="C34" s="43" t="s">
        <v>219</v>
      </c>
      <c r="E34" s="109">
        <v>1250000</v>
      </c>
      <c r="F34" s="110"/>
      <c r="G34" s="109">
        <v>4057806614</v>
      </c>
      <c r="H34" s="110"/>
      <c r="I34" s="109">
        <v>4146431062.5</v>
      </c>
      <c r="J34" s="110"/>
      <c r="K34" s="109">
        <v>50000</v>
      </c>
      <c r="L34" s="89"/>
      <c r="M34" s="109">
        <v>167702131</v>
      </c>
      <c r="N34" s="110"/>
      <c r="O34" s="109">
        <v>0</v>
      </c>
      <c r="P34" s="110"/>
      <c r="Q34" s="109">
        <v>0</v>
      </c>
      <c r="R34" s="110"/>
      <c r="S34" s="109">
        <v>1300000</v>
      </c>
      <c r="T34" s="110"/>
      <c r="U34" s="109">
        <v>3119</v>
      </c>
      <c r="V34" s="89"/>
      <c r="W34" s="109">
        <v>4225508745</v>
      </c>
      <c r="X34" s="110"/>
      <c r="Y34" s="109">
        <v>4030574535</v>
      </c>
      <c r="Z34" s="110"/>
      <c r="AA34" s="89">
        <f>Y34/'سرمایه گذاری ها'!$O$17</f>
        <v>1.5454135678488339E-2</v>
      </c>
    </row>
    <row r="35" spans="3:27" x14ac:dyDescent="0.8">
      <c r="C35" s="43" t="s">
        <v>204</v>
      </c>
      <c r="E35" s="109">
        <v>1794885</v>
      </c>
      <c r="F35" s="110"/>
      <c r="G35" s="109">
        <v>4617599459</v>
      </c>
      <c r="H35" s="110"/>
      <c r="I35" s="109">
        <v>4471218818.2305002</v>
      </c>
      <c r="J35" s="110"/>
      <c r="K35" s="109">
        <v>0</v>
      </c>
      <c r="L35" s="89"/>
      <c r="M35" s="109">
        <v>0</v>
      </c>
      <c r="N35" s="110"/>
      <c r="O35" s="109">
        <v>-195964</v>
      </c>
      <c r="P35" s="110"/>
      <c r="Q35" s="109">
        <v>501215303</v>
      </c>
      <c r="R35" s="110"/>
      <c r="S35" s="109">
        <v>1598921</v>
      </c>
      <c r="T35" s="110"/>
      <c r="U35" s="109">
        <v>2280</v>
      </c>
      <c r="V35" s="89"/>
      <c r="W35" s="109">
        <v>4113453923</v>
      </c>
      <c r="X35" s="110"/>
      <c r="Y35" s="109">
        <v>3623848917.7140002</v>
      </c>
      <c r="Z35" s="110"/>
      <c r="AA35" s="89">
        <f>Y35/'سرمایه گذاری ها'!$O$17</f>
        <v>1.3894657539857474E-2</v>
      </c>
    </row>
    <row r="36" spans="3:27" x14ac:dyDescent="0.8">
      <c r="C36" s="43" t="s">
        <v>296</v>
      </c>
      <c r="E36" s="109">
        <v>0</v>
      </c>
      <c r="F36" s="110"/>
      <c r="G36" s="109">
        <v>0</v>
      </c>
      <c r="H36" s="110"/>
      <c r="I36" s="109">
        <v>0</v>
      </c>
      <c r="J36" s="110"/>
      <c r="K36" s="109">
        <v>161215</v>
      </c>
      <c r="L36" s="89"/>
      <c r="M36" s="109">
        <v>3505930863</v>
      </c>
      <c r="N36" s="110"/>
      <c r="O36" s="109">
        <v>0</v>
      </c>
      <c r="P36" s="110"/>
      <c r="Q36" s="109">
        <v>0</v>
      </c>
      <c r="R36" s="110"/>
      <c r="S36" s="109">
        <v>161215</v>
      </c>
      <c r="T36" s="110"/>
      <c r="U36" s="109">
        <v>21430</v>
      </c>
      <c r="V36" s="89"/>
      <c r="W36" s="109">
        <v>3505930863</v>
      </c>
      <c r="X36" s="110"/>
      <c r="Y36" s="109">
        <v>3434281167.1725001</v>
      </c>
      <c r="Z36" s="110"/>
      <c r="AA36" s="89">
        <f>Y36/'سرمایه گذاری ها'!$O$17</f>
        <v>1.3167811847836504E-2</v>
      </c>
    </row>
    <row r="37" spans="3:27" x14ac:dyDescent="0.8">
      <c r="C37" s="43" t="s">
        <v>197</v>
      </c>
      <c r="E37" s="109">
        <v>678301</v>
      </c>
      <c r="F37" s="110"/>
      <c r="G37" s="109">
        <v>5290831112</v>
      </c>
      <c r="H37" s="110"/>
      <c r="I37" s="109">
        <v>3527080785.4405499</v>
      </c>
      <c r="J37" s="110"/>
      <c r="K37" s="109">
        <v>0</v>
      </c>
      <c r="L37" s="89"/>
      <c r="M37" s="109">
        <v>0</v>
      </c>
      <c r="N37" s="110"/>
      <c r="O37" s="109">
        <v>0</v>
      </c>
      <c r="P37" s="110"/>
      <c r="Q37" s="109">
        <v>0</v>
      </c>
      <c r="R37" s="110"/>
      <c r="S37" s="109">
        <v>678301</v>
      </c>
      <c r="T37" s="110"/>
      <c r="U37" s="109">
        <v>5070</v>
      </c>
      <c r="V37" s="89"/>
      <c r="W37" s="109">
        <v>5290831112</v>
      </c>
      <c r="X37" s="110"/>
      <c r="Y37" s="109">
        <v>3418524102.8835001</v>
      </c>
      <c r="Z37" s="110"/>
      <c r="AA37" s="89">
        <f>Y37/'سرمایه گذاری ها'!$O$17</f>
        <v>1.3107395694431498E-2</v>
      </c>
    </row>
    <row r="38" spans="3:27" x14ac:dyDescent="0.8">
      <c r="C38" s="43" t="s">
        <v>188</v>
      </c>
      <c r="E38" s="109">
        <v>500000</v>
      </c>
      <c r="F38" s="110"/>
      <c r="G38" s="109">
        <v>7038251890</v>
      </c>
      <c r="H38" s="110"/>
      <c r="I38" s="109">
        <v>3911586750</v>
      </c>
      <c r="J38" s="110"/>
      <c r="K38" s="109">
        <v>0</v>
      </c>
      <c r="L38" s="89"/>
      <c r="M38" s="109">
        <v>0</v>
      </c>
      <c r="N38" s="110"/>
      <c r="O38" s="109">
        <v>0</v>
      </c>
      <c r="P38" s="110"/>
      <c r="Q38" s="109">
        <v>0</v>
      </c>
      <c r="R38" s="110"/>
      <c r="S38" s="109">
        <v>500000</v>
      </c>
      <c r="T38" s="110"/>
      <c r="U38" s="109">
        <v>6760</v>
      </c>
      <c r="V38" s="89"/>
      <c r="W38" s="109">
        <v>7038251890</v>
      </c>
      <c r="X38" s="110"/>
      <c r="Y38" s="109">
        <v>3359889000</v>
      </c>
      <c r="Z38" s="110"/>
      <c r="AA38" s="89">
        <f>Y38/'سرمایه گذاری ها'!$O$17</f>
        <v>1.2882575429326604E-2</v>
      </c>
    </row>
    <row r="39" spans="3:27" x14ac:dyDescent="0.8">
      <c r="C39" s="43" t="s">
        <v>189</v>
      </c>
      <c r="E39" s="109">
        <v>2500000</v>
      </c>
      <c r="F39" s="110"/>
      <c r="G39" s="109">
        <v>6919792554</v>
      </c>
      <c r="H39" s="110"/>
      <c r="I39" s="109">
        <v>5594016375</v>
      </c>
      <c r="J39" s="110"/>
      <c r="K39" s="109">
        <v>0</v>
      </c>
      <c r="L39" s="89"/>
      <c r="M39" s="109">
        <v>0</v>
      </c>
      <c r="N39" s="110"/>
      <c r="O39" s="109">
        <v>-800000</v>
      </c>
      <c r="P39" s="110"/>
      <c r="Q39" s="109">
        <v>1776963814</v>
      </c>
      <c r="R39" s="110"/>
      <c r="S39" s="109">
        <v>1700000</v>
      </c>
      <c r="T39" s="110"/>
      <c r="U39" s="109">
        <v>1978</v>
      </c>
      <c r="V39" s="89"/>
      <c r="W39" s="109">
        <v>4705458937</v>
      </c>
      <c r="X39" s="110"/>
      <c r="Y39" s="109">
        <v>3342592530</v>
      </c>
      <c r="Z39" s="110"/>
      <c r="AA39" s="89">
        <f>Y39/'سرمایه گذاری ها'!$O$17</f>
        <v>1.2816256845755516E-2</v>
      </c>
    </row>
    <row r="40" spans="3:27" x14ac:dyDescent="0.8">
      <c r="C40" s="43" t="s">
        <v>193</v>
      </c>
      <c r="E40" s="109">
        <v>200000</v>
      </c>
      <c r="F40" s="110"/>
      <c r="G40" s="109">
        <v>3535090449</v>
      </c>
      <c r="H40" s="110"/>
      <c r="I40" s="109">
        <v>2964257100</v>
      </c>
      <c r="J40" s="110"/>
      <c r="K40" s="109">
        <v>0</v>
      </c>
      <c r="L40" s="89"/>
      <c r="M40" s="109">
        <v>0</v>
      </c>
      <c r="N40" s="110"/>
      <c r="O40" s="109">
        <v>0</v>
      </c>
      <c r="P40" s="110"/>
      <c r="Q40" s="109">
        <v>0</v>
      </c>
      <c r="R40" s="110"/>
      <c r="S40" s="109">
        <v>200000</v>
      </c>
      <c r="T40" s="110"/>
      <c r="U40" s="109">
        <v>14130</v>
      </c>
      <c r="V40" s="89"/>
      <c r="W40" s="109">
        <v>3535090449</v>
      </c>
      <c r="X40" s="110"/>
      <c r="Y40" s="109">
        <v>2809185300</v>
      </c>
      <c r="Z40" s="110"/>
      <c r="AA40" s="89">
        <f>Y40/'سرمایه گذاری ها'!$O$17</f>
        <v>1.0771052711028694E-2</v>
      </c>
    </row>
    <row r="41" spans="3:27" x14ac:dyDescent="0.8">
      <c r="C41" s="43" t="s">
        <v>201</v>
      </c>
      <c r="E41" s="109">
        <v>4400000</v>
      </c>
      <c r="F41" s="110"/>
      <c r="G41" s="109">
        <v>4947309210</v>
      </c>
      <c r="H41" s="110"/>
      <c r="I41" s="109">
        <v>5038640640</v>
      </c>
      <c r="J41" s="110"/>
      <c r="K41" s="109">
        <v>0</v>
      </c>
      <c r="L41" s="89"/>
      <c r="M41" s="109">
        <v>0</v>
      </c>
      <c r="N41" s="110"/>
      <c r="O41" s="109">
        <v>-1650000</v>
      </c>
      <c r="P41" s="110"/>
      <c r="Q41" s="109">
        <v>1911436481</v>
      </c>
      <c r="R41" s="110"/>
      <c r="S41" s="109">
        <v>2750000</v>
      </c>
      <c r="T41" s="110"/>
      <c r="U41" s="109">
        <v>941</v>
      </c>
      <c r="V41" s="89"/>
      <c r="W41" s="109">
        <v>3092068255</v>
      </c>
      <c r="X41" s="110"/>
      <c r="Y41" s="109">
        <v>2572352887.5</v>
      </c>
      <c r="Z41" s="110"/>
      <c r="AA41" s="89">
        <f>Y41/'سرمایه گذاری ها'!$O$17</f>
        <v>9.8629835997751242E-3</v>
      </c>
    </row>
    <row r="42" spans="3:27" x14ac:dyDescent="0.8">
      <c r="C42" s="43" t="s">
        <v>275</v>
      </c>
      <c r="E42" s="109">
        <v>2000000</v>
      </c>
      <c r="F42" s="110"/>
      <c r="G42" s="109">
        <v>3451199651</v>
      </c>
      <c r="H42" s="110"/>
      <c r="I42" s="109">
        <v>3586532400</v>
      </c>
      <c r="J42" s="110"/>
      <c r="K42" s="109">
        <v>0</v>
      </c>
      <c r="L42" s="89"/>
      <c r="M42" s="109">
        <v>0</v>
      </c>
      <c r="N42" s="110"/>
      <c r="O42" s="109">
        <v>-273866</v>
      </c>
      <c r="P42" s="110"/>
      <c r="Q42" s="109">
        <v>479952981</v>
      </c>
      <c r="R42" s="110"/>
      <c r="S42" s="109">
        <v>1726134</v>
      </c>
      <c r="T42" s="110"/>
      <c r="U42" s="109">
        <v>1493</v>
      </c>
      <c r="V42" s="89"/>
      <c r="W42" s="109">
        <v>2978616532</v>
      </c>
      <c r="X42" s="110"/>
      <c r="Y42" s="109">
        <v>2561784209.5310998</v>
      </c>
      <c r="Z42" s="110"/>
      <c r="AA42" s="89">
        <f>Y42/'سرمایه گذاری ها'!$O$17</f>
        <v>9.8224608946730751E-3</v>
      </c>
    </row>
    <row r="43" spans="3:27" x14ac:dyDescent="0.8">
      <c r="C43" s="43" t="s">
        <v>277</v>
      </c>
      <c r="E43" s="109">
        <v>1000000</v>
      </c>
      <c r="F43" s="110"/>
      <c r="G43" s="109">
        <v>3684236296</v>
      </c>
      <c r="H43" s="110"/>
      <c r="I43" s="109">
        <v>3614365800</v>
      </c>
      <c r="J43" s="110"/>
      <c r="K43" s="109">
        <v>0</v>
      </c>
      <c r="L43" s="89"/>
      <c r="M43" s="109">
        <v>0</v>
      </c>
      <c r="N43" s="110"/>
      <c r="O43" s="109">
        <v>-200000</v>
      </c>
      <c r="P43" s="110"/>
      <c r="Q43" s="109">
        <v>720686253</v>
      </c>
      <c r="R43" s="110"/>
      <c r="S43" s="109">
        <v>800000</v>
      </c>
      <c r="T43" s="110"/>
      <c r="U43" s="109">
        <v>3105</v>
      </c>
      <c r="V43" s="89"/>
      <c r="W43" s="109">
        <v>2947389037</v>
      </c>
      <c r="X43" s="110"/>
      <c r="Y43" s="109">
        <v>2469220200</v>
      </c>
      <c r="Z43" s="110"/>
      <c r="AA43" s="89">
        <f>Y43/'سرمایه گذاری ها'!$O$17</f>
        <v>9.4675495167003808E-3</v>
      </c>
    </row>
    <row r="44" spans="3:27" x14ac:dyDescent="0.8">
      <c r="C44" s="43" t="s">
        <v>265</v>
      </c>
      <c r="E44" s="109">
        <v>400000</v>
      </c>
      <c r="F44" s="110"/>
      <c r="G44" s="109">
        <v>2802598390</v>
      </c>
      <c r="H44" s="110"/>
      <c r="I44" s="109">
        <v>2811173400</v>
      </c>
      <c r="J44" s="110"/>
      <c r="K44" s="109">
        <v>0</v>
      </c>
      <c r="L44" s="89"/>
      <c r="M44" s="109">
        <v>0</v>
      </c>
      <c r="N44" s="110"/>
      <c r="O44" s="109">
        <v>0</v>
      </c>
      <c r="P44" s="110"/>
      <c r="Q44" s="109">
        <v>0</v>
      </c>
      <c r="R44" s="110"/>
      <c r="S44" s="109">
        <v>400000</v>
      </c>
      <c r="T44" s="110"/>
      <c r="U44" s="109">
        <v>6030</v>
      </c>
      <c r="V44" s="89"/>
      <c r="W44" s="109">
        <v>2802598390</v>
      </c>
      <c r="X44" s="110"/>
      <c r="Y44" s="109">
        <v>2397648600</v>
      </c>
      <c r="Z44" s="110"/>
      <c r="AA44" s="89">
        <f>Y44/'سرمایه گذاری ها'!$O$17</f>
        <v>9.1931277915786296E-3</v>
      </c>
    </row>
    <row r="45" spans="3:27" x14ac:dyDescent="0.8">
      <c r="C45" s="43" t="s">
        <v>305</v>
      </c>
      <c r="E45" s="109">
        <v>0</v>
      </c>
      <c r="F45" s="110"/>
      <c r="G45" s="109">
        <v>0</v>
      </c>
      <c r="H45" s="110"/>
      <c r="I45" s="109">
        <v>0</v>
      </c>
      <c r="J45" s="110"/>
      <c r="K45" s="109">
        <v>200000</v>
      </c>
      <c r="L45" s="89"/>
      <c r="M45" s="109">
        <v>2041852315</v>
      </c>
      <c r="N45" s="110"/>
      <c r="O45" s="109">
        <v>0</v>
      </c>
      <c r="P45" s="110"/>
      <c r="Q45" s="109">
        <v>0</v>
      </c>
      <c r="R45" s="110"/>
      <c r="S45" s="109">
        <v>200000</v>
      </c>
      <c r="T45" s="110"/>
      <c r="U45" s="109">
        <v>9570</v>
      </c>
      <c r="V45" s="89"/>
      <c r="W45" s="109">
        <v>2041852315</v>
      </c>
      <c r="X45" s="110"/>
      <c r="Y45" s="109">
        <v>1902611700</v>
      </c>
      <c r="Z45" s="110"/>
      <c r="AA45" s="89">
        <f>Y45/'سرمایه گذاری ها'!$O$17</f>
        <v>7.2950441928198587E-3</v>
      </c>
    </row>
    <row r="46" spans="3:27" x14ac:dyDescent="0.8">
      <c r="C46" s="43" t="s">
        <v>264</v>
      </c>
      <c r="E46" s="109">
        <v>400000</v>
      </c>
      <c r="F46" s="110"/>
      <c r="G46" s="109">
        <v>2089895885</v>
      </c>
      <c r="H46" s="110"/>
      <c r="I46" s="109">
        <v>2095457400</v>
      </c>
      <c r="J46" s="110"/>
      <c r="K46" s="109">
        <v>0</v>
      </c>
      <c r="L46" s="89"/>
      <c r="M46" s="109">
        <v>0</v>
      </c>
      <c r="N46" s="110"/>
      <c r="O46" s="109">
        <v>0</v>
      </c>
      <c r="P46" s="110"/>
      <c r="Q46" s="109">
        <v>0</v>
      </c>
      <c r="R46" s="110"/>
      <c r="S46" s="109">
        <v>400000</v>
      </c>
      <c r="T46" s="110"/>
      <c r="U46" s="109">
        <v>4532</v>
      </c>
      <c r="V46" s="89"/>
      <c r="W46" s="109">
        <v>2089895885</v>
      </c>
      <c r="X46" s="110"/>
      <c r="Y46" s="109">
        <v>1802013840</v>
      </c>
      <c r="Z46" s="110"/>
      <c r="AA46" s="89">
        <f>Y46/'سرمایه گذاری ها'!$O$17</f>
        <v>6.9093292125098427E-3</v>
      </c>
    </row>
    <row r="47" spans="3:27" x14ac:dyDescent="0.8">
      <c r="C47" s="43" t="s">
        <v>304</v>
      </c>
      <c r="E47" s="109">
        <v>0</v>
      </c>
      <c r="F47" s="110"/>
      <c r="G47" s="109">
        <v>0</v>
      </c>
      <c r="H47" s="110"/>
      <c r="I47" s="109">
        <v>0</v>
      </c>
      <c r="J47" s="110"/>
      <c r="K47" s="109">
        <v>1000000</v>
      </c>
      <c r="L47" s="89"/>
      <c r="M47" s="109">
        <v>1782707187</v>
      </c>
      <c r="N47" s="110"/>
      <c r="O47" s="109">
        <v>0</v>
      </c>
      <c r="P47" s="110"/>
      <c r="Q47" s="109">
        <v>0</v>
      </c>
      <c r="R47" s="110"/>
      <c r="S47" s="109">
        <v>1000000</v>
      </c>
      <c r="T47" s="110"/>
      <c r="U47" s="109">
        <v>1780</v>
      </c>
      <c r="V47" s="89"/>
      <c r="W47" s="109">
        <v>1782707187</v>
      </c>
      <c r="X47" s="110"/>
      <c r="Y47" s="109">
        <v>1769409000</v>
      </c>
      <c r="Z47" s="110"/>
      <c r="AA47" s="89">
        <f>Y47/'سرمایه گذاری ها'!$O$17</f>
        <v>6.7843148710654902E-3</v>
      </c>
    </row>
    <row r="48" spans="3:27" x14ac:dyDescent="0.8">
      <c r="C48" s="43" t="s">
        <v>298</v>
      </c>
      <c r="E48" s="109">
        <v>0</v>
      </c>
      <c r="F48" s="110"/>
      <c r="G48" s="109">
        <v>0</v>
      </c>
      <c r="H48" s="110"/>
      <c r="I48" s="109">
        <v>0</v>
      </c>
      <c r="J48" s="110"/>
      <c r="K48" s="109">
        <v>200000</v>
      </c>
      <c r="L48" s="89"/>
      <c r="M48" s="109">
        <v>1407304763</v>
      </c>
      <c r="N48" s="110"/>
      <c r="O48" s="109">
        <v>0</v>
      </c>
      <c r="P48" s="110"/>
      <c r="Q48" s="109">
        <v>0</v>
      </c>
      <c r="R48" s="110"/>
      <c r="S48" s="109">
        <v>200000</v>
      </c>
      <c r="T48" s="110"/>
      <c r="U48" s="109">
        <v>7040</v>
      </c>
      <c r="V48" s="89"/>
      <c r="W48" s="109">
        <v>1407304763</v>
      </c>
      <c r="X48" s="110"/>
      <c r="Y48" s="109">
        <v>1399622400</v>
      </c>
      <c r="Z48" s="110"/>
      <c r="AA48" s="89">
        <f>Y48/'سرمایه گذاری ها'!$O$17</f>
        <v>5.3664692912697804E-3</v>
      </c>
    </row>
    <row r="49" spans="3:27" x14ac:dyDescent="0.8">
      <c r="C49" s="43" t="s">
        <v>272</v>
      </c>
      <c r="E49" s="109">
        <v>800000</v>
      </c>
      <c r="F49" s="110"/>
      <c r="G49" s="109">
        <v>1071126397</v>
      </c>
      <c r="H49" s="110"/>
      <c r="I49" s="109">
        <v>1109359800</v>
      </c>
      <c r="J49" s="110"/>
      <c r="K49" s="109">
        <v>2179990</v>
      </c>
      <c r="L49" s="89"/>
      <c r="M49" s="109">
        <v>3168782902</v>
      </c>
      <c r="N49" s="110"/>
      <c r="O49" s="109">
        <v>-1979990</v>
      </c>
      <c r="P49" s="110"/>
      <c r="Q49" s="109">
        <v>3005455263</v>
      </c>
      <c r="R49" s="110"/>
      <c r="S49" s="109">
        <v>1000000</v>
      </c>
      <c r="T49" s="110"/>
      <c r="U49" s="109">
        <v>1388</v>
      </c>
      <c r="V49" s="89"/>
      <c r="W49" s="109">
        <v>1458965046</v>
      </c>
      <c r="X49" s="110"/>
      <c r="Y49" s="109">
        <v>1379741400</v>
      </c>
      <c r="Z49" s="110"/>
      <c r="AA49" s="89">
        <f>Y49/'سرمایه گذاری ها'!$O$17</f>
        <v>5.2902410342915169E-3</v>
      </c>
    </row>
    <row r="50" spans="3:27" x14ac:dyDescent="0.8">
      <c r="C50" s="43" t="s">
        <v>300</v>
      </c>
      <c r="E50" s="109">
        <v>0</v>
      </c>
      <c r="F50" s="110"/>
      <c r="G50" s="109">
        <v>0</v>
      </c>
      <c r="H50" s="110"/>
      <c r="I50" s="109">
        <v>0</v>
      </c>
      <c r="J50" s="110"/>
      <c r="K50" s="109">
        <v>400000</v>
      </c>
      <c r="L50" s="89"/>
      <c r="M50" s="109">
        <v>1482544889</v>
      </c>
      <c r="N50" s="110"/>
      <c r="O50" s="109">
        <v>0</v>
      </c>
      <c r="P50" s="110"/>
      <c r="Q50" s="109">
        <v>0</v>
      </c>
      <c r="R50" s="110"/>
      <c r="S50" s="109">
        <v>400000</v>
      </c>
      <c r="T50" s="110"/>
      <c r="U50" s="109">
        <v>3428</v>
      </c>
      <c r="V50" s="89"/>
      <c r="W50" s="109">
        <v>1482544889</v>
      </c>
      <c r="X50" s="110"/>
      <c r="Y50" s="109">
        <v>1363041360</v>
      </c>
      <c r="Z50" s="110"/>
      <c r="AA50" s="89">
        <f>Y50/'سرمایه گذاری ها'!$O$17</f>
        <v>5.2262092984297756E-3</v>
      </c>
    </row>
    <row r="51" spans="3:27" x14ac:dyDescent="0.8">
      <c r="C51" s="43" t="s">
        <v>236</v>
      </c>
      <c r="E51" s="109">
        <v>120000</v>
      </c>
      <c r="F51" s="110"/>
      <c r="G51" s="109">
        <v>2416317870</v>
      </c>
      <c r="H51" s="110"/>
      <c r="I51" s="109">
        <v>2773399500</v>
      </c>
      <c r="J51" s="110"/>
      <c r="K51" s="109">
        <v>0</v>
      </c>
      <c r="L51" s="89"/>
      <c r="M51" s="109">
        <v>0</v>
      </c>
      <c r="N51" s="110"/>
      <c r="O51" s="109">
        <v>-61523</v>
      </c>
      <c r="P51" s="110"/>
      <c r="Q51" s="109">
        <v>1408446321</v>
      </c>
      <c r="R51" s="110"/>
      <c r="S51" s="109">
        <v>58477</v>
      </c>
      <c r="T51" s="110"/>
      <c r="U51" s="109">
        <v>22100</v>
      </c>
      <c r="V51" s="89"/>
      <c r="W51" s="109">
        <v>1177491833</v>
      </c>
      <c r="X51" s="110"/>
      <c r="Y51" s="109">
        <v>1284652266.885</v>
      </c>
      <c r="Z51" s="110"/>
      <c r="AA51" s="89">
        <f>Y51/'سرمایه گذاری ها'!$O$17</f>
        <v>4.9256477605663235E-3</v>
      </c>
    </row>
    <row r="52" spans="3:27" x14ac:dyDescent="0.8">
      <c r="C52" s="43" t="s">
        <v>303</v>
      </c>
      <c r="E52" s="109">
        <v>0</v>
      </c>
      <c r="F52" s="110"/>
      <c r="G52" s="109">
        <v>0</v>
      </c>
      <c r="H52" s="110"/>
      <c r="I52" s="109">
        <v>0</v>
      </c>
      <c r="J52" s="110"/>
      <c r="K52" s="109">
        <v>900000</v>
      </c>
      <c r="L52" s="89"/>
      <c r="M52" s="109">
        <v>1189078675</v>
      </c>
      <c r="N52" s="110"/>
      <c r="O52" s="109">
        <v>-200000</v>
      </c>
      <c r="P52" s="110"/>
      <c r="Q52" s="109">
        <v>259645866</v>
      </c>
      <c r="R52" s="110"/>
      <c r="S52" s="109">
        <v>700000</v>
      </c>
      <c r="T52" s="110"/>
      <c r="U52" s="109">
        <v>1251</v>
      </c>
      <c r="V52" s="89"/>
      <c r="W52" s="109">
        <v>927040966</v>
      </c>
      <c r="X52" s="110"/>
      <c r="Y52" s="109">
        <v>870489585</v>
      </c>
      <c r="Z52" s="110"/>
      <c r="AA52" s="89">
        <f>Y52/'سرمایه گذاری ها'!$O$17</f>
        <v>3.3376542317932862E-3</v>
      </c>
    </row>
    <row r="53" spans="3:27" x14ac:dyDescent="0.8">
      <c r="C53" s="43" t="s">
        <v>216</v>
      </c>
      <c r="E53" s="109">
        <v>290000</v>
      </c>
      <c r="F53" s="110"/>
      <c r="G53" s="109">
        <v>10657566353</v>
      </c>
      <c r="H53" s="110"/>
      <c r="I53" s="109">
        <v>9028757340</v>
      </c>
      <c r="J53" s="110"/>
      <c r="K53" s="109">
        <v>0</v>
      </c>
      <c r="L53" s="89"/>
      <c r="M53" s="109">
        <v>0</v>
      </c>
      <c r="N53" s="110"/>
      <c r="O53" s="109">
        <v>-270000</v>
      </c>
      <c r="P53" s="110"/>
      <c r="Q53" s="109">
        <v>8330852491</v>
      </c>
      <c r="R53" s="110"/>
      <c r="S53" s="109">
        <v>20000</v>
      </c>
      <c r="T53" s="110"/>
      <c r="U53" s="109">
        <v>28080</v>
      </c>
      <c r="V53" s="89"/>
      <c r="W53" s="109">
        <v>735004576</v>
      </c>
      <c r="X53" s="110"/>
      <c r="Y53" s="109">
        <v>558258480</v>
      </c>
      <c r="Z53" s="110"/>
      <c r="AA53" s="89">
        <f>Y53/'سرمایه گذاری ها'!$O$17</f>
        <v>2.1404894559496511E-3</v>
      </c>
    </row>
    <row r="54" spans="3:27" x14ac:dyDescent="0.8">
      <c r="C54" s="43" t="s">
        <v>208</v>
      </c>
      <c r="E54" s="109">
        <v>90000</v>
      </c>
      <c r="F54" s="110"/>
      <c r="G54" s="109">
        <v>552053003</v>
      </c>
      <c r="H54" s="110"/>
      <c r="I54" s="109">
        <v>360452470.5</v>
      </c>
      <c r="J54" s="110"/>
      <c r="K54" s="109">
        <v>0</v>
      </c>
      <c r="L54" s="89"/>
      <c r="M54" s="109">
        <v>0</v>
      </c>
      <c r="N54" s="110"/>
      <c r="O54" s="109">
        <v>0</v>
      </c>
      <c r="P54" s="110"/>
      <c r="Q54" s="109">
        <v>0</v>
      </c>
      <c r="R54" s="110"/>
      <c r="S54" s="109">
        <v>90000</v>
      </c>
      <c r="T54" s="110"/>
      <c r="U54" s="109">
        <v>4503</v>
      </c>
      <c r="V54" s="89"/>
      <c r="W54" s="109">
        <v>552053003</v>
      </c>
      <c r="X54" s="110"/>
      <c r="Y54" s="109">
        <v>402858643.5</v>
      </c>
      <c r="Z54" s="110"/>
      <c r="AA54" s="89">
        <f>Y54/'سرمایه گذاری ها'!$O$17</f>
        <v>1.5446512852790512E-3</v>
      </c>
    </row>
    <row r="55" spans="3:27" x14ac:dyDescent="0.8">
      <c r="C55" s="43" t="s">
        <v>263</v>
      </c>
      <c r="E55" s="109">
        <v>1000000</v>
      </c>
      <c r="F55" s="110"/>
      <c r="G55" s="109">
        <v>756701549</v>
      </c>
      <c r="H55" s="110"/>
      <c r="I55" s="109">
        <v>731620800</v>
      </c>
      <c r="J55" s="110"/>
      <c r="K55" s="109">
        <v>0</v>
      </c>
      <c r="L55" s="89"/>
      <c r="M55" s="109">
        <v>0</v>
      </c>
      <c r="N55" s="110"/>
      <c r="O55" s="109">
        <v>-550000</v>
      </c>
      <c r="P55" s="110"/>
      <c r="Q55" s="109">
        <v>425255792</v>
      </c>
      <c r="R55" s="110"/>
      <c r="S55" s="109">
        <v>450000</v>
      </c>
      <c r="T55" s="110"/>
      <c r="U55" s="109">
        <v>820</v>
      </c>
      <c r="V55" s="89"/>
      <c r="W55" s="109">
        <v>340515697</v>
      </c>
      <c r="X55" s="110"/>
      <c r="Y55" s="109">
        <v>366804450</v>
      </c>
      <c r="Z55" s="110"/>
      <c r="AA55" s="89">
        <f>Y55/'سرمایه گذاری ها'!$O$17</f>
        <v>1.4064113412489696E-3</v>
      </c>
    </row>
    <row r="56" spans="3:27" x14ac:dyDescent="0.8">
      <c r="C56" s="43" t="s">
        <v>83</v>
      </c>
      <c r="E56" s="109">
        <v>0</v>
      </c>
      <c r="F56" s="110"/>
      <c r="G56" s="109">
        <v>0</v>
      </c>
      <c r="H56" s="110"/>
      <c r="I56" s="109">
        <v>0</v>
      </c>
      <c r="J56" s="110"/>
      <c r="K56" s="109">
        <v>4669</v>
      </c>
      <c r="L56" s="89"/>
      <c r="M56" s="109">
        <v>164965345</v>
      </c>
      <c r="N56" s="110"/>
      <c r="O56" s="109">
        <v>0</v>
      </c>
      <c r="P56" s="110"/>
      <c r="Q56" s="109">
        <v>0</v>
      </c>
      <c r="R56" s="110"/>
      <c r="S56" s="109">
        <v>4669</v>
      </c>
      <c r="T56" s="110"/>
      <c r="U56" s="109">
        <v>32150</v>
      </c>
      <c r="V56" s="89"/>
      <c r="W56" s="109">
        <v>164965345</v>
      </c>
      <c r="X56" s="110"/>
      <c r="Y56" s="109">
        <v>149215205.3175</v>
      </c>
      <c r="Z56" s="110"/>
      <c r="AA56" s="89">
        <f>Y56/'سرمایه گذاری ها'!$O$17</f>
        <v>5.7212489391915921E-4</v>
      </c>
    </row>
    <row r="57" spans="3:27" x14ac:dyDescent="0.8">
      <c r="C57" s="43" t="s">
        <v>270</v>
      </c>
      <c r="E57" s="109">
        <v>400000</v>
      </c>
      <c r="F57" s="110"/>
      <c r="G57" s="109">
        <v>919233895</v>
      </c>
      <c r="H57" s="110"/>
      <c r="I57" s="109">
        <v>960252300</v>
      </c>
      <c r="J57" s="110"/>
      <c r="K57" s="109">
        <v>0</v>
      </c>
      <c r="L57" s="89"/>
      <c r="M57" s="109">
        <v>0</v>
      </c>
      <c r="N57" s="110"/>
      <c r="O57" s="109">
        <v>-351000</v>
      </c>
      <c r="P57" s="110"/>
      <c r="Q57" s="109">
        <v>885832120</v>
      </c>
      <c r="R57" s="110"/>
      <c r="S57" s="109">
        <v>49000</v>
      </c>
      <c r="T57" s="110"/>
      <c r="U57" s="109">
        <v>2449</v>
      </c>
      <c r="V57" s="89"/>
      <c r="W57" s="109">
        <v>112606153</v>
      </c>
      <c r="X57" s="110"/>
      <c r="Y57" s="109">
        <v>119286994.05</v>
      </c>
      <c r="Z57" s="110"/>
      <c r="AA57" s="89">
        <f>Y57/'سرمایه گذاری ها'!$O$17</f>
        <v>4.5737335328243251E-4</v>
      </c>
    </row>
    <row r="58" spans="3:27" x14ac:dyDescent="0.8">
      <c r="C58" s="43" t="s">
        <v>231</v>
      </c>
      <c r="E58" s="109">
        <v>1000000</v>
      </c>
      <c r="F58" s="110"/>
      <c r="G58" s="109">
        <v>40010200</v>
      </c>
      <c r="H58" s="110"/>
      <c r="I58" s="109">
        <v>299922750</v>
      </c>
      <c r="J58" s="110"/>
      <c r="K58" s="109">
        <v>0</v>
      </c>
      <c r="L58" s="89"/>
      <c r="M58" s="109">
        <v>0</v>
      </c>
      <c r="N58" s="110"/>
      <c r="O58" s="109">
        <v>0</v>
      </c>
      <c r="P58" s="110"/>
      <c r="Q58" s="109">
        <v>0</v>
      </c>
      <c r="R58" s="110"/>
      <c r="S58" s="109">
        <v>0</v>
      </c>
      <c r="T58" s="110"/>
      <c r="U58" s="109">
        <v>0</v>
      </c>
      <c r="V58" s="89"/>
      <c r="W58" s="109">
        <v>0</v>
      </c>
      <c r="X58" s="110"/>
      <c r="Y58" s="109">
        <v>0</v>
      </c>
      <c r="Z58" s="110"/>
      <c r="AA58" s="89">
        <f>Y58/'سرمایه گذاری ها'!$O$17</f>
        <v>0</v>
      </c>
    </row>
    <row r="59" spans="3:27" x14ac:dyDescent="0.8">
      <c r="C59" s="43" t="s">
        <v>184</v>
      </c>
      <c r="E59" s="109">
        <v>200000</v>
      </c>
      <c r="F59" s="110"/>
      <c r="G59" s="109">
        <v>1279123729</v>
      </c>
      <c r="H59" s="110"/>
      <c r="I59" s="109">
        <v>1006376220</v>
      </c>
      <c r="J59" s="110"/>
      <c r="K59" s="109">
        <v>0</v>
      </c>
      <c r="L59" s="89"/>
      <c r="M59" s="109">
        <v>0</v>
      </c>
      <c r="N59" s="110"/>
      <c r="O59" s="109">
        <v>-200000</v>
      </c>
      <c r="P59" s="110"/>
      <c r="Q59" s="109">
        <v>909018421</v>
      </c>
      <c r="R59" s="110"/>
      <c r="S59" s="109">
        <v>0</v>
      </c>
      <c r="T59" s="110"/>
      <c r="U59" s="109">
        <v>0</v>
      </c>
      <c r="V59" s="89"/>
      <c r="W59" s="109">
        <v>0</v>
      </c>
      <c r="X59" s="110"/>
      <c r="Y59" s="109">
        <v>0</v>
      </c>
      <c r="Z59" s="110"/>
      <c r="AA59" s="89">
        <f>Y59/'سرمایه گذاری ها'!$O$17</f>
        <v>0</v>
      </c>
    </row>
    <row r="60" spans="3:27" x14ac:dyDescent="0.8">
      <c r="C60" s="43" t="s">
        <v>191</v>
      </c>
      <c r="E60" s="109">
        <v>2400000</v>
      </c>
      <c r="F60" s="110"/>
      <c r="G60" s="109">
        <v>11169285948</v>
      </c>
      <c r="H60" s="110"/>
      <c r="I60" s="109">
        <v>9504708480</v>
      </c>
      <c r="J60" s="110"/>
      <c r="K60" s="109">
        <v>300000</v>
      </c>
      <c r="L60" s="89"/>
      <c r="M60" s="109">
        <v>1250804503</v>
      </c>
      <c r="N60" s="110"/>
      <c r="O60" s="109">
        <v>-2700000</v>
      </c>
      <c r="P60" s="110"/>
      <c r="Q60" s="109">
        <v>10882163649</v>
      </c>
      <c r="R60" s="110"/>
      <c r="S60" s="109">
        <v>0</v>
      </c>
      <c r="T60" s="110"/>
      <c r="U60" s="109">
        <v>0</v>
      </c>
      <c r="V60" s="89"/>
      <c r="W60" s="109">
        <v>0</v>
      </c>
      <c r="X60" s="110"/>
      <c r="Y60" s="109">
        <v>0</v>
      </c>
      <c r="Z60" s="110"/>
      <c r="AA60" s="89">
        <f>Y60/'سرمایه گذاری ها'!$O$17</f>
        <v>0</v>
      </c>
    </row>
    <row r="61" spans="3:27" x14ac:dyDescent="0.8">
      <c r="C61" s="43" t="s">
        <v>268</v>
      </c>
      <c r="E61" s="109">
        <v>2000000</v>
      </c>
      <c r="F61" s="110"/>
      <c r="G61" s="109">
        <v>7873579876</v>
      </c>
      <c r="H61" s="110"/>
      <c r="I61" s="109">
        <v>8111448000</v>
      </c>
      <c r="J61" s="110"/>
      <c r="K61" s="109">
        <v>0</v>
      </c>
      <c r="L61" s="89"/>
      <c r="M61" s="109">
        <v>0</v>
      </c>
      <c r="N61" s="110"/>
      <c r="O61" s="109">
        <v>-2000000</v>
      </c>
      <c r="P61" s="110"/>
      <c r="Q61" s="109">
        <v>7830335659</v>
      </c>
      <c r="R61" s="110"/>
      <c r="S61" s="109">
        <v>0</v>
      </c>
      <c r="T61" s="110"/>
      <c r="U61" s="109">
        <v>0</v>
      </c>
      <c r="V61" s="89"/>
      <c r="W61" s="109">
        <v>0</v>
      </c>
      <c r="X61" s="110"/>
      <c r="Y61" s="109">
        <v>0</v>
      </c>
      <c r="Z61" s="110"/>
      <c r="AA61" s="89">
        <f>Y61/'سرمایه گذاری ها'!$O$17</f>
        <v>0</v>
      </c>
    </row>
    <row r="62" spans="3:27" x14ac:dyDescent="0.8">
      <c r="C62" s="43" t="s">
        <v>262</v>
      </c>
      <c r="E62" s="109">
        <v>1000000</v>
      </c>
      <c r="F62" s="110"/>
      <c r="G62" s="109">
        <v>3487113536</v>
      </c>
      <c r="H62" s="110"/>
      <c r="I62" s="109">
        <v>3570627600</v>
      </c>
      <c r="J62" s="110"/>
      <c r="K62" s="109">
        <v>0</v>
      </c>
      <c r="L62" s="89"/>
      <c r="M62" s="109">
        <v>0</v>
      </c>
      <c r="N62" s="110"/>
      <c r="O62" s="109">
        <v>-1000000</v>
      </c>
      <c r="P62" s="110"/>
      <c r="Q62" s="109">
        <v>3519391057</v>
      </c>
      <c r="R62" s="110"/>
      <c r="S62" s="109">
        <v>0</v>
      </c>
      <c r="T62" s="110"/>
      <c r="U62" s="109">
        <v>0</v>
      </c>
      <c r="V62" s="89"/>
      <c r="W62" s="109">
        <v>0</v>
      </c>
      <c r="X62" s="110"/>
      <c r="Y62" s="109">
        <v>0</v>
      </c>
      <c r="Z62" s="110"/>
      <c r="AA62" s="89">
        <f>Y62/'سرمایه گذاری ها'!$O$17</f>
        <v>0</v>
      </c>
    </row>
    <row r="63" spans="3:27" x14ac:dyDescent="0.8">
      <c r="C63" s="43" t="s">
        <v>278</v>
      </c>
      <c r="E63" s="109">
        <v>800000</v>
      </c>
      <c r="F63" s="110"/>
      <c r="G63" s="109">
        <v>1329232374</v>
      </c>
      <c r="H63" s="110"/>
      <c r="I63" s="109">
        <v>1389284280</v>
      </c>
      <c r="J63" s="110"/>
      <c r="K63" s="109">
        <v>0</v>
      </c>
      <c r="L63" s="89"/>
      <c r="M63" s="109">
        <v>0</v>
      </c>
      <c r="N63" s="110"/>
      <c r="O63" s="109">
        <v>-800000</v>
      </c>
      <c r="P63" s="110"/>
      <c r="Q63" s="109">
        <v>1397932687</v>
      </c>
      <c r="R63" s="110"/>
      <c r="S63" s="109">
        <v>0</v>
      </c>
      <c r="T63" s="110"/>
      <c r="U63" s="109">
        <v>0</v>
      </c>
      <c r="V63" s="89"/>
      <c r="W63" s="109">
        <v>0</v>
      </c>
      <c r="X63" s="110"/>
      <c r="Y63" s="109">
        <v>0</v>
      </c>
      <c r="Z63" s="110"/>
      <c r="AA63" s="89">
        <f>Y63/'سرمایه گذاری ها'!$O$17</f>
        <v>0</v>
      </c>
    </row>
    <row r="64" spans="3:27" x14ac:dyDescent="0.8">
      <c r="C64" s="43" t="s">
        <v>267</v>
      </c>
      <c r="E64" s="109">
        <v>100000</v>
      </c>
      <c r="F64" s="110"/>
      <c r="G64" s="109">
        <v>1557443963</v>
      </c>
      <c r="H64" s="110"/>
      <c r="I64" s="109">
        <v>1660063500</v>
      </c>
      <c r="J64" s="110"/>
      <c r="K64" s="109">
        <v>0</v>
      </c>
      <c r="L64" s="89"/>
      <c r="M64" s="109">
        <v>0</v>
      </c>
      <c r="N64" s="110"/>
      <c r="O64" s="109">
        <v>-100000</v>
      </c>
      <c r="P64" s="110"/>
      <c r="Q64" s="109">
        <v>1684651477</v>
      </c>
      <c r="R64" s="110"/>
      <c r="S64" s="109">
        <v>0</v>
      </c>
      <c r="T64" s="110"/>
      <c r="U64" s="109">
        <v>0</v>
      </c>
      <c r="V64" s="89"/>
      <c r="W64" s="109">
        <v>0</v>
      </c>
      <c r="X64" s="110"/>
      <c r="Y64" s="109">
        <v>0</v>
      </c>
      <c r="Z64" s="110"/>
      <c r="AA64" s="89">
        <f>Y64/'سرمایه گذاری ها'!$O$17</f>
        <v>0</v>
      </c>
    </row>
    <row r="65" spans="3:27" x14ac:dyDescent="0.8">
      <c r="C65" s="43" t="s">
        <v>78</v>
      </c>
      <c r="E65" s="109">
        <v>250000</v>
      </c>
      <c r="F65" s="110"/>
      <c r="G65" s="109">
        <v>5817680662</v>
      </c>
      <c r="H65" s="110"/>
      <c r="I65" s="109">
        <v>9160170750</v>
      </c>
      <c r="J65" s="110"/>
      <c r="K65" s="109">
        <v>0</v>
      </c>
      <c r="L65" s="89"/>
      <c r="M65" s="109">
        <v>0</v>
      </c>
      <c r="N65" s="110"/>
      <c r="O65" s="109">
        <v>-250000</v>
      </c>
      <c r="P65" s="110"/>
      <c r="Q65" s="109">
        <v>9276474625</v>
      </c>
      <c r="R65" s="110"/>
      <c r="S65" s="109">
        <v>0</v>
      </c>
      <c r="T65" s="110"/>
      <c r="U65" s="109">
        <v>0</v>
      </c>
      <c r="V65" s="89"/>
      <c r="W65" s="109">
        <v>0</v>
      </c>
      <c r="X65" s="110"/>
      <c r="Y65" s="109">
        <v>0</v>
      </c>
      <c r="Z65" s="110"/>
      <c r="AA65" s="89">
        <f>Y65/'سرمایه گذاری ها'!$O$17</f>
        <v>0</v>
      </c>
    </row>
    <row r="66" spans="3:27" x14ac:dyDescent="0.8">
      <c r="C66" s="43" t="s">
        <v>79</v>
      </c>
      <c r="E66" s="109">
        <v>800000</v>
      </c>
      <c r="F66" s="110"/>
      <c r="G66" s="109">
        <v>14085107704</v>
      </c>
      <c r="H66" s="110"/>
      <c r="I66" s="109">
        <v>11833171200</v>
      </c>
      <c r="J66" s="110"/>
      <c r="K66" s="109">
        <v>0</v>
      </c>
      <c r="L66" s="89"/>
      <c r="M66" s="109">
        <v>0</v>
      </c>
      <c r="N66" s="110"/>
      <c r="O66" s="109">
        <v>-800000</v>
      </c>
      <c r="P66" s="110"/>
      <c r="Q66" s="109">
        <v>12933952050</v>
      </c>
      <c r="R66" s="110"/>
      <c r="S66" s="109">
        <v>0</v>
      </c>
      <c r="T66" s="110"/>
      <c r="U66" s="109">
        <v>0</v>
      </c>
      <c r="V66" s="89"/>
      <c r="W66" s="109">
        <v>0</v>
      </c>
      <c r="X66" s="110"/>
      <c r="Y66" s="109">
        <v>0</v>
      </c>
      <c r="Z66" s="110"/>
      <c r="AA66" s="89">
        <f>Y66/'سرمایه گذاری ها'!$O$17</f>
        <v>0</v>
      </c>
    </row>
    <row r="67" spans="3:27" x14ac:dyDescent="0.8">
      <c r="C67" s="43" t="s">
        <v>234</v>
      </c>
      <c r="E67" s="109">
        <v>800000</v>
      </c>
      <c r="F67" s="110"/>
      <c r="G67" s="109">
        <v>10317117174</v>
      </c>
      <c r="H67" s="110"/>
      <c r="I67" s="109">
        <v>11912695200</v>
      </c>
      <c r="J67" s="110"/>
      <c r="K67" s="109">
        <v>0</v>
      </c>
      <c r="L67" s="89"/>
      <c r="M67" s="109">
        <v>0</v>
      </c>
      <c r="N67" s="110"/>
      <c r="O67" s="109">
        <v>-800000</v>
      </c>
      <c r="P67" s="110"/>
      <c r="Q67" s="109">
        <v>11427598820</v>
      </c>
      <c r="R67" s="110"/>
      <c r="S67" s="109">
        <v>0</v>
      </c>
      <c r="T67" s="110"/>
      <c r="U67" s="109">
        <v>0</v>
      </c>
      <c r="V67" s="89"/>
      <c r="W67" s="109">
        <v>0</v>
      </c>
      <c r="X67" s="110"/>
      <c r="Y67" s="109">
        <v>0</v>
      </c>
      <c r="Z67" s="110"/>
      <c r="AA67" s="89">
        <f>Y67/'سرمایه گذاری ها'!$O$17</f>
        <v>0</v>
      </c>
    </row>
    <row r="68" spans="3:27" x14ac:dyDescent="0.8">
      <c r="C68" s="43" t="s">
        <v>198</v>
      </c>
      <c r="E68" s="109">
        <v>1400000</v>
      </c>
      <c r="F68" s="110"/>
      <c r="G68" s="109">
        <v>7518975307</v>
      </c>
      <c r="H68" s="110"/>
      <c r="I68" s="109">
        <v>8628354000</v>
      </c>
      <c r="J68" s="110"/>
      <c r="K68" s="109">
        <v>0</v>
      </c>
      <c r="L68" s="89"/>
      <c r="M68" s="109">
        <v>0</v>
      </c>
      <c r="N68" s="110"/>
      <c r="O68" s="109">
        <v>-1400000</v>
      </c>
      <c r="P68" s="110"/>
      <c r="Q68" s="109">
        <v>8725770935</v>
      </c>
      <c r="R68" s="110"/>
      <c r="S68" s="109">
        <v>0</v>
      </c>
      <c r="T68" s="110"/>
      <c r="U68" s="109">
        <v>0</v>
      </c>
      <c r="V68" s="89"/>
      <c r="W68" s="109">
        <v>0</v>
      </c>
      <c r="X68" s="110"/>
      <c r="Y68" s="109">
        <v>0</v>
      </c>
      <c r="Z68" s="110"/>
      <c r="AA68" s="89">
        <f>Y68/'سرمایه گذاری ها'!$O$17</f>
        <v>0</v>
      </c>
    </row>
    <row r="69" spans="3:27" x14ac:dyDescent="0.8">
      <c r="C69" s="43" t="s">
        <v>199</v>
      </c>
      <c r="E69" s="109">
        <v>400000</v>
      </c>
      <c r="F69" s="110"/>
      <c r="G69" s="109">
        <v>3831551931</v>
      </c>
      <c r="H69" s="110"/>
      <c r="I69" s="109">
        <v>2791292400</v>
      </c>
      <c r="J69" s="110"/>
      <c r="K69" s="109">
        <v>0</v>
      </c>
      <c r="L69" s="89"/>
      <c r="M69" s="109">
        <v>0</v>
      </c>
      <c r="N69" s="110"/>
      <c r="O69" s="109">
        <v>-400000</v>
      </c>
      <c r="P69" s="110"/>
      <c r="Q69" s="109">
        <v>2872549717</v>
      </c>
      <c r="R69" s="110"/>
      <c r="S69" s="109">
        <v>0</v>
      </c>
      <c r="T69" s="110"/>
      <c r="U69" s="109">
        <v>0</v>
      </c>
      <c r="V69" s="89"/>
      <c r="W69" s="109">
        <v>0</v>
      </c>
      <c r="X69" s="110"/>
      <c r="Y69" s="109">
        <v>0</v>
      </c>
      <c r="Z69" s="110"/>
      <c r="AA69" s="89">
        <f>Y69/'سرمایه گذاری ها'!$O$17</f>
        <v>0</v>
      </c>
    </row>
    <row r="70" spans="3:27" x14ac:dyDescent="0.8">
      <c r="C70" s="43" t="s">
        <v>237</v>
      </c>
      <c r="E70" s="109">
        <v>700000</v>
      </c>
      <c r="F70" s="110"/>
      <c r="G70" s="109">
        <v>2096223236</v>
      </c>
      <c r="H70" s="110"/>
      <c r="I70" s="109">
        <v>2367926505</v>
      </c>
      <c r="J70" s="110"/>
      <c r="K70" s="109">
        <v>0</v>
      </c>
      <c r="L70" s="89"/>
      <c r="M70" s="109">
        <v>0</v>
      </c>
      <c r="N70" s="110"/>
      <c r="O70" s="109">
        <v>-700000</v>
      </c>
      <c r="P70" s="110"/>
      <c r="Q70" s="109">
        <v>2382240857</v>
      </c>
      <c r="R70" s="110"/>
      <c r="S70" s="109">
        <v>0</v>
      </c>
      <c r="T70" s="110"/>
      <c r="U70" s="109">
        <v>0</v>
      </c>
      <c r="V70" s="89"/>
      <c r="W70" s="109">
        <v>0</v>
      </c>
      <c r="X70" s="110"/>
      <c r="Y70" s="109">
        <v>0</v>
      </c>
      <c r="Z70" s="110"/>
      <c r="AA70" s="89">
        <f>Y70/'سرمایه گذاری ها'!$O$17</f>
        <v>0</v>
      </c>
    </row>
    <row r="71" spans="3:27" x14ac:dyDescent="0.8">
      <c r="C71" s="43" t="s">
        <v>306</v>
      </c>
      <c r="E71" s="109">
        <v>0</v>
      </c>
      <c r="F71" s="110"/>
      <c r="G71" s="109">
        <v>0</v>
      </c>
      <c r="H71" s="110"/>
      <c r="I71" s="109">
        <v>0</v>
      </c>
      <c r="J71" s="110"/>
      <c r="K71" s="109">
        <v>899859</v>
      </c>
      <c r="L71" s="89"/>
      <c r="M71" s="109">
        <v>4593539717</v>
      </c>
      <c r="N71" s="110"/>
      <c r="O71" s="109">
        <v>-899859</v>
      </c>
      <c r="P71" s="110"/>
      <c r="Q71" s="109">
        <v>4785600913</v>
      </c>
      <c r="R71" s="110"/>
      <c r="S71" s="109">
        <v>0</v>
      </c>
      <c r="T71" s="110"/>
      <c r="U71" s="109">
        <v>0</v>
      </c>
      <c r="V71" s="89"/>
      <c r="W71" s="109">
        <v>0</v>
      </c>
      <c r="X71" s="110"/>
      <c r="Y71" s="109">
        <v>0</v>
      </c>
      <c r="Z71" s="110"/>
      <c r="AA71" s="89">
        <f>Y71/'سرمایه گذاری ها'!$O$17</f>
        <v>0</v>
      </c>
    </row>
    <row r="72" spans="3:27" x14ac:dyDescent="0.8">
      <c r="E72" s="109"/>
      <c r="F72" s="110"/>
      <c r="G72" s="109"/>
      <c r="H72" s="110"/>
      <c r="I72" s="109"/>
      <c r="J72" s="110"/>
      <c r="K72" s="109"/>
      <c r="L72" s="89"/>
      <c r="M72" s="109"/>
      <c r="N72" s="110"/>
      <c r="O72" s="109"/>
      <c r="P72" s="110"/>
      <c r="Q72" s="109"/>
      <c r="R72" s="110"/>
      <c r="S72" s="109"/>
      <c r="T72" s="110"/>
      <c r="U72" s="109"/>
      <c r="V72" s="89"/>
      <c r="W72" s="109"/>
      <c r="X72" s="110"/>
      <c r="Y72" s="109"/>
      <c r="Z72" s="110"/>
      <c r="AA72" s="89"/>
    </row>
    <row r="73" spans="3:27" ht="33.75" thickBot="1" x14ac:dyDescent="0.85">
      <c r="C73" s="43" t="s">
        <v>65</v>
      </c>
      <c r="E73" s="111">
        <f>SUM(E11:E71)</f>
        <v>103908002</v>
      </c>
      <c r="F73" s="109"/>
      <c r="G73" s="111">
        <f>SUM(G11:G71)</f>
        <v>357373463442</v>
      </c>
      <c r="H73" s="111"/>
      <c r="I73" s="111">
        <f>SUM(I11:I71)</f>
        <v>320445002955.00647</v>
      </c>
      <c r="J73" s="111"/>
      <c r="K73" s="111">
        <f>SUM(K11:K71)</f>
        <v>25797710</v>
      </c>
      <c r="L73" s="111"/>
      <c r="M73" s="111">
        <f>SUM(M11:M71)</f>
        <v>108452386618</v>
      </c>
      <c r="N73" s="111"/>
      <c r="O73" s="111">
        <f>SUM(O11:O71)</f>
        <v>-35646885</v>
      </c>
      <c r="P73" s="111"/>
      <c r="Q73" s="111">
        <f>SUM(Q11:Q71)</f>
        <v>153180513088</v>
      </c>
      <c r="R73" s="111"/>
      <c r="S73" s="111">
        <f>SUM(S11:S71)</f>
        <v>93058827</v>
      </c>
      <c r="T73" s="111"/>
      <c r="U73" s="111"/>
      <c r="V73" s="111"/>
      <c r="W73" s="111">
        <f>SUM(W11:W71)</f>
        <v>312595036173</v>
      </c>
      <c r="X73" s="111"/>
      <c r="Y73" s="111">
        <f>SUM(Y11:Y71)</f>
        <v>260231154266.20859</v>
      </c>
      <c r="Z73" s="109"/>
      <c r="AA73" s="145">
        <f>SUM(AA11:AA71)</f>
        <v>0.99778518691991336</v>
      </c>
    </row>
    <row r="74" spans="3:27" ht="63.75" customHeight="1" thickTop="1" x14ac:dyDescent="0.8">
      <c r="L74"/>
      <c r="V74"/>
    </row>
    <row r="75" spans="3:27" ht="30.75" customHeight="1" x14ac:dyDescent="0.95">
      <c r="L75"/>
      <c r="O75" s="88">
        <v>2</v>
      </c>
      <c r="V75"/>
    </row>
    <row r="76" spans="3:27" x14ac:dyDescent="0.8">
      <c r="L76"/>
      <c r="V76"/>
    </row>
    <row r="77" spans="3:27" x14ac:dyDescent="0.8">
      <c r="L77"/>
      <c r="V77"/>
    </row>
    <row r="78" spans="3:27" x14ac:dyDescent="0.8">
      <c r="L78"/>
      <c r="V78"/>
    </row>
    <row r="79" spans="3:27" x14ac:dyDescent="0.8">
      <c r="L79"/>
      <c r="V79"/>
    </row>
    <row r="80" spans="3:27" x14ac:dyDescent="0.8">
      <c r="L80"/>
      <c r="V80"/>
    </row>
    <row r="81" spans="12:22" x14ac:dyDescent="0.8">
      <c r="L81"/>
      <c r="V81"/>
    </row>
    <row r="82" spans="12:22" x14ac:dyDescent="0.8">
      <c r="L82"/>
      <c r="V82"/>
    </row>
    <row r="83" spans="12:22" x14ac:dyDescent="0.8">
      <c r="L83"/>
      <c r="V83"/>
    </row>
    <row r="84" spans="12:22" x14ac:dyDescent="0.8">
      <c r="L84"/>
      <c r="V84"/>
    </row>
  </sheetData>
  <sortState xmlns:xlrd2="http://schemas.microsoft.com/office/spreadsheetml/2017/richdata2" ref="C11:Y71">
    <sortCondition descending="1" ref="Y11:Y71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rightToLeft="1" view="pageBreakPreview" zoomScale="80" zoomScaleNormal="64" zoomScaleSheetLayoutView="80" workbookViewId="0">
      <selection activeCell="G36" sqref="G36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7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</row>
    <row r="2" spans="1:27" ht="25.5" x14ac:dyDescent="0.25">
      <c r="A2" s="195" t="s">
        <v>89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1:27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</row>
    <row r="4" spans="1:2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7" s="198" customFormat="1" ht="24" x14ac:dyDescent="0.6">
      <c r="A5" s="198" t="s">
        <v>214</v>
      </c>
    </row>
    <row r="6" spans="1:2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7" ht="24" x14ac:dyDescent="0.25">
      <c r="A7" s="196" t="s">
        <v>90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</row>
    <row r="8" spans="1:27" ht="21" x14ac:dyDescent="0.25">
      <c r="A8" s="120"/>
      <c r="B8" s="120"/>
      <c r="C8" s="120"/>
      <c r="D8" s="120"/>
      <c r="E8" s="120"/>
      <c r="F8" s="120"/>
      <c r="G8" s="120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20"/>
      <c r="Y8" s="120"/>
      <c r="Z8" s="120"/>
    </row>
    <row r="9" spans="1:27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7" ht="21" x14ac:dyDescent="0.25">
      <c r="A10" s="197" t="s">
        <v>91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22"/>
      <c r="T10" s="197"/>
      <c r="U10" s="197"/>
      <c r="V10" s="197"/>
      <c r="W10" s="197"/>
      <c r="X10" s="120"/>
      <c r="Y10" s="120"/>
      <c r="Z10" s="120"/>
    </row>
    <row r="11" spans="1:27" ht="24" x14ac:dyDescent="0.25">
      <c r="A11" s="196" t="s">
        <v>92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6"/>
      <c r="Y11" s="196"/>
      <c r="Z11" s="196"/>
    </row>
    <row r="12" spans="1:27" ht="21" x14ac:dyDescent="0.25">
      <c r="A12" s="120"/>
      <c r="B12" s="120"/>
      <c r="C12" s="197" t="s">
        <v>289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20"/>
      <c r="O12" s="197" t="s">
        <v>294</v>
      </c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20"/>
    </row>
    <row r="13" spans="1:27" ht="21" x14ac:dyDescent="0.25">
      <c r="A13" s="133" t="s">
        <v>91</v>
      </c>
      <c r="B13" s="120"/>
      <c r="C13" s="156" t="s">
        <v>93</v>
      </c>
      <c r="D13" s="121"/>
      <c r="E13" s="156" t="s">
        <v>94</v>
      </c>
      <c r="F13" s="121"/>
      <c r="G13" s="157" t="s">
        <v>95</v>
      </c>
      <c r="H13" s="121"/>
      <c r="I13" s="157" t="s">
        <v>96</v>
      </c>
      <c r="J13" s="121"/>
      <c r="K13" s="157" t="s">
        <v>13</v>
      </c>
      <c r="L13" s="121"/>
      <c r="M13" s="157" t="s">
        <v>14</v>
      </c>
      <c r="N13" s="120"/>
      <c r="O13" s="157" t="s">
        <v>93</v>
      </c>
      <c r="P13" s="157"/>
      <c r="Q13" s="157" t="s">
        <v>94</v>
      </c>
      <c r="R13" s="157"/>
      <c r="S13" s="157" t="s">
        <v>95</v>
      </c>
      <c r="T13" s="121"/>
      <c r="U13" s="157" t="s">
        <v>96</v>
      </c>
      <c r="V13" s="121"/>
      <c r="W13" s="157" t="s">
        <v>13</v>
      </c>
      <c r="X13" s="121"/>
      <c r="Y13" s="156" t="s">
        <v>14</v>
      </c>
      <c r="Z13" s="120"/>
    </row>
    <row r="14" spans="1:27" ht="18.75" x14ac:dyDescent="0.25">
      <c r="A14" s="158" t="s">
        <v>283</v>
      </c>
      <c r="B14" s="120"/>
      <c r="C14" s="140" t="s">
        <v>281</v>
      </c>
      <c r="D14" s="120"/>
      <c r="E14" s="140" t="s">
        <v>282</v>
      </c>
      <c r="F14" s="120"/>
      <c r="G14" s="161" t="s">
        <v>80</v>
      </c>
      <c r="H14" s="120"/>
      <c r="I14" s="160">
        <v>500000</v>
      </c>
      <c r="J14" s="120"/>
      <c r="K14" s="160">
        <v>2000</v>
      </c>
      <c r="L14" s="120"/>
      <c r="M14" s="159" t="s">
        <v>284</v>
      </c>
      <c r="N14" s="120"/>
      <c r="O14" s="159" t="s">
        <v>281</v>
      </c>
      <c r="P14" s="159"/>
      <c r="Q14" s="166" t="s">
        <v>80</v>
      </c>
      <c r="R14" s="120"/>
      <c r="S14" s="166" t="s">
        <v>80</v>
      </c>
      <c r="T14" s="120"/>
      <c r="U14" s="161">
        <v>0</v>
      </c>
      <c r="V14" s="159"/>
      <c r="W14" s="162">
        <v>0</v>
      </c>
      <c r="X14" s="120"/>
      <c r="Y14" s="162" t="s">
        <v>80</v>
      </c>
      <c r="Z14" s="120"/>
      <c r="AA14" s="161"/>
    </row>
    <row r="15" spans="1:27" ht="18.75" x14ac:dyDescent="0.25">
      <c r="A15" s="158" t="s">
        <v>285</v>
      </c>
      <c r="B15" s="120"/>
      <c r="C15" s="158" t="s">
        <v>281</v>
      </c>
      <c r="D15" s="120"/>
      <c r="E15" s="158" t="s">
        <v>282</v>
      </c>
      <c r="F15" s="120"/>
      <c r="G15" s="165" t="s">
        <v>80</v>
      </c>
      <c r="H15" s="120"/>
      <c r="I15" s="164">
        <v>1429000</v>
      </c>
      <c r="J15" s="120"/>
      <c r="K15" s="164">
        <v>2400</v>
      </c>
      <c r="L15" s="120"/>
      <c r="M15" s="163" t="s">
        <v>286</v>
      </c>
      <c r="N15" s="120"/>
      <c r="O15" s="163" t="s">
        <v>281</v>
      </c>
      <c r="P15" s="163"/>
      <c r="Q15" s="166" t="s">
        <v>80</v>
      </c>
      <c r="R15" s="120"/>
      <c r="S15" s="166" t="s">
        <v>80</v>
      </c>
      <c r="T15" s="120"/>
      <c r="U15" s="165">
        <v>0</v>
      </c>
      <c r="V15" s="163"/>
      <c r="W15" s="166">
        <v>0</v>
      </c>
      <c r="X15" s="120"/>
      <c r="Y15" s="166" t="s">
        <v>80</v>
      </c>
      <c r="Z15" s="120"/>
      <c r="AA15" s="165"/>
    </row>
    <row r="16" spans="1:27" ht="18.75" x14ac:dyDescent="0.25">
      <c r="A16" s="158" t="s">
        <v>231</v>
      </c>
      <c r="B16" s="120"/>
      <c r="C16" s="158" t="s">
        <v>281</v>
      </c>
      <c r="D16" s="120"/>
      <c r="E16" s="158" t="s">
        <v>287</v>
      </c>
      <c r="F16" s="120"/>
      <c r="G16" s="165" t="s">
        <v>80</v>
      </c>
      <c r="H16" s="120"/>
      <c r="I16" s="164">
        <v>1000000</v>
      </c>
      <c r="J16" s="120"/>
      <c r="K16" s="164">
        <v>1300</v>
      </c>
      <c r="L16" s="120"/>
      <c r="M16" s="163" t="s">
        <v>288</v>
      </c>
      <c r="N16" s="120"/>
      <c r="O16" s="163" t="s">
        <v>281</v>
      </c>
      <c r="P16" s="163"/>
      <c r="Q16" s="166" t="s">
        <v>80</v>
      </c>
      <c r="R16" s="120"/>
      <c r="S16" s="166" t="s">
        <v>80</v>
      </c>
      <c r="T16" s="120"/>
      <c r="U16" s="165">
        <v>0</v>
      </c>
      <c r="V16" s="163"/>
      <c r="W16" s="166">
        <v>0</v>
      </c>
      <c r="X16" s="120"/>
      <c r="Y16" s="166" t="s">
        <v>80</v>
      </c>
      <c r="Z16" s="120"/>
      <c r="AA16" s="158"/>
    </row>
    <row r="17" spans="1:26" ht="24" x14ac:dyDescent="0.25">
      <c r="A17" s="196" t="s">
        <v>97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</row>
    <row r="18" spans="1:26" ht="21" x14ac:dyDescent="0.25">
      <c r="A18" s="120"/>
      <c r="B18" s="120"/>
      <c r="C18" s="197" t="s">
        <v>289</v>
      </c>
      <c r="D18" s="197"/>
      <c r="E18" s="197"/>
      <c r="F18" s="197"/>
      <c r="G18" s="197"/>
      <c r="H18" s="197"/>
      <c r="I18" s="197"/>
      <c r="J18" s="120"/>
      <c r="K18" s="197" t="s">
        <v>294</v>
      </c>
      <c r="L18" s="197"/>
      <c r="M18" s="197"/>
      <c r="N18" s="197"/>
      <c r="O18" s="197"/>
      <c r="P18" s="197"/>
      <c r="Q18" s="197"/>
      <c r="R18" s="197"/>
      <c r="S18" s="120"/>
      <c r="T18" s="120"/>
      <c r="U18" s="120"/>
      <c r="V18" s="120"/>
      <c r="W18" s="120"/>
      <c r="X18" s="120"/>
      <c r="Y18" s="120"/>
      <c r="Z18" s="120"/>
    </row>
    <row r="19" spans="1:26" ht="21" x14ac:dyDescent="0.25">
      <c r="A19" s="122" t="s">
        <v>91</v>
      </c>
      <c r="B19" s="120"/>
      <c r="C19" s="123" t="s">
        <v>94</v>
      </c>
      <c r="D19" s="121"/>
      <c r="E19" s="123" t="s">
        <v>96</v>
      </c>
      <c r="F19" s="121"/>
      <c r="G19" s="123" t="s">
        <v>13</v>
      </c>
      <c r="H19" s="121"/>
      <c r="I19" s="123" t="s">
        <v>14</v>
      </c>
      <c r="J19" s="120"/>
      <c r="K19" s="200" t="s">
        <v>94</v>
      </c>
      <c r="L19" s="200"/>
      <c r="M19" s="200"/>
      <c r="N19" s="200"/>
      <c r="O19" s="200"/>
      <c r="P19" s="121"/>
      <c r="Q19" s="123"/>
      <c r="R19" s="121"/>
      <c r="S19" s="120"/>
      <c r="T19" s="120"/>
      <c r="U19" s="120"/>
      <c r="V19" s="120"/>
      <c r="W19" s="120"/>
      <c r="X19" s="120"/>
      <c r="Y19" s="120"/>
      <c r="Z19" s="120"/>
    </row>
    <row r="20" spans="1:26" x14ac:dyDescent="0.25">
      <c r="A20" s="121"/>
      <c r="B20" s="120"/>
      <c r="C20" s="121"/>
      <c r="D20" s="120"/>
      <c r="E20" s="121"/>
      <c r="F20" s="120"/>
      <c r="G20" s="121"/>
      <c r="H20" s="120"/>
      <c r="I20" s="121"/>
      <c r="J20" s="120"/>
      <c r="K20" s="121"/>
      <c r="L20" s="121"/>
      <c r="M20" s="121"/>
      <c r="N20" s="121"/>
      <c r="O20" s="121"/>
      <c r="P20" s="120"/>
      <c r="Q20" s="121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39" x14ac:dyDescent="0.95">
      <c r="A22" s="201">
        <v>3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</sheetData>
  <mergeCells count="24">
    <mergeCell ref="K19:M19"/>
    <mergeCell ref="N19:O19"/>
    <mergeCell ref="A22:Z22"/>
    <mergeCell ref="A17:Z17"/>
    <mergeCell ref="C18:I18"/>
    <mergeCell ref="K18:R18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A1:Z1"/>
    <mergeCell ref="A2:Z2"/>
    <mergeCell ref="A3:Z3"/>
    <mergeCell ref="A7:Z7"/>
    <mergeCell ref="H8:P8"/>
    <mergeCell ref="Q8:W8"/>
    <mergeCell ref="A5:XFD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31"/>
  <sheetViews>
    <sheetView rightToLeft="1" view="pageBreakPreview" zoomScale="70" zoomScaleNormal="70" zoomScaleSheetLayoutView="70" workbookViewId="0">
      <selection activeCell="J21" sqref="J21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4" t="s">
        <v>182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2:38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2:38" ht="39" x14ac:dyDescent="0.6">
      <c r="B4" s="204" t="s">
        <v>293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202" t="s">
        <v>164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9" t="s">
        <v>16</v>
      </c>
      <c r="C10" s="179" t="s">
        <v>16</v>
      </c>
      <c r="D10" s="179" t="s">
        <v>16</v>
      </c>
      <c r="E10" s="179" t="s">
        <v>16</v>
      </c>
      <c r="F10" s="179" t="s">
        <v>16</v>
      </c>
      <c r="G10" s="179" t="s">
        <v>16</v>
      </c>
      <c r="H10" s="179" t="s">
        <v>16</v>
      </c>
      <c r="I10" s="179" t="s">
        <v>16</v>
      </c>
      <c r="J10" s="179" t="s">
        <v>16</v>
      </c>
      <c r="K10" s="179" t="s">
        <v>16</v>
      </c>
      <c r="L10" s="179"/>
      <c r="M10" s="179"/>
      <c r="N10" s="179" t="s">
        <v>16</v>
      </c>
      <c r="P10" s="179" t="s">
        <v>289</v>
      </c>
      <c r="Q10" s="179" t="s">
        <v>2</v>
      </c>
      <c r="R10" s="179" t="s">
        <v>2</v>
      </c>
      <c r="S10" s="179" t="s">
        <v>2</v>
      </c>
      <c r="T10" s="179" t="s">
        <v>2</v>
      </c>
      <c r="V10" s="205" t="s">
        <v>3</v>
      </c>
      <c r="W10" s="179" t="s">
        <v>3</v>
      </c>
      <c r="X10" s="179" t="s">
        <v>3</v>
      </c>
      <c r="Y10" s="179" t="s">
        <v>3</v>
      </c>
      <c r="Z10" s="179" t="s">
        <v>3</v>
      </c>
      <c r="AA10" s="179" t="s">
        <v>3</v>
      </c>
      <c r="AB10" s="179" t="s">
        <v>3</v>
      </c>
      <c r="AD10" s="179" t="s">
        <v>294</v>
      </c>
      <c r="AE10" s="179" t="s">
        <v>4</v>
      </c>
      <c r="AF10" s="179" t="s">
        <v>4</v>
      </c>
      <c r="AG10" s="179" t="s">
        <v>4</v>
      </c>
      <c r="AH10" s="179" t="s">
        <v>4</v>
      </c>
      <c r="AI10" s="179" t="s">
        <v>4</v>
      </c>
      <c r="AJ10" s="179" t="s">
        <v>4</v>
      </c>
      <c r="AK10" s="179" t="s">
        <v>4</v>
      </c>
      <c r="AL10" s="179" t="s">
        <v>4</v>
      </c>
    </row>
    <row r="11" spans="2:38" s="13" customFormat="1" ht="45.75" customHeight="1" x14ac:dyDescent="0.6">
      <c r="B11" s="182" t="s">
        <v>17</v>
      </c>
      <c r="C11" s="15"/>
      <c r="D11" s="182" t="s">
        <v>18</v>
      </c>
      <c r="E11" s="15"/>
      <c r="F11" s="182" t="s">
        <v>19</v>
      </c>
      <c r="G11" s="15"/>
      <c r="H11" s="182" t="s">
        <v>20</v>
      </c>
      <c r="I11" s="15"/>
      <c r="J11" s="182" t="s">
        <v>70</v>
      </c>
      <c r="K11" s="15"/>
      <c r="L11" s="182" t="s">
        <v>22</v>
      </c>
      <c r="M11" s="115"/>
      <c r="N11" s="182" t="s">
        <v>15</v>
      </c>
      <c r="P11" s="182" t="s">
        <v>5</v>
      </c>
      <c r="Q11" s="15"/>
      <c r="R11" s="182" t="s">
        <v>6</v>
      </c>
      <c r="S11" s="15"/>
      <c r="T11" s="182" t="s">
        <v>7</v>
      </c>
      <c r="V11" s="207" t="s">
        <v>8</v>
      </c>
      <c r="W11" s="182" t="s">
        <v>8</v>
      </c>
      <c r="X11" s="182" t="s">
        <v>8</v>
      </c>
      <c r="Z11" s="182" t="s">
        <v>9</v>
      </c>
      <c r="AA11" s="182" t="s">
        <v>9</v>
      </c>
      <c r="AB11" s="182" t="s">
        <v>9</v>
      </c>
      <c r="AD11" s="182" t="s">
        <v>5</v>
      </c>
      <c r="AE11" s="15"/>
      <c r="AF11" s="182" t="s">
        <v>23</v>
      </c>
      <c r="AG11" s="15"/>
      <c r="AH11" s="182" t="s">
        <v>6</v>
      </c>
      <c r="AI11" s="15"/>
      <c r="AJ11" s="182" t="s">
        <v>7</v>
      </c>
      <c r="AK11" s="15"/>
      <c r="AL11" s="182" t="s">
        <v>11</v>
      </c>
    </row>
    <row r="12" spans="2:38" s="13" customFormat="1" ht="45.75" customHeight="1" x14ac:dyDescent="0.6">
      <c r="B12" s="183" t="s">
        <v>17</v>
      </c>
      <c r="C12" s="16"/>
      <c r="D12" s="183" t="s">
        <v>18</v>
      </c>
      <c r="E12" s="16"/>
      <c r="F12" s="183" t="s">
        <v>19</v>
      </c>
      <c r="G12" s="16"/>
      <c r="H12" s="183" t="s">
        <v>20</v>
      </c>
      <c r="I12" s="16"/>
      <c r="J12" s="183" t="s">
        <v>21</v>
      </c>
      <c r="K12" s="16"/>
      <c r="L12" s="183"/>
      <c r="M12" s="116"/>
      <c r="N12" s="183" t="s">
        <v>15</v>
      </c>
      <c r="P12" s="183" t="s">
        <v>5</v>
      </c>
      <c r="Q12" s="16"/>
      <c r="R12" s="183" t="s">
        <v>6</v>
      </c>
      <c r="S12" s="16"/>
      <c r="T12" s="183" t="s">
        <v>7</v>
      </c>
      <c r="V12" s="206" t="s">
        <v>5</v>
      </c>
      <c r="W12" s="16"/>
      <c r="X12" s="183" t="s">
        <v>6</v>
      </c>
      <c r="Z12" s="183" t="s">
        <v>5</v>
      </c>
      <c r="AA12" s="16"/>
      <c r="AB12" s="183" t="s">
        <v>12</v>
      </c>
      <c r="AD12" s="183" t="s">
        <v>5</v>
      </c>
      <c r="AE12" s="16"/>
      <c r="AF12" s="183" t="s">
        <v>23</v>
      </c>
      <c r="AG12" s="16"/>
      <c r="AH12" s="183" t="s">
        <v>6</v>
      </c>
      <c r="AI12" s="16"/>
      <c r="AJ12" s="183"/>
      <c r="AK12" s="16"/>
      <c r="AL12" s="183" t="s">
        <v>11</v>
      </c>
    </row>
    <row r="13" spans="2:38" s="13" customFormat="1" ht="45.75" customHeight="1" x14ac:dyDescent="0.6">
      <c r="B13" s="147" t="s">
        <v>310</v>
      </c>
      <c r="D13" s="147" t="s">
        <v>241</v>
      </c>
      <c r="F13" s="147" t="s">
        <v>241</v>
      </c>
      <c r="H13" s="147" t="s">
        <v>311</v>
      </c>
      <c r="J13" s="147" t="s">
        <v>312</v>
      </c>
      <c r="L13" s="147">
        <v>0</v>
      </c>
      <c r="M13" s="147"/>
      <c r="N13" s="147">
        <v>0</v>
      </c>
      <c r="P13" s="147">
        <v>0</v>
      </c>
      <c r="R13" s="147">
        <v>0</v>
      </c>
      <c r="T13" s="147">
        <v>0</v>
      </c>
      <c r="V13" s="167">
        <v>15301</v>
      </c>
      <c r="X13" s="147">
        <v>8591580816</v>
      </c>
      <c r="Z13" s="147">
        <v>14801</v>
      </c>
      <c r="AB13" s="147">
        <v>8275343818</v>
      </c>
      <c r="AD13" s="147">
        <v>500</v>
      </c>
      <c r="AF13" s="147">
        <v>557330</v>
      </c>
      <c r="AH13" s="147">
        <v>280752265</v>
      </c>
      <c r="AJ13" s="147">
        <v>278614491</v>
      </c>
      <c r="AL13" s="176">
        <f>AJ13/'سرمایه گذاری ها'!O17</f>
        <v>1.0682710637199438E-3</v>
      </c>
    </row>
    <row r="14" spans="2:38" s="13" customFormat="1" ht="45.75" customHeight="1" x14ac:dyDescent="0.6">
      <c r="B14" s="147" t="s">
        <v>308</v>
      </c>
      <c r="D14" s="147" t="s">
        <v>241</v>
      </c>
      <c r="F14" s="147" t="s">
        <v>241</v>
      </c>
      <c r="H14" s="147" t="s">
        <v>245</v>
      </c>
      <c r="J14" s="147" t="s">
        <v>309</v>
      </c>
      <c r="L14" s="147">
        <v>0</v>
      </c>
      <c r="M14" s="147"/>
      <c r="N14" s="147">
        <v>0</v>
      </c>
      <c r="P14" s="147">
        <v>0</v>
      </c>
      <c r="R14" s="147">
        <v>0</v>
      </c>
      <c r="T14" s="147">
        <v>0</v>
      </c>
      <c r="V14" s="167">
        <v>94810</v>
      </c>
      <c r="X14" s="147">
        <v>50770563481</v>
      </c>
      <c r="Z14" s="147">
        <v>94810</v>
      </c>
      <c r="AB14" s="147">
        <v>50840099568</v>
      </c>
      <c r="AD14" s="147">
        <v>0</v>
      </c>
      <c r="AF14" s="147">
        <v>0</v>
      </c>
      <c r="AH14" s="147">
        <v>0</v>
      </c>
      <c r="AJ14" s="147">
        <v>0</v>
      </c>
      <c r="AL14" s="147">
        <v>0</v>
      </c>
    </row>
    <row r="15" spans="2:38" s="13" customFormat="1" ht="45.75" customHeight="1" x14ac:dyDescent="0.6">
      <c r="B15" s="147" t="s">
        <v>240</v>
      </c>
      <c r="D15" s="147" t="s">
        <v>241</v>
      </c>
      <c r="F15" s="147" t="s">
        <v>241</v>
      </c>
      <c r="H15" s="147" t="s">
        <v>242</v>
      </c>
      <c r="J15" s="147" t="s">
        <v>243</v>
      </c>
      <c r="L15" s="147">
        <v>0</v>
      </c>
      <c r="M15" s="147"/>
      <c r="N15" s="147">
        <v>0</v>
      </c>
      <c r="P15" s="147">
        <v>0</v>
      </c>
      <c r="R15" s="147">
        <v>0</v>
      </c>
      <c r="T15" s="147">
        <v>0</v>
      </c>
      <c r="V15" s="167">
        <v>25010</v>
      </c>
      <c r="X15" s="147">
        <v>13187763238</v>
      </c>
      <c r="Z15" s="147">
        <v>25010</v>
      </c>
      <c r="AB15" s="147">
        <v>13170478224</v>
      </c>
      <c r="AD15" s="147">
        <v>0</v>
      </c>
      <c r="AF15" s="147">
        <v>0</v>
      </c>
      <c r="AH15" s="147">
        <v>0</v>
      </c>
      <c r="AJ15" s="147">
        <v>0</v>
      </c>
      <c r="AL15" s="147">
        <v>0</v>
      </c>
    </row>
    <row r="16" spans="2:38" ht="21.75" x14ac:dyDescent="0.6">
      <c r="B16" s="3"/>
      <c r="C16" s="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>
        <v>5.1000000000000004E-3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1"/>
      <c r="AL16" s="73"/>
    </row>
    <row r="17" spans="2:81" ht="27" thickBot="1" x14ac:dyDescent="0.7">
      <c r="B17" s="203" t="s">
        <v>65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19"/>
      <c r="P17" s="173">
        <f>SUM(P16:P16)</f>
        <v>0</v>
      </c>
      <c r="Q17" s="174"/>
      <c r="R17" s="173">
        <f>SUM(R16:R16)</f>
        <v>0</v>
      </c>
      <c r="S17" s="174"/>
      <c r="T17" s="173">
        <f>SUM(T16:T16)</f>
        <v>0</v>
      </c>
      <c r="U17" s="174"/>
      <c r="V17" s="173">
        <f>SUM(V13:V16)</f>
        <v>135121.00510000001</v>
      </c>
      <c r="W17" s="174"/>
      <c r="X17" s="173">
        <f>SUM(X13:X16)</f>
        <v>72549907535</v>
      </c>
      <c r="Y17" s="174"/>
      <c r="Z17" s="173">
        <f>SUM(Z13:Z16)</f>
        <v>134621</v>
      </c>
      <c r="AA17" s="174"/>
      <c r="AB17" s="173">
        <f>SUM(AB13:AB16)</f>
        <v>72285921610</v>
      </c>
      <c r="AC17" s="174"/>
      <c r="AD17" s="173">
        <f>SUM(AD13:AD16)</f>
        <v>500</v>
      </c>
      <c r="AE17" s="169"/>
      <c r="AF17" s="173"/>
      <c r="AG17" s="174"/>
      <c r="AH17" s="173">
        <f>SUM(AH13:AH16)</f>
        <v>280752265</v>
      </c>
      <c r="AI17" s="174"/>
      <c r="AJ17" s="173">
        <f>SUM(AJ13:AJ16)</f>
        <v>278614491</v>
      </c>
      <c r="AK17" s="174"/>
      <c r="AL17" s="175">
        <f>SUM(AL13:AL16)</f>
        <v>1.0682710637199438E-3</v>
      </c>
    </row>
    <row r="18" spans="2:81" ht="21" customHeight="1" thickTop="1" x14ac:dyDescent="0.6">
      <c r="V18"/>
      <c r="W18"/>
    </row>
    <row r="19" spans="2:81" x14ac:dyDescent="0.6">
      <c r="V19"/>
      <c r="W19"/>
    </row>
    <row r="20" spans="2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:81" ht="21.75" x14ac:dyDescent="0.6"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:81" ht="33" x14ac:dyDescent="0.8">
      <c r="T24" s="43">
        <v>4</v>
      </c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x14ac:dyDescent="0.6">
      <c r="V31"/>
      <c r="W31"/>
    </row>
  </sheetData>
  <sortState xmlns:xlrd2="http://schemas.microsoft.com/office/spreadsheetml/2017/richdata2" ref="B13:AL15">
    <sortCondition descending="1" ref="AJ13:AJ15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10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4" t="s">
        <v>183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2:32" ht="39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</row>
    <row r="4" spans="2:32" ht="39" x14ac:dyDescent="0.6">
      <c r="B4" s="204" t="s">
        <v>293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1" t="s">
        <v>29</v>
      </c>
      <c r="C10" s="181" t="s">
        <v>29</v>
      </c>
      <c r="D10" s="181" t="s">
        <v>29</v>
      </c>
      <c r="E10" s="181" t="s">
        <v>29</v>
      </c>
      <c r="F10" s="181" t="s">
        <v>29</v>
      </c>
      <c r="G10" s="181" t="s">
        <v>29</v>
      </c>
      <c r="H10" s="181" t="s">
        <v>29</v>
      </c>
      <c r="I10" s="181" t="s">
        <v>29</v>
      </c>
      <c r="J10" s="181" t="s">
        <v>29</v>
      </c>
      <c r="L10" s="209"/>
      <c r="M10" s="181" t="s">
        <v>2</v>
      </c>
      <c r="N10" s="181" t="s">
        <v>2</v>
      </c>
      <c r="O10" s="181" t="s">
        <v>2</v>
      </c>
      <c r="P10" s="181" t="s">
        <v>2</v>
      </c>
      <c r="R10" s="181" t="s">
        <v>3</v>
      </c>
      <c r="S10" s="181" t="s">
        <v>3</v>
      </c>
      <c r="T10" s="181" t="s">
        <v>3</v>
      </c>
      <c r="U10" s="181" t="s">
        <v>3</v>
      </c>
      <c r="V10" s="181"/>
      <c r="W10" s="181" t="s">
        <v>3</v>
      </c>
      <c r="X10" s="181" t="s">
        <v>3</v>
      </c>
      <c r="Z10" s="181" t="s">
        <v>294</v>
      </c>
      <c r="AA10" s="181" t="s">
        <v>4</v>
      </c>
      <c r="AB10" s="181" t="s">
        <v>4</v>
      </c>
      <c r="AC10" s="181" t="s">
        <v>4</v>
      </c>
      <c r="AD10" s="181" t="s">
        <v>4</v>
      </c>
      <c r="AE10" s="181" t="s">
        <v>4</v>
      </c>
      <c r="AF10" s="181" t="s">
        <v>4</v>
      </c>
    </row>
    <row r="11" spans="2:32" s="13" customFormat="1" x14ac:dyDescent="0.6">
      <c r="B11" s="182" t="s">
        <v>30</v>
      </c>
      <c r="C11" s="15"/>
      <c r="D11" s="182" t="s">
        <v>70</v>
      </c>
      <c r="E11" s="15"/>
      <c r="F11" s="182" t="s">
        <v>22</v>
      </c>
      <c r="G11" s="15"/>
      <c r="H11" s="182" t="s">
        <v>31</v>
      </c>
      <c r="I11" s="15"/>
      <c r="J11" s="182" t="s">
        <v>19</v>
      </c>
      <c r="L11" s="207" t="s">
        <v>5</v>
      </c>
      <c r="M11" s="15"/>
      <c r="N11" s="182" t="s">
        <v>6</v>
      </c>
      <c r="O11" s="15"/>
      <c r="P11" s="182" t="s">
        <v>7</v>
      </c>
      <c r="R11" s="182" t="s">
        <v>8</v>
      </c>
      <c r="S11" s="182" t="s">
        <v>8</v>
      </c>
      <c r="T11" s="182" t="s">
        <v>8</v>
      </c>
      <c r="U11" s="15"/>
      <c r="V11" s="207" t="s">
        <v>9</v>
      </c>
      <c r="W11" s="182" t="s">
        <v>9</v>
      </c>
      <c r="X11" s="182" t="s">
        <v>9</v>
      </c>
      <c r="Z11" s="182" t="s">
        <v>5</v>
      </c>
      <c r="AA11" s="15"/>
      <c r="AB11" s="182" t="s">
        <v>6</v>
      </c>
      <c r="AC11" s="15"/>
      <c r="AD11" s="182" t="s">
        <v>7</v>
      </c>
      <c r="AE11" s="15"/>
      <c r="AF11" s="182" t="s">
        <v>32</v>
      </c>
    </row>
    <row r="12" spans="2:32" s="13" customFormat="1" ht="75.75" customHeight="1" x14ac:dyDescent="0.6">
      <c r="B12" s="183" t="s">
        <v>30</v>
      </c>
      <c r="C12" s="16"/>
      <c r="D12" s="183" t="s">
        <v>21</v>
      </c>
      <c r="E12" s="16"/>
      <c r="F12" s="183" t="s">
        <v>22</v>
      </c>
      <c r="G12" s="16"/>
      <c r="H12" s="183" t="s">
        <v>31</v>
      </c>
      <c r="I12" s="16"/>
      <c r="J12" s="183" t="s">
        <v>19</v>
      </c>
      <c r="L12" s="183"/>
      <c r="M12" s="16"/>
      <c r="N12" s="183" t="s">
        <v>6</v>
      </c>
      <c r="O12" s="16"/>
      <c r="P12" s="183" t="s">
        <v>7</v>
      </c>
      <c r="R12" s="183" t="s">
        <v>5</v>
      </c>
      <c r="S12" s="16"/>
      <c r="T12" s="183" t="s">
        <v>6</v>
      </c>
      <c r="U12" s="16"/>
      <c r="V12" s="206" t="s">
        <v>5</v>
      </c>
      <c r="W12" s="16"/>
      <c r="X12" s="183" t="s">
        <v>12</v>
      </c>
      <c r="Z12" s="183" t="s">
        <v>5</v>
      </c>
      <c r="AA12" s="16"/>
      <c r="AB12" s="183" t="s">
        <v>6</v>
      </c>
      <c r="AC12" s="16"/>
      <c r="AD12" s="183" t="s">
        <v>7</v>
      </c>
      <c r="AE12" s="16"/>
      <c r="AF12" s="183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8" t="s">
        <v>65</v>
      </c>
      <c r="C14" s="208"/>
      <c r="D14" s="208"/>
      <c r="E14" s="208"/>
      <c r="F14" s="208"/>
      <c r="G14" s="208"/>
      <c r="H14" s="208"/>
      <c r="I14" s="208"/>
      <c r="J14" s="208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8"/>
  <sheetViews>
    <sheetView rightToLeft="1" view="pageBreakPreview" zoomScale="70" zoomScaleNormal="100" zoomScaleSheetLayoutView="70" workbookViewId="0">
      <selection activeCell="K27" sqref="K27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9" t="s">
        <v>183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2:20" ht="30" x14ac:dyDescent="0.55000000000000004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2:20" ht="30" x14ac:dyDescent="0.55000000000000004">
      <c r="B4" s="179" t="s">
        <v>293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80" t="s">
        <v>33</v>
      </c>
      <c r="D8" s="181" t="s">
        <v>289</v>
      </c>
      <c r="F8" s="181" t="s">
        <v>3</v>
      </c>
      <c r="G8" s="181" t="s">
        <v>3</v>
      </c>
      <c r="H8" s="181" t="s">
        <v>3</v>
      </c>
      <c r="J8" s="181" t="s">
        <v>294</v>
      </c>
      <c r="K8" s="181" t="s">
        <v>4</v>
      </c>
      <c r="L8" s="181" t="s">
        <v>4</v>
      </c>
    </row>
    <row r="9" spans="2:20" s="4" customFormat="1" x14ac:dyDescent="0.55000000000000004">
      <c r="B9" s="213" t="s">
        <v>33</v>
      </c>
      <c r="D9" s="211" t="s">
        <v>34</v>
      </c>
      <c r="F9" s="211" t="s">
        <v>35</v>
      </c>
      <c r="G9" s="27"/>
      <c r="H9" s="211" t="s">
        <v>36</v>
      </c>
      <c r="J9" s="211" t="s">
        <v>34</v>
      </c>
      <c r="K9" s="27"/>
      <c r="L9" s="212" t="s">
        <v>32</v>
      </c>
    </row>
    <row r="10" spans="2:20" s="4" customFormat="1" x14ac:dyDescent="0.55000000000000004">
      <c r="B10" s="3" t="s">
        <v>246</v>
      </c>
      <c r="C10" s="102"/>
      <c r="D10" s="102">
        <v>609518</v>
      </c>
      <c r="E10" s="102"/>
      <c r="F10" s="102">
        <v>1202577</v>
      </c>
      <c r="G10" s="102"/>
      <c r="H10" s="102">
        <v>504000</v>
      </c>
      <c r="I10" s="102"/>
      <c r="J10" s="102">
        <v>1308095</v>
      </c>
      <c r="K10" s="6"/>
      <c r="L10" s="31">
        <f>J10/'سرمایه گذاری ها'!$O$17</f>
        <v>5.0155325090278231E-6</v>
      </c>
      <c r="N10"/>
    </row>
    <row r="11" spans="2:20" s="4" customFormat="1" x14ac:dyDescent="0.55000000000000004">
      <c r="B11" s="3" t="s">
        <v>247</v>
      </c>
      <c r="C11" s="102"/>
      <c r="D11" s="102">
        <v>359101</v>
      </c>
      <c r="E11" s="102"/>
      <c r="F11" s="102">
        <v>951309</v>
      </c>
      <c r="G11" s="102"/>
      <c r="H11" s="102">
        <v>1000000</v>
      </c>
      <c r="I11" s="102"/>
      <c r="J11" s="102">
        <v>310410</v>
      </c>
      <c r="K11" s="6"/>
      <c r="L11" s="31">
        <f>J11/'سرمایه گذاری ها'!$O$17</f>
        <v>1.1901822467996029E-6</v>
      </c>
      <c r="N11"/>
    </row>
    <row r="12" spans="2:20" s="4" customFormat="1" x14ac:dyDescent="0.55000000000000004">
      <c r="B12" s="3" t="s">
        <v>248</v>
      </c>
      <c r="C12" s="102"/>
      <c r="D12" s="102">
        <v>1544202314</v>
      </c>
      <c r="E12" s="102"/>
      <c r="F12" s="102">
        <v>59969131741</v>
      </c>
      <c r="G12" s="102"/>
      <c r="H12" s="102">
        <v>61217208266</v>
      </c>
      <c r="I12" s="102"/>
      <c r="J12" s="102">
        <v>296125789</v>
      </c>
      <c r="K12" s="6"/>
      <c r="L12" s="31">
        <f>J12/'سرمایه گذاری ها'!$O$17</f>
        <v>1.1354133465008381E-3</v>
      </c>
      <c r="N12"/>
    </row>
    <row r="13" spans="2:20" s="4" customFormat="1" x14ac:dyDescent="0.55000000000000004">
      <c r="B13" s="3" t="s">
        <v>249</v>
      </c>
      <c r="C13" s="102"/>
      <c r="D13" s="102">
        <v>979801</v>
      </c>
      <c r="E13" s="102"/>
      <c r="F13" s="102">
        <v>304149</v>
      </c>
      <c r="G13" s="102"/>
      <c r="H13" s="102">
        <v>0</v>
      </c>
      <c r="I13" s="102"/>
      <c r="J13" s="102">
        <v>1283950</v>
      </c>
      <c r="K13" s="6"/>
      <c r="L13" s="31">
        <f>J13/'سرمایه گذاری ها'!$O$17</f>
        <v>4.9229551102681945E-6</v>
      </c>
      <c r="N13"/>
    </row>
    <row r="14" spans="2:20" s="4" customFormat="1" x14ac:dyDescent="0.55000000000000004">
      <c r="B14" s="5"/>
      <c r="C14" s="6"/>
      <c r="D14" s="68">
        <v>3.6200000000000003E-2</v>
      </c>
      <c r="E14" s="6"/>
      <c r="F14" s="68"/>
      <c r="G14" s="6"/>
      <c r="H14" s="68"/>
      <c r="I14" s="6"/>
      <c r="J14" s="68"/>
      <c r="K14" s="6"/>
      <c r="L14" s="31"/>
      <c r="N14"/>
    </row>
    <row r="15" spans="2:20" ht="27" thickBot="1" x14ac:dyDescent="0.6">
      <c r="B15" s="53" t="s">
        <v>65</v>
      </c>
      <c r="D15" s="54">
        <f>SUM(D10:D14)</f>
        <v>1546150734.0362</v>
      </c>
      <c r="E15" s="54">
        <f>SUM(E10:E13)</f>
        <v>0</v>
      </c>
      <c r="F15" s="54">
        <f>SUM(F10:F13)</f>
        <v>59971589776</v>
      </c>
      <c r="G15" s="54">
        <f>SUM(G10:G13)</f>
        <v>0</v>
      </c>
      <c r="H15" s="54">
        <f>SUM(H10:H13)</f>
        <v>61218712266</v>
      </c>
      <c r="I15" s="54">
        <f>SUM(I10:I13)</f>
        <v>0</v>
      </c>
      <c r="J15" s="54">
        <f>SUM(J10:J14)</f>
        <v>299028244</v>
      </c>
      <c r="L15" s="62">
        <f>SUM(L10:L14)</f>
        <v>1.1465420163669336E-3</v>
      </c>
      <c r="N15"/>
    </row>
    <row r="16" spans="2:20" ht="21.75" thickTop="1" x14ac:dyDescent="0.55000000000000004">
      <c r="D16"/>
      <c r="N16"/>
    </row>
    <row r="17" spans="2:14" x14ac:dyDescent="0.55000000000000004">
      <c r="B17" s="210">
        <v>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N17"/>
    </row>
    <row r="18" spans="2:14" x14ac:dyDescent="0.55000000000000004">
      <c r="B18" s="20"/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D26"/>
      <c r="N26"/>
    </row>
    <row r="27" spans="2:14" x14ac:dyDescent="0.55000000000000004">
      <c r="N27"/>
    </row>
    <row r="28" spans="2:14" x14ac:dyDescent="0.55000000000000004">
      <c r="D28" s="3"/>
      <c r="N28"/>
    </row>
  </sheetData>
  <sortState xmlns:xlrd2="http://schemas.microsoft.com/office/spreadsheetml/2017/richdata2" ref="B10:L13">
    <sortCondition descending="1" ref="J10:J13"/>
  </sortState>
  <mergeCells count="13">
    <mergeCell ref="B17:L1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Y14" sqref="Y14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6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16.28515625" customWidth="1"/>
    <col min="24" max="24" width="0.7109375" customWidth="1"/>
    <col min="25" max="25" width="18.28515625" customWidth="1"/>
  </cols>
  <sheetData>
    <row r="1" spans="1:25" ht="25.5" x14ac:dyDescent="0.25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89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293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5" ht="21" x14ac:dyDescent="0.25">
      <c r="A6" s="120"/>
      <c r="B6" s="120"/>
      <c r="C6" s="120"/>
      <c r="D6" s="197"/>
      <c r="E6" s="197"/>
      <c r="F6" s="197"/>
      <c r="G6" s="197"/>
      <c r="H6" s="120"/>
      <c r="I6" s="197" t="s">
        <v>3</v>
      </c>
      <c r="J6" s="197"/>
      <c r="K6" s="197"/>
      <c r="L6" s="197"/>
      <c r="M6" s="197"/>
      <c r="N6" s="197"/>
      <c r="O6" s="197"/>
      <c r="P6" s="120"/>
      <c r="Q6" s="197" t="s">
        <v>294</v>
      </c>
      <c r="R6" s="197"/>
      <c r="S6" s="197"/>
      <c r="T6" s="197"/>
      <c r="U6" s="197"/>
      <c r="V6" s="197"/>
      <c r="W6" s="197"/>
      <c r="X6" s="197"/>
      <c r="Y6" s="197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200" t="s">
        <v>98</v>
      </c>
      <c r="J7" s="200"/>
      <c r="K7" s="200"/>
      <c r="L7" s="121"/>
      <c r="M7" s="200" t="s">
        <v>99</v>
      </c>
      <c r="N7" s="200"/>
      <c r="O7" s="200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25">
      <c r="A9" s="133" t="s">
        <v>250</v>
      </c>
      <c r="B9" s="120"/>
      <c r="C9" s="170">
        <v>1000000</v>
      </c>
      <c r="D9" s="171"/>
      <c r="E9" s="170">
        <v>12884081463</v>
      </c>
      <c r="F9" s="171"/>
      <c r="G9" s="170">
        <v>12981403600</v>
      </c>
      <c r="H9" s="171"/>
      <c r="I9" s="170">
        <v>360000</v>
      </c>
      <c r="J9" s="171"/>
      <c r="K9" s="170">
        <v>4920453408</v>
      </c>
      <c r="L9" s="171"/>
      <c r="M9" s="170">
        <v>-1360000</v>
      </c>
      <c r="N9" s="171"/>
      <c r="O9" s="170">
        <v>18687006350</v>
      </c>
      <c r="P9" s="120"/>
      <c r="Q9" s="133">
        <v>0</v>
      </c>
      <c r="R9" s="120"/>
      <c r="S9" s="133">
        <v>0</v>
      </c>
      <c r="T9" s="120"/>
      <c r="U9" s="133">
        <v>0</v>
      </c>
      <c r="V9" s="120"/>
      <c r="W9" s="133">
        <v>0</v>
      </c>
      <c r="X9" s="120"/>
      <c r="Y9" s="133">
        <v>0</v>
      </c>
    </row>
    <row r="10" spans="1:25" ht="21" x14ac:dyDescent="0.25">
      <c r="A10" s="133" t="s">
        <v>307</v>
      </c>
      <c r="B10" s="120"/>
      <c r="C10" s="170">
        <v>0</v>
      </c>
      <c r="D10" s="171"/>
      <c r="E10" s="170">
        <v>0</v>
      </c>
      <c r="F10" s="171"/>
      <c r="G10" s="170">
        <v>0</v>
      </c>
      <c r="H10" s="171"/>
      <c r="I10" s="170">
        <v>192</v>
      </c>
      <c r="J10" s="171"/>
      <c r="K10" s="170">
        <v>7878560</v>
      </c>
      <c r="L10" s="171"/>
      <c r="M10" s="170">
        <v>-192</v>
      </c>
      <c r="N10" s="171"/>
      <c r="O10" s="170">
        <v>7824202</v>
      </c>
      <c r="P10" s="120"/>
      <c r="Q10" s="133">
        <v>0</v>
      </c>
      <c r="R10" s="120"/>
      <c r="S10" s="133">
        <v>0</v>
      </c>
      <c r="T10" s="120"/>
      <c r="U10" s="133">
        <v>0</v>
      </c>
      <c r="V10" s="120"/>
      <c r="W10" s="133">
        <v>0</v>
      </c>
      <c r="X10" s="120"/>
      <c r="Y10" s="133">
        <v>0</v>
      </c>
    </row>
    <row r="11" spans="1:25" ht="21.75" thickBot="1" x14ac:dyDescent="0.3">
      <c r="A11" s="148" t="s">
        <v>65</v>
      </c>
      <c r="B11" s="149"/>
      <c r="C11" s="154">
        <f>SUM(C9:C10)</f>
        <v>1000000</v>
      </c>
      <c r="D11" s="172"/>
      <c r="E11" s="154">
        <f>SUM(E9:E10)</f>
        <v>12884081463</v>
      </c>
      <c r="F11" s="172"/>
      <c r="G11" s="154">
        <f>SUM(G9:G10)</f>
        <v>12981403600</v>
      </c>
      <c r="H11" s="172"/>
      <c r="I11" s="154">
        <f>SUM(I9:I10)</f>
        <v>360192</v>
      </c>
      <c r="J11" s="172"/>
      <c r="K11" s="154">
        <f>SUM(K9:K10)</f>
        <v>4928331968</v>
      </c>
      <c r="L11" s="172"/>
      <c r="M11" s="154">
        <f>SUM(M9:M10)</f>
        <v>-1360192</v>
      </c>
      <c r="N11" s="172"/>
      <c r="O11" s="154">
        <f>SUM(O9:O10)</f>
        <v>18694830552</v>
      </c>
      <c r="P11" s="149"/>
      <c r="Q11" s="148">
        <f>SUM(Q9:Q10)</f>
        <v>0</v>
      </c>
      <c r="R11" s="149"/>
      <c r="S11" s="148"/>
      <c r="T11" s="149"/>
      <c r="U11" s="148">
        <f>SUM(U9:U10)</f>
        <v>0</v>
      </c>
      <c r="V11" s="149"/>
      <c r="W11" s="148">
        <f>SUM(W9:W10)</f>
        <v>0</v>
      </c>
      <c r="X11" s="149"/>
      <c r="Y11" s="148">
        <f>SUM(Y9:Y10)</f>
        <v>0</v>
      </c>
    </row>
    <row r="12" spans="1:25" ht="15.75" thickTop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1:25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22" spans="1:25" ht="21" x14ac:dyDescent="0.55000000000000004">
      <c r="A22" s="210">
        <v>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</sheetData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5" t="s">
        <v>183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2:28" ht="35.25" x14ac:dyDescent="0.6">
      <c r="B3" s="215" t="s">
        <v>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2:28" ht="35.25" x14ac:dyDescent="0.6">
      <c r="B4" s="215" t="s">
        <v>293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7" t="s">
        <v>69</v>
      </c>
      <c r="D8" s="179" t="s">
        <v>294</v>
      </c>
      <c r="E8" s="179" t="s">
        <v>4</v>
      </c>
      <c r="F8" s="179" t="s">
        <v>4</v>
      </c>
      <c r="G8" s="179" t="s">
        <v>4</v>
      </c>
      <c r="H8" s="179" t="s">
        <v>4</v>
      </c>
      <c r="I8" s="179" t="s">
        <v>4</v>
      </c>
      <c r="J8" s="179" t="s">
        <v>4</v>
      </c>
      <c r="K8" s="179" t="s">
        <v>4</v>
      </c>
      <c r="L8" s="179" t="s">
        <v>4</v>
      </c>
      <c r="M8" s="179" t="s">
        <v>4</v>
      </c>
      <c r="N8" s="179" t="s">
        <v>4</v>
      </c>
    </row>
    <row r="9" spans="2:28" ht="30" x14ac:dyDescent="0.6">
      <c r="B9" s="217" t="s">
        <v>1</v>
      </c>
      <c r="D9" s="216" t="s">
        <v>5</v>
      </c>
      <c r="E9" s="17"/>
      <c r="F9" s="216" t="s">
        <v>24</v>
      </c>
      <c r="G9" s="17"/>
      <c r="H9" s="216" t="s">
        <v>25</v>
      </c>
      <c r="I9" s="17"/>
      <c r="J9" s="216" t="s">
        <v>26</v>
      </c>
      <c r="K9" s="17"/>
      <c r="L9" s="211" t="s">
        <v>27</v>
      </c>
      <c r="M9" s="17"/>
      <c r="N9" s="216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2024-10-22T12:41:54Z</cp:lastPrinted>
  <dcterms:created xsi:type="dcterms:W3CDTF">2021-12-28T12:49:50Z</dcterms:created>
  <dcterms:modified xsi:type="dcterms:W3CDTF">2024-10-23T07:17:09Z</dcterms:modified>
</cp:coreProperties>
</file>