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شهریور\ارمغان\"/>
    </mc:Choice>
  </mc:AlternateContent>
  <xr:revisionPtr revIDLastSave="0" documentId="13_ncr:1_{29B04CA3-C9EE-4182-9C0E-D29AEA7F80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سهام!$C$11:$AA$70</definedName>
    <definedName name="_xlnm.Print_Area" localSheetId="4">'اوراق مشارکت'!$A$1:$AN$24</definedName>
    <definedName name="_xlnm.Print_Area" localSheetId="3">'اوراق مشتقه'!$A$1:$Z$24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سهام'!$A$1:$U$54</definedName>
    <definedName name="_xlnm.Print_Area" localSheetId="19">'درآمد ناشی از تغییر قیمت اوراق'!$A$1:$S$63</definedName>
    <definedName name="_xlnm.Print_Area" localSheetId="20">'درآمد ناشی از فروش'!$A$1:$U$73</definedName>
    <definedName name="_xlnm.Print_Area" localSheetId="14">'سایر درآمدها'!$A$1:$F$22</definedName>
    <definedName name="_xlnm.Print_Area" localSheetId="6">سپرده!$A$1:$L$17</definedName>
    <definedName name="_xlnm.Print_Area" localSheetId="1">'سرمایه گذاری ها'!$A$1:$S$22</definedName>
    <definedName name="_xlnm.Print_Area" localSheetId="12">'سرمایه‌گذاری در اوراق بهادار'!$A$1:$U$23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2">سهام!$A$1:$AB$74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V11" i="11" l="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10" i="11"/>
  <c r="T81" i="11"/>
  <c r="D69" i="10"/>
  <c r="F69" i="10"/>
  <c r="H69" i="10"/>
  <c r="J69" i="10"/>
  <c r="L69" i="10"/>
  <c r="N69" i="10"/>
  <c r="P69" i="10"/>
  <c r="R69" i="10"/>
  <c r="K11" i="20"/>
  <c r="Q11" i="19"/>
  <c r="Y11" i="19"/>
  <c r="W11" i="19"/>
  <c r="U11" i="19"/>
  <c r="AB17" i="3"/>
  <c r="Z17" i="3"/>
  <c r="X17" i="3"/>
  <c r="V17" i="3"/>
  <c r="E72" i="1"/>
  <c r="G72" i="1"/>
  <c r="I72" i="1"/>
  <c r="K72" i="1"/>
  <c r="M72" i="1"/>
  <c r="O72" i="1"/>
  <c r="Q72" i="1"/>
  <c r="S72" i="1"/>
  <c r="W72" i="1"/>
  <c r="Y72" i="1"/>
  <c r="Y16" i="24"/>
  <c r="W16" i="24"/>
  <c r="U16" i="24"/>
  <c r="S16" i="24"/>
  <c r="Q16" i="24"/>
  <c r="O16" i="24"/>
  <c r="M16" i="24"/>
  <c r="K16" i="24"/>
  <c r="U11" i="20"/>
  <c r="S11" i="20"/>
  <c r="Q11" i="20"/>
  <c r="O11" i="20"/>
  <c r="M11" i="20"/>
  <c r="I11" i="20"/>
  <c r="G11" i="20"/>
  <c r="E11" i="20"/>
  <c r="C11" i="20"/>
  <c r="O11" i="19"/>
  <c r="M11" i="19"/>
  <c r="K11" i="19"/>
  <c r="I11" i="19"/>
  <c r="D81" i="11"/>
  <c r="F81" i="11"/>
  <c r="H81" i="11"/>
  <c r="J81" i="11"/>
  <c r="L81" i="11"/>
  <c r="N81" i="11"/>
  <c r="P81" i="11"/>
  <c r="R81" i="11"/>
  <c r="D61" i="9"/>
  <c r="F61" i="9"/>
  <c r="H61" i="9"/>
  <c r="J61" i="9"/>
  <c r="L61" i="9"/>
  <c r="N61" i="9"/>
  <c r="P61" i="9"/>
  <c r="R61" i="9"/>
  <c r="N15" i="7"/>
  <c r="F37" i="8"/>
  <c r="H37" i="8"/>
  <c r="J37" i="8"/>
  <c r="L37" i="8"/>
  <c r="N37" i="8"/>
  <c r="P37" i="8"/>
  <c r="R37" i="8"/>
  <c r="T37" i="8"/>
  <c r="V81" i="11" l="1"/>
  <c r="F11" i="15"/>
  <c r="D15" i="7"/>
  <c r="F15" i="7"/>
  <c r="H15" i="7"/>
  <c r="J15" i="7"/>
  <c r="L15" i="7"/>
  <c r="D15" i="13"/>
  <c r="F9" i="15" s="1"/>
  <c r="H15" i="13"/>
  <c r="D17" i="12"/>
  <c r="F17" i="12"/>
  <c r="D15" i="6"/>
  <c r="F15" i="6"/>
  <c r="H15" i="6"/>
  <c r="J15" i="6"/>
  <c r="L11" i="4"/>
  <c r="H11" i="4"/>
  <c r="F11" i="4"/>
  <c r="AD17" i="3"/>
  <c r="AJ17" i="3"/>
  <c r="AH17" i="3"/>
  <c r="T17" i="3"/>
  <c r="R17" i="3"/>
  <c r="P17" i="3"/>
  <c r="O15" i="16"/>
  <c r="M15" i="16"/>
  <c r="K15" i="16"/>
  <c r="I15" i="16"/>
  <c r="G15" i="16"/>
  <c r="E15" i="16"/>
  <c r="F13" i="14"/>
  <c r="H17" i="12"/>
  <c r="J17" i="12"/>
  <c r="F12" i="15" s="1"/>
  <c r="L17" i="12"/>
  <c r="N17" i="12"/>
  <c r="P17" i="12"/>
  <c r="R17" i="12"/>
  <c r="F13" i="15"/>
  <c r="E15" i="6"/>
  <c r="G15" i="6"/>
  <c r="I15" i="6"/>
  <c r="D13" i="14"/>
  <c r="F10" i="15" s="1"/>
  <c r="I14" i="16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1" i="1" l="1"/>
  <c r="AA14" i="1"/>
  <c r="AA18" i="1"/>
  <c r="AA22" i="1"/>
  <c r="AA26" i="1"/>
  <c r="AA30" i="1"/>
  <c r="AA34" i="1"/>
  <c r="AA38" i="1"/>
  <c r="AA42" i="1"/>
  <c r="AA46" i="1"/>
  <c r="AA50" i="1"/>
  <c r="AA54" i="1"/>
  <c r="AA58" i="1"/>
  <c r="AA62" i="1"/>
  <c r="AA66" i="1"/>
  <c r="AA70" i="1"/>
  <c r="AA13" i="1"/>
  <c r="AA21" i="1"/>
  <c r="AA25" i="1"/>
  <c r="AA33" i="1"/>
  <c r="AA37" i="1"/>
  <c r="AA45" i="1"/>
  <c r="AA53" i="1"/>
  <c r="AA57" i="1"/>
  <c r="AA65" i="1"/>
  <c r="AA15" i="1"/>
  <c r="AA19" i="1"/>
  <c r="AA23" i="1"/>
  <c r="AA27" i="1"/>
  <c r="AA31" i="1"/>
  <c r="AA35" i="1"/>
  <c r="AA39" i="1"/>
  <c r="AA43" i="1"/>
  <c r="AA47" i="1"/>
  <c r="AA51" i="1"/>
  <c r="AA55" i="1"/>
  <c r="AA59" i="1"/>
  <c r="AA63" i="1"/>
  <c r="AA67" i="1"/>
  <c r="AA12" i="1"/>
  <c r="AA17" i="1"/>
  <c r="AA29" i="1"/>
  <c r="AA41" i="1"/>
  <c r="AA49" i="1"/>
  <c r="AA61" i="1"/>
  <c r="AA69" i="1"/>
  <c r="AA16" i="1"/>
  <c r="AA20" i="1"/>
  <c r="AA24" i="1"/>
  <c r="AA28" i="1"/>
  <c r="AA32" i="1"/>
  <c r="AA36" i="1"/>
  <c r="AA40" i="1"/>
  <c r="AA44" i="1"/>
  <c r="AA48" i="1"/>
  <c r="AA52" i="1"/>
  <c r="AA56" i="1"/>
  <c r="AA60" i="1"/>
  <c r="AA64" i="1"/>
  <c r="AA68" i="1"/>
  <c r="J13" i="15"/>
  <c r="L13" i="6"/>
  <c r="L11" i="6"/>
  <c r="L12" i="6"/>
  <c r="L10" i="6"/>
  <c r="Q15" i="16"/>
  <c r="J12" i="15"/>
  <c r="J10" i="15"/>
  <c r="J11" i="15"/>
  <c r="Q13" i="16"/>
  <c r="Q17" i="16"/>
  <c r="Q12" i="16"/>
  <c r="Q14" i="16"/>
  <c r="J9" i="15"/>
  <c r="AF14" i="5"/>
  <c r="AA72" i="1" l="1"/>
  <c r="L15" i="6"/>
  <c r="AL17" i="3"/>
  <c r="J15" i="15"/>
  <c r="E17" i="12"/>
  <c r="G17" i="12"/>
  <c r="I17" i="12"/>
  <c r="K17" i="12"/>
  <c r="M17" i="12"/>
  <c r="O17" i="12"/>
  <c r="Q17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<sst xmlns="http://schemas.openxmlformats.org/spreadsheetml/2006/main" count="1044" uniqueCount="301">
  <si>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</si>
  <si>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</si>
  <si>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</si>
  <si>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</si>
  <si>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</si>
  <si>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</si>
  <si>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</si>
  <si>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</si>
  <si>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</si>
  <si>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</si>
  <si>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</si>
  <si>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</si>
  <si>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</si>
  <si>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</si>
  <si>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</si>
  <si>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</si>
  <si>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</si>
  <si>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</si>
  <si>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</si>
  <si>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</si>
  <si>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</si>
  <si>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</si>
  <si>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</si>
  <si>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</si>
  <si>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</si>
  <si>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</si>
  <si>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</si>
  <si>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</si>
  <si>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</si>
  <si>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</si>
  <si>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</si>
  <si>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</si>
  <si>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</si>
  <si>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</si>
  <si>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</si>
  <si>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</si>
  <si>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</si>
  <si>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</si>
  <si>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</si>
  <si>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</si>
  <si>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</si>
  <si>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</si>
  <si>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</si>
  <si>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</si>
  <si>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</si>
  <si>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</si>
  <si>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</si>
  <si>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</si>
  <si>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</si>
  <si>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</si>
  <si>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</si>
  <si>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</si>
  <si>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</si>
  <si>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</si>
  <si>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</si>
  <si>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</si>
  <si>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</si>
  <si>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</si>
  <si>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</si>
  <si>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</si>
  <si>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</si>
  <si>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</si>
  <si>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</si>
  <si>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</si>
  <si>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</si>
  <si>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</si>
  <si>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</si>
  <si>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</si>
  <si>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</si>
  <si>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</si>
  <si>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</si>
  <si>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</si>
  <si>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</si>
  <si>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</si>
  <si>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</si>
  <si>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</si>
  <si>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</si>
  <si>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</si>
  <si>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</si>
  <si>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</si>
  <si>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</si>
  <si>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</si>
  <si>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</si>
  <si>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</si>
  <si>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</si>
  <si>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</si>
  <si>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</si>
  <si>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</si>
  <si>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</si>
  <si>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</si>
  <si>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</si>
  <si>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</si>
  <si>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</si>
  <si>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</si>
  <si>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</si>
  <si>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</si>
  <si>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</si>
  <si>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</si>
  <si>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</si>
  <si>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</si>
  <si>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</si>
  <si>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</si>
  <si>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</si>
  <si>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</si>
  <si>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</si>
  <si>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</si>
  <si>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</si>
  <si>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</si>
  <si>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</si>
  <si>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</si>
  <si>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</si>
  <si>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</si>
  <si>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</si>
  <si>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</si>
  <si>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</si>
  <si>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</si>
  <si>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</si>
  <si>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</si>
  <si>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</si>
  <si>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</si>
  <si>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</si>
  <si>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</si>
  <si>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</si>
  <si>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</si>
  <si>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</si>
  <si>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</si>
  <si>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</si>
  <si>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</si>
  <si>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</si>
  <si>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</si>
  <si>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</si>
  <si>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</si>
  <si>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</si>
  <si>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</si>
  <si>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</si>
  <si>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</si>
  <si>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</si>
  <si>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</si>
  <si>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</si>
  <si>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</si>
  <si>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</si>
  <si>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</si>
  <si>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</si>
  <si>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</si>
  <si>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</si>
  <si>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</si>
  <si>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</si>
  <si>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</si>
  <si>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</si>
  <si>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</si>
  <si>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</si>
  <si>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</si>
  <si>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</si>
  <si>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</si>
  <si>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</si>
  <si>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</si>
  <si>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</si>
  <si>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</si>
  <si>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</si>
  <si>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</si>
  <si>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</si>
  <si>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</si>
  <si>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</si>
  <si>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</si>
  <si>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</si>
  <si>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</si>
  <si>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</si>
  <si>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</si>
  <si>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</si>
  <si>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</si>
  <si>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</si>
  <si>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</si>
  <si>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</si>
  <si>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</si>
  <si>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</si>
  <si>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</si>
  <si>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</si>
  <si>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</si>
  <si>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</si>
  <si>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</si>
  <si>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</si>
  <si>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</si>
  <si>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</si>
  <si>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</si>
  <si>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</si>
  <si>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</si>
  <si>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</si>
  <si>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</si>
  <si>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</si>
  <si>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</si>
  <si>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</si>
  <si>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</si>
  <si>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</si>
  <si>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</si>
  <si>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</si>
  <si>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</si>
  <si>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</si>
  <si>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</si>
  <si>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</si>
  <si>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</si>
  <si>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</si>
  <si>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</si>
  <si>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</si>
  <si>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</si>
  <si>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</si>
  <si>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</si>
  <si>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</si>
  <si>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</si>
  <si>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</si>
  <si>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</si>
  <si>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</si>
  <si>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</si>
  <si>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1403/03/23</t>
  </si>
  <si>
    <t>1403/02/12</t>
  </si>
  <si>
    <t xml:space="preserve"> 2-1-سرمایه گذاری در اوراق مشتقه</t>
  </si>
  <si>
    <t>1-1-سرمایه گذاری در سهام و حق تقدم سهام</t>
  </si>
  <si>
    <t>سرمایه‌گذاری صنایع پتروشیمی‌</t>
  </si>
  <si>
    <t>سرمایه گذاری سیمان تامین</t>
  </si>
  <si>
    <t>سرمایه گذاری توسعه صنایع سیمان</t>
  </si>
  <si>
    <t>مجتمع صنایع لاستیک یزد</t>
  </si>
  <si>
    <t>گروه مالی صبا تامین</t>
  </si>
  <si>
    <t>گروه مپنا (سهامی عام)</t>
  </si>
  <si>
    <t>پالایش نفت لاوان</t>
  </si>
  <si>
    <t>1403/04/31</t>
  </si>
  <si>
    <t>1403/04/13</t>
  </si>
  <si>
    <t>1403/04/30</t>
  </si>
  <si>
    <t>1403/04/28</t>
  </si>
  <si>
    <t>1403/04/24</t>
  </si>
  <si>
    <t>1403/04/16</t>
  </si>
  <si>
    <t>1403/04/27</t>
  </si>
  <si>
    <t>5-3-  سایر درآمدها</t>
  </si>
  <si>
    <t>1403/05/31</t>
  </si>
  <si>
    <t>اختیارخ وتجارت-1300-1403/07/11</t>
  </si>
  <si>
    <t>معدنی‌وصنعتی‌چادرملو</t>
  </si>
  <si>
    <t>پاکسان‌</t>
  </si>
  <si>
    <t>صنعتی دوده فام</t>
  </si>
  <si>
    <t>پتروشیمی بوعلی سینا</t>
  </si>
  <si>
    <t>داروسازی کاسپین تامین</t>
  </si>
  <si>
    <t>کشت و دام قیام اصفهان</t>
  </si>
  <si>
    <t>گ.س.وت.ص.پتروشیمی خلیج فارس</t>
  </si>
  <si>
    <t>صنایع پتروشیمی کرمانشاه</t>
  </si>
  <si>
    <t>اسنادخزانه-م10بودجه02-051112</t>
  </si>
  <si>
    <t>بله</t>
  </si>
  <si>
    <t>1402/12/21</t>
  </si>
  <si>
    <t>1405/11/12</t>
  </si>
  <si>
    <t>اسناد خزانه-م12بودجه02-050916</t>
  </si>
  <si>
    <t>1402/12/29</t>
  </si>
  <si>
    <t>1405/09/16</t>
  </si>
  <si>
    <t>سپرده کوتاه مدت بانک پارسیان ملاصدرا 47000952860609</t>
  </si>
  <si>
    <t>سپرده کوتاه مدت بانک آینده بخارست 0203466325003</t>
  </si>
  <si>
    <t>سپرده کوتاه مدت بانک خاورمیانه نیایش 101310810707074763</t>
  </si>
  <si>
    <t>سپرده کوتاه مدت موسسه اعتباری ملل نارمک 026610277000000486</t>
  </si>
  <si>
    <t>صندوق س.پشتوانه طلاآسمان آلتون</t>
  </si>
  <si>
    <t>1403/05/16</t>
  </si>
  <si>
    <t>1403/05/27</t>
  </si>
  <si>
    <t>1403/05/24</t>
  </si>
  <si>
    <t>1403/05/11</t>
  </si>
  <si>
    <t>ضشنا60171</t>
  </si>
  <si>
    <t>ضشنا60191</t>
  </si>
  <si>
    <t>ضصاد70231</t>
  </si>
  <si>
    <t>ضملت70181</t>
  </si>
  <si>
    <t>وبملت1</t>
  </si>
  <si>
    <t>ضملت50041</t>
  </si>
  <si>
    <t>ضملت50031</t>
  </si>
  <si>
    <t>دامداری تلیسه نمونه</t>
  </si>
  <si>
    <t>ح . تامین سرمایه لوتوس پارسیان</t>
  </si>
  <si>
    <t>فرابورس ایران</t>
  </si>
  <si>
    <t>سرمایه‌ گذاری‌ آتیه‌ دماوند</t>
  </si>
  <si>
    <t>سرمایه‌گذاری‌ رنا(هلدینگ‌</t>
  </si>
  <si>
    <t>سیمان‌ شمال‌</t>
  </si>
  <si>
    <t>حفاری شمال</t>
  </si>
  <si>
    <t>تراکتورسازی‌ایران‌</t>
  </si>
  <si>
    <t>کشت و صنعت جوین</t>
  </si>
  <si>
    <t>سرمایه‌گذاری‌ مسکن‌</t>
  </si>
  <si>
    <t>بانک تجارت</t>
  </si>
  <si>
    <t>گروه سرمایه گذاری میراث فرهنگی</t>
  </si>
  <si>
    <t>مدیریت صنعت شوینده ت.ص.بهشهر</t>
  </si>
  <si>
    <t>صنعتی زر ماکارون</t>
  </si>
  <si>
    <t>آهنگری‌ تراکتورسازی‌ ایران‌</t>
  </si>
  <si>
    <t>صنعتی بهپاک</t>
  </si>
  <si>
    <t>سرمایه گذاری خوارزمی</t>
  </si>
  <si>
    <t>سرمایه گذاری مالی سپهرصادرات</t>
  </si>
  <si>
    <t>تامین سرمایه خلیج فارس</t>
  </si>
  <si>
    <t>اختیارخ شپنا-5390-1403/06/21</t>
  </si>
  <si>
    <t>اختیار خرید</t>
  </si>
  <si>
    <t>موقعیت فروش</t>
  </si>
  <si>
    <t>1403/06/21</t>
  </si>
  <si>
    <t>اختیارخ شپنا-6390-1403/06/21</t>
  </si>
  <si>
    <t>اختیارخ وبصادر-2000-1403/07/18</t>
  </si>
  <si>
    <t>1403/07/18</t>
  </si>
  <si>
    <t>اختیارخ وبملت-2400-1403/07/25</t>
  </si>
  <si>
    <t>1403/07/25</t>
  </si>
  <si>
    <t>موقعیت خرید</t>
  </si>
  <si>
    <t>1403/07/11</t>
  </si>
  <si>
    <t>برای ماه منتهی به 1403/06/31</t>
  </si>
  <si>
    <t>1403/06/31</t>
  </si>
  <si>
    <t>اسنادخزانه-م2بودجه02-050923</t>
  </si>
  <si>
    <t>1402/06/19</t>
  </si>
  <si>
    <t>1405/09/23</t>
  </si>
  <si>
    <t>1403/06/29</t>
  </si>
  <si>
    <t>شپنا1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</si>
</sst>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3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0" fontId="28" fillId="0" borderId="0" xfId="0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10" fontId="4" fillId="0" borderId="0" xfId="2" applyNumberFormat="1" applyFont="1" applyAlignment="1">
      <alignment horizontal="center" vertical="center" wrapText="1"/>
    </xf>
    <xf numFmtId="9" fontId="4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3" fillId="0" borderId="0" xfId="0" applyFont="1" applyAlignment="1">
      <alignment horizontal="right" vertical="top"/>
    </xf>
    <xf numFmtId="0" fontId="23" fillId="0" borderId="5" xfId="0" applyFont="1" applyBorder="1" applyAlignment="1">
      <alignment vertical="top"/>
    </xf>
    <xf numFmtId="3" fontId="23" fillId="0" borderId="5" xfId="0" applyNumberFormat="1" applyFont="1" applyBorder="1" applyAlignment="1">
      <alignment vertical="top"/>
    </xf>
    <xf numFmtId="0" fontId="23" fillId="0" borderId="5" xfId="0" applyFont="1" applyBorder="1" applyAlignment="1">
      <alignment horizontal="center" vertical="top"/>
    </xf>
    <xf numFmtId="3" fontId="23" fillId="0" borderId="5" xfId="0" applyNumberFormat="1" applyFont="1" applyBorder="1" applyAlignment="1">
      <alignment horizontal="center" vertical="top"/>
    </xf>
    <xf numFmtId="0" fontId="23" fillId="0" borderId="0" xfId="0" applyFont="1" applyAlignment="1">
      <alignment vertical="top"/>
    </xf>
    <xf numFmtId="3" fontId="23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center" wrapText="1"/>
    </xf>
    <xf numFmtId="9" fontId="4" fillId="0" borderId="0" xfId="2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E51B1E-7D10-911B-4071-094F3D6AF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71125" y="0"/>
          <a:ext cx="7915275" cy="1012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E17" sqref="E17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F15" sqref="F15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1" t="s">
        <v>183</v>
      </c>
      <c r="C2" s="171"/>
      <c r="D2" s="171"/>
      <c r="E2" s="171"/>
      <c r="F2" s="171"/>
      <c r="G2" s="171"/>
      <c r="H2" s="171"/>
      <c r="I2" s="171"/>
      <c r="J2" s="171"/>
    </row>
    <row r="3" spans="2:30" ht="26.25" customHeight="1" x14ac:dyDescent="0.55000000000000004">
      <c r="B3" s="171" t="s">
        <v>37</v>
      </c>
      <c r="C3" s="171"/>
      <c r="D3" s="171"/>
      <c r="E3" s="171"/>
      <c r="F3" s="171"/>
      <c r="G3" s="171"/>
      <c r="H3" s="171"/>
      <c r="I3" s="171"/>
      <c r="J3" s="171"/>
    </row>
    <row r="4" spans="2:30" ht="26.25" customHeight="1" x14ac:dyDescent="0.55000000000000004">
      <c r="B4" s="171" t="s">
        <v>294</v>
      </c>
      <c r="C4" s="171"/>
      <c r="D4" s="171"/>
      <c r="E4" s="171"/>
      <c r="F4" s="171"/>
      <c r="G4" s="171"/>
      <c r="H4" s="171"/>
      <c r="I4" s="171"/>
      <c r="J4" s="171"/>
    </row>
    <row r="5" spans="2:30" ht="26.25" customHeight="1" x14ac:dyDescent="0.55000000000000004"/>
    <row r="6" spans="2:30" ht="26.25" customHeight="1" x14ac:dyDescent="0.55000000000000004">
      <c r="B6" s="12" t="s">
        <v>76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1" t="s">
        <v>41</v>
      </c>
      <c r="C8" s="29"/>
      <c r="D8" s="119" t="s">
        <v>104</v>
      </c>
      <c r="E8" s="29"/>
      <c r="F8" s="211" t="s">
        <v>34</v>
      </c>
      <c r="G8" s="29"/>
      <c r="H8" s="211" t="s">
        <v>57</v>
      </c>
      <c r="I8" s="29"/>
      <c r="J8" s="211" t="s">
        <v>11</v>
      </c>
    </row>
    <row r="9" spans="2:30" s="4" customFormat="1" ht="26.25" customHeight="1" x14ac:dyDescent="0.55000000000000004">
      <c r="B9" s="4" t="s">
        <v>105</v>
      </c>
      <c r="D9" s="136" t="s">
        <v>179</v>
      </c>
      <c r="F9" s="66">
        <f>'درآمد سپرده بانکی'!D15</f>
        <v>689060</v>
      </c>
      <c r="H9" s="139">
        <f>F9/$F$15</f>
        <v>3.6766905896043408E-5</v>
      </c>
      <c r="I9" s="6"/>
      <c r="J9" s="139">
        <f>F9/'سرمایه گذاری ها'!$O$17</f>
        <v>2.0570640340709915E-6</v>
      </c>
    </row>
    <row r="10" spans="2:30" s="4" customFormat="1" ht="26.25" customHeight="1" x14ac:dyDescent="0.55000000000000004">
      <c r="B10" s="4" t="s">
        <v>64</v>
      </c>
      <c r="D10" s="136" t="s">
        <v>159</v>
      </c>
      <c r="F10" s="66">
        <f>'سایر درآمدها'!D13</f>
        <v>53019089</v>
      </c>
      <c r="H10" s="139">
        <f>F10/$F$15</f>
        <v>2.8289958145255134E-3</v>
      </c>
      <c r="I10" s="6"/>
      <c r="J10" s="139">
        <f>F10/'سرمایه گذاری ها'!$O$17</f>
        <v>1.5827890329014736E-4</v>
      </c>
    </row>
    <row r="11" spans="2:30" s="4" customFormat="1" ht="26.25" customHeight="1" x14ac:dyDescent="0.55000000000000004">
      <c r="B11" s="4" t="s">
        <v>106</v>
      </c>
      <c r="D11" s="136" t="s">
        <v>180</v>
      </c>
      <c r="F11" s="66">
        <f>'درآمد سرمایه گذاری در صندوق'!I9</f>
        <v>97322137</v>
      </c>
      <c r="H11" s="139">
        <f>F11/$F$15</f>
        <v>5.1929205768450415E-3</v>
      </c>
      <c r="I11" s="6"/>
      <c r="J11" s="139">
        <f>F11/'سرمایه گذاری ها'!$O$17</f>
        <v>2.905376422105908E-4</v>
      </c>
    </row>
    <row r="12" spans="2:30" s="4" customFormat="1" ht="26.25" customHeight="1" x14ac:dyDescent="0.55000000000000004">
      <c r="B12" s="4" t="s">
        <v>107</v>
      </c>
      <c r="D12" s="136" t="s">
        <v>181</v>
      </c>
      <c r="F12" s="66">
        <f>'سرمایه‌گذاری در اوراق بهادار'!J17</f>
        <v>292713984</v>
      </c>
      <c r="H12" s="139">
        <f>F12/$F$15</f>
        <v>1.5618650776687016E-2</v>
      </c>
      <c r="I12" s="6"/>
      <c r="J12" s="139">
        <f>F12/'سرمایه گذاری ها'!$O$17</f>
        <v>8.738446706470143E-4</v>
      </c>
    </row>
    <row r="13" spans="2:30" s="4" customFormat="1" ht="26.25" customHeight="1" x14ac:dyDescent="0.55000000000000004">
      <c r="B13" s="4" t="s">
        <v>109</v>
      </c>
      <c r="D13" s="135" t="s">
        <v>108</v>
      </c>
      <c r="F13" s="66">
        <f>'سرمایه‌گذاری در سهام'!J81</f>
        <v>18297566243</v>
      </c>
      <c r="H13" s="139">
        <f>F13/$F$15</f>
        <v>0.97632266592604644</v>
      </c>
      <c r="I13" s="6"/>
      <c r="J13" s="139">
        <f>F13/'سرمایه گذاری ها'!$O$17</f>
        <v>5.4624075449898092E-2</v>
      </c>
    </row>
    <row r="14" spans="2:30" s="4" customFormat="1" ht="26.25" customHeight="1" x14ac:dyDescent="0.55000000000000004">
      <c r="F14" s="66"/>
      <c r="H14" s="138"/>
      <c r="I14" s="6"/>
      <c r="J14" s="139"/>
    </row>
    <row r="15" spans="2:30" ht="24.75" thickBot="1" x14ac:dyDescent="0.65">
      <c r="B15" s="23" t="s">
        <v>65</v>
      </c>
      <c r="D15" s="23"/>
      <c r="F15" s="67">
        <f>SUM(F9:F14)</f>
        <v>18741310513</v>
      </c>
      <c r="G15" s="18"/>
      <c r="H15" s="137">
        <f>SUM(H9:H14)</f>
        <v>1</v>
      </c>
      <c r="I15" s="52"/>
      <c r="J15" s="140">
        <f>SUM(J9:J14)</f>
        <v>5.5948793730079917E-2</v>
      </c>
    </row>
    <row r="16" spans="2:30" ht="21.75" thickTop="1" x14ac:dyDescent="0.55000000000000004">
      <c r="F16" s="3"/>
    </row>
    <row r="20" spans="2:12" ht="26.25" customHeight="1" x14ac:dyDescent="0.75">
      <c r="B20" s="210">
        <v>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zoomScale="60" zoomScaleNormal="100" workbookViewId="0">
      <selection activeCell="K12" sqref="K12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2" t="s">
        <v>183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</row>
    <row r="2" spans="1:21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25.5" x14ac:dyDescent="0.25">
      <c r="A3" s="192" t="s">
        <v>294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ht="24" x14ac:dyDescent="0.25">
      <c r="A5" s="145" t="s">
        <v>168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1" ht="21" x14ac:dyDescent="0.25">
      <c r="A6" s="121"/>
      <c r="B6" s="121"/>
      <c r="C6" s="190" t="s">
        <v>39</v>
      </c>
      <c r="D6" s="190"/>
      <c r="E6" s="190"/>
      <c r="F6" s="190"/>
      <c r="G6" s="190"/>
      <c r="H6" s="190"/>
      <c r="I6" s="190"/>
      <c r="J6" s="190"/>
      <c r="K6" s="190"/>
      <c r="L6" s="121"/>
      <c r="M6" s="190" t="s">
        <v>110</v>
      </c>
      <c r="N6" s="190"/>
      <c r="O6" s="190"/>
      <c r="P6" s="190"/>
      <c r="Q6" s="190"/>
      <c r="R6" s="190"/>
      <c r="S6" s="190"/>
      <c r="T6" s="190"/>
      <c r="U6" s="190"/>
    </row>
    <row r="7" spans="1:21" ht="21" x14ac:dyDescent="0.25">
      <c r="A7" s="121"/>
      <c r="B7" s="121"/>
      <c r="C7" s="122"/>
      <c r="D7" s="122"/>
      <c r="E7" s="122"/>
      <c r="F7" s="122"/>
      <c r="G7" s="122"/>
      <c r="H7" s="122"/>
      <c r="I7" s="187" t="s">
        <v>59</v>
      </c>
      <c r="J7" s="187"/>
      <c r="K7" s="187"/>
      <c r="L7" s="121"/>
      <c r="M7" s="122"/>
      <c r="N7" s="122"/>
      <c r="O7" s="122"/>
      <c r="P7" s="122"/>
      <c r="Q7" s="122"/>
      <c r="R7" s="122"/>
      <c r="S7" s="187" t="s">
        <v>59</v>
      </c>
      <c r="T7" s="187"/>
      <c r="U7" s="187"/>
    </row>
    <row r="8" spans="1:21" ht="21" x14ac:dyDescent="0.25">
      <c r="A8" s="123" t="s">
        <v>100</v>
      </c>
      <c r="B8" s="121"/>
      <c r="C8" s="123" t="s">
        <v>111</v>
      </c>
      <c r="D8" s="121"/>
      <c r="E8" s="123" t="s">
        <v>55</v>
      </c>
      <c r="F8" s="121"/>
      <c r="G8" s="123" t="s">
        <v>56</v>
      </c>
      <c r="H8" s="121"/>
      <c r="I8" s="124" t="s">
        <v>34</v>
      </c>
      <c r="J8" s="122"/>
      <c r="K8" s="124" t="s">
        <v>57</v>
      </c>
      <c r="L8" s="121"/>
      <c r="M8" s="123" t="s">
        <v>111</v>
      </c>
      <c r="N8" s="121"/>
      <c r="O8" s="123" t="s">
        <v>55</v>
      </c>
      <c r="P8" s="121"/>
      <c r="Q8" s="123" t="s">
        <v>56</v>
      </c>
      <c r="R8" s="121"/>
      <c r="S8" s="124" t="s">
        <v>34</v>
      </c>
      <c r="T8" s="122"/>
      <c r="U8" s="124" t="s">
        <v>57</v>
      </c>
    </row>
    <row r="9" spans="1:21" ht="21" x14ac:dyDescent="0.55000000000000004">
      <c r="A9" s="2" t="s">
        <v>252</v>
      </c>
      <c r="B9" s="2"/>
      <c r="C9" s="2">
        <v>0</v>
      </c>
      <c r="D9" s="2"/>
      <c r="E9" s="2">
        <v>97322137</v>
      </c>
      <c r="F9" s="2"/>
      <c r="G9" s="2">
        <v>0</v>
      </c>
      <c r="H9" s="2"/>
      <c r="I9" s="2">
        <v>97322137</v>
      </c>
      <c r="J9" s="2"/>
      <c r="K9" s="20">
        <v>0.37</v>
      </c>
      <c r="L9" s="2"/>
      <c r="M9" s="2">
        <v>0</v>
      </c>
      <c r="N9" s="2"/>
      <c r="O9" s="2">
        <v>97322137</v>
      </c>
      <c r="P9" s="2"/>
      <c r="Q9" s="20">
        <v>-63322749</v>
      </c>
      <c r="R9" s="2"/>
      <c r="S9" s="20">
        <v>33999388</v>
      </c>
      <c r="T9" s="2"/>
      <c r="U9" s="20">
        <v>-0.11</v>
      </c>
    </row>
    <row r="10" spans="1:21" ht="21" x14ac:dyDescent="0.25">
      <c r="A10" s="134"/>
      <c r="B10" s="121"/>
      <c r="C10" s="134"/>
      <c r="D10" s="121"/>
      <c r="E10" s="134"/>
      <c r="F10" s="121"/>
      <c r="G10" s="134"/>
      <c r="H10" s="121"/>
      <c r="I10" s="134"/>
      <c r="J10" s="121"/>
      <c r="K10" s="134"/>
      <c r="L10" s="121"/>
      <c r="M10" s="134"/>
      <c r="N10" s="121"/>
      <c r="O10" s="134"/>
      <c r="P10" s="121"/>
      <c r="Q10" s="134"/>
      <c r="R10" s="121"/>
      <c r="S10" s="134"/>
      <c r="T10" s="121"/>
      <c r="U10" s="134"/>
    </row>
    <row r="11" spans="1:21" ht="21.75" thickBot="1" x14ac:dyDescent="0.3">
      <c r="A11" s="150" t="s">
        <v>59</v>
      </c>
      <c r="B11" s="151"/>
      <c r="C11" s="150">
        <f>SUM(C9:C10)</f>
        <v>0</v>
      </c>
      <c r="D11" s="151"/>
      <c r="E11" s="150">
        <f>SUM(E9:E10)</f>
        <v>97322137</v>
      </c>
      <c r="F11" s="151"/>
      <c r="G11" s="156">
        <f>SUM(G9:G10)</f>
        <v>0</v>
      </c>
      <c r="H11" s="157"/>
      <c r="I11" s="156">
        <f>SUM(I9:I10)</f>
        <v>97322137</v>
      </c>
      <c r="J11" s="157"/>
      <c r="K11" s="150">
        <f>SUM(K9:K10)</f>
        <v>0.37</v>
      </c>
      <c r="L11" s="157"/>
      <c r="M11" s="150">
        <f>SUM(M9:M10)</f>
        <v>0</v>
      </c>
      <c r="N11" s="157"/>
      <c r="O11" s="150">
        <f>SUM(O9:O10)</f>
        <v>97322137</v>
      </c>
      <c r="P11" s="157"/>
      <c r="Q11" s="156">
        <f>SUM(Q9:Q10)</f>
        <v>-63322749</v>
      </c>
      <c r="R11" s="157"/>
      <c r="S11" s="156">
        <f>SUM(S9:S10)</f>
        <v>33999388</v>
      </c>
      <c r="T11" s="151"/>
      <c r="U11" s="150">
        <f>SUM(U9:U10)</f>
        <v>-0.11</v>
      </c>
    </row>
    <row r="12" spans="1:21" ht="15.75" thickTop="1" x14ac:dyDescent="0.25"/>
    <row r="17" spans="2:21" ht="30" x14ac:dyDescent="0.75">
      <c r="K17" s="46">
        <v>10</v>
      </c>
    </row>
    <row r="18" spans="2:21" ht="21" x14ac:dyDescent="0.55000000000000004"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</row>
  </sheetData>
  <mergeCells count="9">
    <mergeCell ref="B18:U18"/>
    <mergeCell ref="I7:K7"/>
    <mergeCell ref="S7:U7"/>
    <mergeCell ref="A1:U1"/>
    <mergeCell ref="A2:U2"/>
    <mergeCell ref="A3:U3"/>
    <mergeCell ref="B5:U5"/>
    <mergeCell ref="C6:K6"/>
    <mergeCell ref="M6:U6"/>
  </mergeCells>
  <pageMargins left="0.7" right="0.7" top="0.75" bottom="0.75" header="0.3" footer="0.3"/>
  <pageSetup paperSize="9" scale="62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84"/>
  <sheetViews>
    <sheetView rightToLeft="1" topLeftCell="A46" zoomScale="70" zoomScaleNormal="70" zoomScaleSheetLayoutView="70" workbookViewId="0">
      <selection activeCell="V10" sqref="V10:V79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12" t="s">
        <v>182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</row>
    <row r="3" spans="2:28" ht="35.25" x14ac:dyDescent="0.55000000000000004">
      <c r="B3" s="212" t="s">
        <v>37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</row>
    <row r="4" spans="2:28" ht="35.25" x14ac:dyDescent="0.55000000000000004">
      <c r="B4" s="212" t="s">
        <v>294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</row>
    <row r="7" spans="2:28" s="2" customFormat="1" ht="30" x14ac:dyDescent="0.55000000000000004">
      <c r="B7" s="12" t="s">
        <v>169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2" t="s">
        <v>1</v>
      </c>
      <c r="D8" s="173" t="s">
        <v>39</v>
      </c>
      <c r="E8" s="173" t="s">
        <v>39</v>
      </c>
      <c r="F8" s="173" t="s">
        <v>39</v>
      </c>
      <c r="G8" s="173" t="s">
        <v>39</v>
      </c>
      <c r="H8" s="173" t="s">
        <v>39</v>
      </c>
      <c r="I8" s="173" t="s">
        <v>39</v>
      </c>
      <c r="J8" s="173" t="s">
        <v>39</v>
      </c>
      <c r="K8" s="173" t="s">
        <v>39</v>
      </c>
      <c r="L8" s="173" t="s">
        <v>39</v>
      </c>
      <c r="N8" s="173" t="s">
        <v>40</v>
      </c>
      <c r="O8" s="173" t="s">
        <v>40</v>
      </c>
      <c r="P8" s="173" t="s">
        <v>40</v>
      </c>
      <c r="Q8" s="173" t="s">
        <v>40</v>
      </c>
      <c r="R8" s="173" t="s">
        <v>40</v>
      </c>
      <c r="S8" s="173" t="s">
        <v>40</v>
      </c>
      <c r="T8" s="173" t="s">
        <v>40</v>
      </c>
      <c r="U8" s="173" t="s">
        <v>40</v>
      </c>
      <c r="V8" s="173" t="s">
        <v>40</v>
      </c>
    </row>
    <row r="9" spans="2:28" s="32" customFormat="1" ht="55.5" customHeight="1" x14ac:dyDescent="0.25">
      <c r="B9" s="172" t="s">
        <v>1</v>
      </c>
      <c r="D9" s="213" t="s">
        <v>54</v>
      </c>
      <c r="E9" s="33"/>
      <c r="F9" s="213" t="s">
        <v>55</v>
      </c>
      <c r="G9" s="33"/>
      <c r="H9" s="213" t="s">
        <v>56</v>
      </c>
      <c r="I9" s="33"/>
      <c r="J9" s="213" t="s">
        <v>34</v>
      </c>
      <c r="K9" s="33"/>
      <c r="L9" s="213" t="s">
        <v>57</v>
      </c>
      <c r="N9" s="213" t="s">
        <v>54</v>
      </c>
      <c r="O9" s="33"/>
      <c r="P9" s="213" t="s">
        <v>55</v>
      </c>
      <c r="Q9" s="33"/>
      <c r="R9" s="213" t="s">
        <v>56</v>
      </c>
      <c r="S9" s="33"/>
      <c r="T9" s="213" t="s">
        <v>34</v>
      </c>
      <c r="U9" s="33"/>
      <c r="V9" s="213" t="s">
        <v>57</v>
      </c>
    </row>
    <row r="10" spans="2:28" x14ac:dyDescent="0.55000000000000004">
      <c r="B10" s="4" t="s">
        <v>280</v>
      </c>
      <c r="D10" s="66">
        <v>0</v>
      </c>
      <c r="E10" s="113"/>
      <c r="F10" s="66">
        <v>60051906</v>
      </c>
      <c r="G10" s="113"/>
      <c r="H10" s="66">
        <v>4777091</v>
      </c>
      <c r="I10" s="113"/>
      <c r="J10" s="66">
        <v>64828997</v>
      </c>
      <c r="K10" s="113"/>
      <c r="L10" s="127">
        <v>0.25</v>
      </c>
      <c r="M10" s="113"/>
      <c r="N10" s="66">
        <v>0</v>
      </c>
      <c r="O10" s="113"/>
      <c r="P10" s="66">
        <v>60051906</v>
      </c>
      <c r="Q10" s="113"/>
      <c r="R10" s="66">
        <v>4777091</v>
      </c>
      <c r="S10" s="113"/>
      <c r="T10" s="66">
        <v>64828997</v>
      </c>
      <c r="U10" s="113"/>
      <c r="V10" s="147">
        <f>T10/$T$81</f>
        <v>-1.8782843545745137E-3</v>
      </c>
    </row>
    <row r="11" spans="2:28" x14ac:dyDescent="0.55000000000000004">
      <c r="B11" s="4" t="s">
        <v>237</v>
      </c>
      <c r="D11" s="66">
        <v>0</v>
      </c>
      <c r="E11" s="113"/>
      <c r="F11" s="66">
        <v>-166185520</v>
      </c>
      <c r="G11" s="113"/>
      <c r="H11" s="66">
        <v>800539281</v>
      </c>
      <c r="I11" s="113"/>
      <c r="J11" s="66">
        <v>634353761</v>
      </c>
      <c r="K11" s="113"/>
      <c r="L11" s="127">
        <v>2.4300000000000002</v>
      </c>
      <c r="M11" s="113"/>
      <c r="N11" s="66">
        <v>0</v>
      </c>
      <c r="O11" s="113"/>
      <c r="P11" s="66">
        <v>357081630</v>
      </c>
      <c r="Q11" s="113"/>
      <c r="R11" s="66">
        <v>800539281</v>
      </c>
      <c r="S11" s="113"/>
      <c r="T11" s="66">
        <v>1157620911</v>
      </c>
      <c r="U11" s="113"/>
      <c r="V11" s="147">
        <f t="shared" ref="V11:V74" si="0">T11/$T$81</f>
        <v>-3.3539640381287948E-2</v>
      </c>
    </row>
    <row r="12" spans="2:28" x14ac:dyDescent="0.55000000000000004">
      <c r="B12" s="4" t="s">
        <v>85</v>
      </c>
      <c r="D12" s="66">
        <v>0</v>
      </c>
      <c r="E12" s="113"/>
      <c r="F12" s="66">
        <v>1170534698</v>
      </c>
      <c r="G12" s="113"/>
      <c r="H12" s="66">
        <v>-537030507</v>
      </c>
      <c r="I12" s="113"/>
      <c r="J12" s="66">
        <v>633504191</v>
      </c>
      <c r="K12" s="113"/>
      <c r="L12" s="127">
        <v>2.4300000000000002</v>
      </c>
      <c r="M12" s="113"/>
      <c r="N12" s="66">
        <v>3400000000</v>
      </c>
      <c r="O12" s="113"/>
      <c r="P12" s="66">
        <v>-2995727661</v>
      </c>
      <c r="Q12" s="113"/>
      <c r="R12" s="66">
        <v>-1999597561</v>
      </c>
      <c r="S12" s="113"/>
      <c r="T12" s="66">
        <v>-1595325222</v>
      </c>
      <c r="U12" s="113"/>
      <c r="V12" s="147">
        <f t="shared" si="0"/>
        <v>4.6221205688878893E-2</v>
      </c>
    </row>
    <row r="13" spans="2:28" x14ac:dyDescent="0.55000000000000004">
      <c r="B13" s="4" t="s">
        <v>235</v>
      </c>
      <c r="D13" s="66">
        <v>0</v>
      </c>
      <c r="E13" s="113"/>
      <c r="F13" s="66">
        <v>1074644393</v>
      </c>
      <c r="G13" s="113"/>
      <c r="H13" s="66">
        <v>394931881</v>
      </c>
      <c r="I13" s="113"/>
      <c r="J13" s="66">
        <v>1469576274</v>
      </c>
      <c r="K13" s="113"/>
      <c r="L13" s="127">
        <v>5.63</v>
      </c>
      <c r="M13" s="113"/>
      <c r="N13" s="66">
        <v>0</v>
      </c>
      <c r="O13" s="113"/>
      <c r="P13" s="66">
        <v>1595578026</v>
      </c>
      <c r="Q13" s="113"/>
      <c r="R13" s="66">
        <v>394931881</v>
      </c>
      <c r="S13" s="113"/>
      <c r="T13" s="66">
        <v>1990509907</v>
      </c>
      <c r="U13" s="113"/>
      <c r="V13" s="147">
        <f t="shared" si="0"/>
        <v>-5.7670853922723343E-2</v>
      </c>
    </row>
    <row r="14" spans="2:28" x14ac:dyDescent="0.55000000000000004">
      <c r="B14" s="4" t="s">
        <v>221</v>
      </c>
      <c r="D14" s="66">
        <v>0</v>
      </c>
      <c r="E14" s="113"/>
      <c r="F14" s="66">
        <v>1322485275</v>
      </c>
      <c r="G14" s="113"/>
      <c r="H14" s="66">
        <v>-19507201</v>
      </c>
      <c r="I14" s="113"/>
      <c r="J14" s="66">
        <v>1302978074</v>
      </c>
      <c r="K14" s="113"/>
      <c r="L14" s="127">
        <v>5</v>
      </c>
      <c r="M14" s="113"/>
      <c r="N14" s="66">
        <v>220277610</v>
      </c>
      <c r="O14" s="113"/>
      <c r="P14" s="66">
        <v>333250074</v>
      </c>
      <c r="Q14" s="113"/>
      <c r="R14" s="66">
        <v>-19507201</v>
      </c>
      <c r="S14" s="113"/>
      <c r="T14" s="66">
        <v>534020483</v>
      </c>
      <c r="U14" s="113"/>
      <c r="V14" s="147">
        <f t="shared" si="0"/>
        <v>-1.5472124584022563E-2</v>
      </c>
    </row>
    <row r="15" spans="2:28" x14ac:dyDescent="0.55000000000000004">
      <c r="B15" s="4" t="s">
        <v>78</v>
      </c>
      <c r="D15" s="66">
        <v>0</v>
      </c>
      <c r="E15" s="113"/>
      <c r="F15" s="66">
        <v>892159877</v>
      </c>
      <c r="G15" s="113"/>
      <c r="H15" s="66">
        <v>428571918</v>
      </c>
      <c r="I15" s="113"/>
      <c r="J15" s="66">
        <v>1320731795</v>
      </c>
      <c r="K15" s="113"/>
      <c r="L15" s="127">
        <v>5.0599999999999996</v>
      </c>
      <c r="M15" s="113"/>
      <c r="N15" s="66">
        <v>0</v>
      </c>
      <c r="O15" s="113"/>
      <c r="P15" s="66">
        <v>2085019865</v>
      </c>
      <c r="Q15" s="113"/>
      <c r="R15" s="66">
        <v>587306797</v>
      </c>
      <c r="S15" s="113"/>
      <c r="T15" s="66">
        <v>2672326662</v>
      </c>
      <c r="U15" s="113"/>
      <c r="V15" s="147">
        <f t="shared" si="0"/>
        <v>-7.7425065816565608E-2</v>
      </c>
    </row>
    <row r="16" spans="2:28" x14ac:dyDescent="0.55000000000000004">
      <c r="B16" s="4" t="s">
        <v>236</v>
      </c>
      <c r="D16" s="66">
        <v>0</v>
      </c>
      <c r="E16" s="113"/>
      <c r="F16" s="66">
        <v>0</v>
      </c>
      <c r="G16" s="113"/>
      <c r="H16" s="66">
        <v>482545984</v>
      </c>
      <c r="I16" s="113"/>
      <c r="J16" s="66">
        <v>482545984</v>
      </c>
      <c r="K16" s="113"/>
      <c r="L16" s="127">
        <v>1.85</v>
      </c>
      <c r="M16" s="113"/>
      <c r="N16" s="66">
        <v>0</v>
      </c>
      <c r="O16" s="113"/>
      <c r="P16" s="66">
        <v>0</v>
      </c>
      <c r="Q16" s="113"/>
      <c r="R16" s="66">
        <v>482545984</v>
      </c>
      <c r="S16" s="113"/>
      <c r="T16" s="66">
        <v>482545984</v>
      </c>
      <c r="U16" s="113"/>
      <c r="V16" s="147">
        <f t="shared" si="0"/>
        <v>-1.3980758827873946E-2</v>
      </c>
    </row>
    <row r="17" spans="2:22" x14ac:dyDescent="0.55000000000000004">
      <c r="B17" s="4" t="s">
        <v>82</v>
      </c>
      <c r="D17" s="66">
        <v>0</v>
      </c>
      <c r="E17" s="113"/>
      <c r="F17" s="66">
        <v>0</v>
      </c>
      <c r="G17" s="113"/>
      <c r="H17" s="66">
        <v>-2180962300</v>
      </c>
      <c r="I17" s="113"/>
      <c r="J17" s="66">
        <v>-2180962300</v>
      </c>
      <c r="K17" s="113"/>
      <c r="L17" s="127">
        <v>-8.36</v>
      </c>
      <c r="M17" s="113"/>
      <c r="N17" s="66">
        <v>360898876</v>
      </c>
      <c r="O17" s="113"/>
      <c r="P17" s="66">
        <v>0</v>
      </c>
      <c r="Q17" s="113"/>
      <c r="R17" s="66">
        <v>-2180962300</v>
      </c>
      <c r="S17" s="113"/>
      <c r="T17" s="66">
        <v>-1820063424</v>
      </c>
      <c r="U17" s="113"/>
      <c r="V17" s="147">
        <f t="shared" si="0"/>
        <v>5.2732524207223491E-2</v>
      </c>
    </row>
    <row r="18" spans="2:22" ht="42" x14ac:dyDescent="0.55000000000000004">
      <c r="B18" s="4" t="s">
        <v>185</v>
      </c>
      <c r="D18" s="66">
        <v>838211765</v>
      </c>
      <c r="E18" s="113"/>
      <c r="F18" s="66">
        <v>-2109175288</v>
      </c>
      <c r="G18" s="113"/>
      <c r="H18" s="66">
        <v>-298811418</v>
      </c>
      <c r="I18" s="113"/>
      <c r="J18" s="66">
        <v>-1569774941</v>
      </c>
      <c r="K18" s="113"/>
      <c r="L18" s="127">
        <v>-6.02</v>
      </c>
      <c r="M18" s="113"/>
      <c r="N18" s="66">
        <v>838211765</v>
      </c>
      <c r="O18" s="113"/>
      <c r="P18" s="66">
        <v>-13267386572</v>
      </c>
      <c r="Q18" s="113"/>
      <c r="R18" s="66">
        <v>-872302103</v>
      </c>
      <c r="S18" s="113"/>
      <c r="T18" s="66">
        <v>-13301476910</v>
      </c>
      <c r="U18" s="113"/>
      <c r="V18" s="147">
        <f t="shared" si="0"/>
        <v>0.38538242343603041</v>
      </c>
    </row>
    <row r="19" spans="2:22" x14ac:dyDescent="0.55000000000000004">
      <c r="B19" s="4" t="s">
        <v>210</v>
      </c>
      <c r="D19" s="66">
        <v>0</v>
      </c>
      <c r="E19" s="113"/>
      <c r="F19" s="66">
        <v>0</v>
      </c>
      <c r="G19" s="113"/>
      <c r="H19" s="66">
        <v>-736013432</v>
      </c>
      <c r="I19" s="113"/>
      <c r="J19" s="66">
        <v>-736013432</v>
      </c>
      <c r="K19" s="113"/>
      <c r="L19" s="127">
        <v>-2.82</v>
      </c>
      <c r="M19" s="113"/>
      <c r="N19" s="66">
        <v>372348993</v>
      </c>
      <c r="O19" s="113"/>
      <c r="P19" s="66">
        <v>0</v>
      </c>
      <c r="Q19" s="113"/>
      <c r="R19" s="66">
        <v>-736013432</v>
      </c>
      <c r="S19" s="113"/>
      <c r="T19" s="66">
        <v>-363664439</v>
      </c>
      <c r="U19" s="113"/>
      <c r="V19" s="147">
        <f t="shared" si="0"/>
        <v>1.0536415149054635E-2</v>
      </c>
    </row>
    <row r="20" spans="2:22" x14ac:dyDescent="0.55000000000000004">
      <c r="B20" s="4" t="s">
        <v>160</v>
      </c>
      <c r="D20" s="66">
        <v>0</v>
      </c>
      <c r="E20" s="113"/>
      <c r="F20" s="66">
        <v>2176174368</v>
      </c>
      <c r="G20" s="113"/>
      <c r="H20" s="66">
        <v>-2002440239</v>
      </c>
      <c r="I20" s="113"/>
      <c r="J20" s="66">
        <v>173734129</v>
      </c>
      <c r="K20" s="113"/>
      <c r="L20" s="127">
        <v>0.67</v>
      </c>
      <c r="M20" s="113"/>
      <c r="N20" s="66">
        <v>2135000000</v>
      </c>
      <c r="O20" s="113"/>
      <c r="P20" s="66">
        <v>-2080546757</v>
      </c>
      <c r="Q20" s="113"/>
      <c r="R20" s="66">
        <v>-3651054092</v>
      </c>
      <c r="S20" s="113"/>
      <c r="T20" s="66">
        <v>-3596600849</v>
      </c>
      <c r="U20" s="113"/>
      <c r="V20" s="147">
        <f t="shared" si="0"/>
        <v>0.10420397379163698</v>
      </c>
    </row>
    <row r="21" spans="2:22" x14ac:dyDescent="0.55000000000000004">
      <c r="B21" s="4" t="s">
        <v>79</v>
      </c>
      <c r="D21" s="66">
        <v>0</v>
      </c>
      <c r="E21" s="113"/>
      <c r="F21" s="66">
        <v>3004019959</v>
      </c>
      <c r="G21" s="113"/>
      <c r="H21" s="66">
        <v>-1101431995</v>
      </c>
      <c r="I21" s="113"/>
      <c r="J21" s="66">
        <v>1902587964</v>
      </c>
      <c r="K21" s="113"/>
      <c r="L21" s="127">
        <v>7.29</v>
      </c>
      <c r="M21" s="113"/>
      <c r="N21" s="66">
        <v>313459840</v>
      </c>
      <c r="O21" s="113"/>
      <c r="P21" s="66">
        <v>-3713869354</v>
      </c>
      <c r="Q21" s="113"/>
      <c r="R21" s="66">
        <v>-1868503585</v>
      </c>
      <c r="S21" s="113"/>
      <c r="T21" s="66">
        <v>-5268913099</v>
      </c>
      <c r="U21" s="113"/>
      <c r="V21" s="147">
        <f t="shared" si="0"/>
        <v>0.15265571730909883</v>
      </c>
    </row>
    <row r="22" spans="2:22" x14ac:dyDescent="0.55000000000000004">
      <c r="B22" s="4" t="s">
        <v>198</v>
      </c>
      <c r="D22" s="66">
        <v>0</v>
      </c>
      <c r="E22" s="113"/>
      <c r="F22" s="66">
        <v>-264142182</v>
      </c>
      <c r="G22" s="113"/>
      <c r="H22" s="66">
        <v>-73043796</v>
      </c>
      <c r="I22" s="113"/>
      <c r="J22" s="66">
        <v>-337185978</v>
      </c>
      <c r="K22" s="113"/>
      <c r="L22" s="127">
        <v>-1.29</v>
      </c>
      <c r="M22" s="113"/>
      <c r="N22" s="66">
        <v>710643830</v>
      </c>
      <c r="O22" s="113"/>
      <c r="P22" s="66">
        <v>-890668814</v>
      </c>
      <c r="Q22" s="113"/>
      <c r="R22" s="66">
        <v>2106408</v>
      </c>
      <c r="S22" s="113"/>
      <c r="T22" s="66">
        <v>-177918576</v>
      </c>
      <c r="U22" s="113"/>
      <c r="V22" s="147">
        <f t="shared" si="0"/>
        <v>5.1548179542092332E-3</v>
      </c>
    </row>
    <row r="23" spans="2:22" x14ac:dyDescent="0.55000000000000004">
      <c r="B23" s="4" t="s">
        <v>282</v>
      </c>
      <c r="D23" s="66">
        <v>0</v>
      </c>
      <c r="E23" s="113"/>
      <c r="F23" s="66">
        <v>0</v>
      </c>
      <c r="G23" s="113"/>
      <c r="H23" s="66">
        <v>104958920</v>
      </c>
      <c r="I23" s="113"/>
      <c r="J23" s="66">
        <v>104958920</v>
      </c>
      <c r="K23" s="113"/>
      <c r="L23" s="127">
        <v>0.4</v>
      </c>
      <c r="M23" s="113"/>
      <c r="N23" s="66">
        <v>0</v>
      </c>
      <c r="O23" s="113"/>
      <c r="P23" s="66">
        <v>0</v>
      </c>
      <c r="Q23" s="113"/>
      <c r="R23" s="66">
        <v>104958920</v>
      </c>
      <c r="S23" s="113"/>
      <c r="T23" s="66">
        <v>104958920</v>
      </c>
      <c r="U23" s="113"/>
      <c r="V23" s="147">
        <f t="shared" si="0"/>
        <v>-3.0409647909412823E-3</v>
      </c>
    </row>
    <row r="24" spans="2:22" x14ac:dyDescent="0.55000000000000004">
      <c r="B24" s="4" t="s">
        <v>187</v>
      </c>
      <c r="D24" s="66">
        <v>0</v>
      </c>
      <c r="E24" s="113"/>
      <c r="F24" s="66">
        <v>0</v>
      </c>
      <c r="G24" s="113"/>
      <c r="H24" s="66">
        <v>-37557219</v>
      </c>
      <c r="I24" s="113"/>
      <c r="J24" s="66">
        <v>-37557219</v>
      </c>
      <c r="K24" s="113"/>
      <c r="L24" s="127">
        <v>-0.14000000000000001</v>
      </c>
      <c r="M24" s="113"/>
      <c r="N24" s="66">
        <v>79015990</v>
      </c>
      <c r="O24" s="113"/>
      <c r="P24" s="66">
        <v>0</v>
      </c>
      <c r="Q24" s="113"/>
      <c r="R24" s="66">
        <v>51931128</v>
      </c>
      <c r="S24" s="113"/>
      <c r="T24" s="66">
        <v>130947118</v>
      </c>
      <c r="U24" s="113"/>
      <c r="V24" s="147">
        <f t="shared" si="0"/>
        <v>-3.7939183760011385E-3</v>
      </c>
    </row>
    <row r="25" spans="2:22" x14ac:dyDescent="0.55000000000000004">
      <c r="B25" s="4" t="s">
        <v>216</v>
      </c>
      <c r="D25" s="66">
        <v>0</v>
      </c>
      <c r="E25" s="113"/>
      <c r="F25" s="66">
        <v>1870327109</v>
      </c>
      <c r="G25" s="113"/>
      <c r="H25" s="66">
        <v>-639792586</v>
      </c>
      <c r="I25" s="113"/>
      <c r="J25" s="66">
        <v>1230534523</v>
      </c>
      <c r="K25" s="113"/>
      <c r="L25" s="127">
        <v>4.72</v>
      </c>
      <c r="M25" s="113"/>
      <c r="N25" s="66">
        <v>2275779376</v>
      </c>
      <c r="O25" s="113"/>
      <c r="P25" s="66">
        <v>-1628809013</v>
      </c>
      <c r="Q25" s="113"/>
      <c r="R25" s="66">
        <v>-639792586</v>
      </c>
      <c r="S25" s="113"/>
      <c r="T25" s="66">
        <v>7177777</v>
      </c>
      <c r="U25" s="113"/>
      <c r="V25" s="147">
        <f t="shared" si="0"/>
        <v>-2.0796104927745202E-4</v>
      </c>
    </row>
    <row r="26" spans="2:22" x14ac:dyDescent="0.55000000000000004">
      <c r="B26" s="4" t="s">
        <v>202</v>
      </c>
      <c r="D26" s="66">
        <v>0</v>
      </c>
      <c r="E26" s="113"/>
      <c r="F26" s="66">
        <v>0</v>
      </c>
      <c r="G26" s="113"/>
      <c r="H26" s="66">
        <v>-432999056</v>
      </c>
      <c r="I26" s="113"/>
      <c r="J26" s="66">
        <v>-432999056</v>
      </c>
      <c r="K26" s="113"/>
      <c r="L26" s="127">
        <v>-1.66</v>
      </c>
      <c r="M26" s="113"/>
      <c r="N26" s="66">
        <v>0</v>
      </c>
      <c r="O26" s="113"/>
      <c r="P26" s="66">
        <v>0</v>
      </c>
      <c r="Q26" s="113"/>
      <c r="R26" s="66">
        <v>-379915282</v>
      </c>
      <c r="S26" s="113"/>
      <c r="T26" s="66">
        <v>-379915282</v>
      </c>
      <c r="U26" s="113"/>
      <c r="V26" s="147">
        <f t="shared" si="0"/>
        <v>1.1007249275264345E-2</v>
      </c>
    </row>
    <row r="27" spans="2:22" x14ac:dyDescent="0.55000000000000004">
      <c r="B27" s="4" t="s">
        <v>239</v>
      </c>
      <c r="D27" s="66">
        <v>0</v>
      </c>
      <c r="E27" s="113"/>
      <c r="F27" s="66">
        <v>0</v>
      </c>
      <c r="G27" s="113"/>
      <c r="H27" s="66">
        <v>75573499</v>
      </c>
      <c r="I27" s="113"/>
      <c r="J27" s="66">
        <v>75573499</v>
      </c>
      <c r="K27" s="113"/>
      <c r="L27" s="127">
        <v>0.28999999999999998</v>
      </c>
      <c r="M27" s="113"/>
      <c r="N27" s="66">
        <v>0</v>
      </c>
      <c r="O27" s="113"/>
      <c r="P27" s="66">
        <v>0</v>
      </c>
      <c r="Q27" s="113"/>
      <c r="R27" s="66">
        <v>75573499</v>
      </c>
      <c r="S27" s="113"/>
      <c r="T27" s="66">
        <v>75573499</v>
      </c>
      <c r="U27" s="113"/>
      <c r="V27" s="147">
        <f t="shared" si="0"/>
        <v>-2.1895837875164511E-3</v>
      </c>
    </row>
    <row r="28" spans="2:22" x14ac:dyDescent="0.55000000000000004">
      <c r="B28" s="4" t="s">
        <v>205</v>
      </c>
      <c r="D28" s="66">
        <v>0</v>
      </c>
      <c r="E28" s="113"/>
      <c r="F28" s="66">
        <v>0</v>
      </c>
      <c r="G28" s="113"/>
      <c r="H28" s="66">
        <v>139574476</v>
      </c>
      <c r="I28" s="113"/>
      <c r="J28" s="66">
        <v>139574476</v>
      </c>
      <c r="K28" s="113"/>
      <c r="L28" s="127">
        <v>0.54</v>
      </c>
      <c r="M28" s="113"/>
      <c r="N28" s="66">
        <v>98400000</v>
      </c>
      <c r="O28" s="113"/>
      <c r="P28" s="66">
        <v>0</v>
      </c>
      <c r="Q28" s="113"/>
      <c r="R28" s="66">
        <v>161846127</v>
      </c>
      <c r="S28" s="113"/>
      <c r="T28" s="66">
        <v>260246127</v>
      </c>
      <c r="U28" s="113"/>
      <c r="V28" s="147">
        <f t="shared" si="0"/>
        <v>-7.5400862469415016E-3</v>
      </c>
    </row>
    <row r="29" spans="2:22" x14ac:dyDescent="0.55000000000000004">
      <c r="B29" s="4" t="s">
        <v>234</v>
      </c>
      <c r="D29" s="66">
        <v>0</v>
      </c>
      <c r="E29" s="113"/>
      <c r="F29" s="66">
        <v>506810442</v>
      </c>
      <c r="G29" s="113"/>
      <c r="H29" s="66">
        <v>142312287</v>
      </c>
      <c r="I29" s="113"/>
      <c r="J29" s="66">
        <v>649122729</v>
      </c>
      <c r="K29" s="113"/>
      <c r="L29" s="127">
        <v>2.4900000000000002</v>
      </c>
      <c r="M29" s="113"/>
      <c r="N29" s="66">
        <v>0</v>
      </c>
      <c r="O29" s="113"/>
      <c r="P29" s="66">
        <v>536307771</v>
      </c>
      <c r="Q29" s="113"/>
      <c r="R29" s="66">
        <v>142312287</v>
      </c>
      <c r="S29" s="113"/>
      <c r="T29" s="66">
        <v>678620058</v>
      </c>
      <c r="U29" s="113"/>
      <c r="V29" s="147">
        <f t="shared" si="0"/>
        <v>-1.96615942961735E-2</v>
      </c>
    </row>
    <row r="30" spans="2:22" x14ac:dyDescent="0.55000000000000004">
      <c r="B30" s="4" t="s">
        <v>81</v>
      </c>
      <c r="D30" s="66">
        <v>0</v>
      </c>
      <c r="E30" s="113"/>
      <c r="F30" s="66">
        <v>2006689281</v>
      </c>
      <c r="G30" s="113"/>
      <c r="H30" s="66">
        <v>-19109298</v>
      </c>
      <c r="I30" s="113"/>
      <c r="J30" s="66">
        <v>1987579983</v>
      </c>
      <c r="K30" s="113"/>
      <c r="L30" s="127">
        <v>7.62</v>
      </c>
      <c r="M30" s="113"/>
      <c r="N30" s="66">
        <v>1394000000</v>
      </c>
      <c r="O30" s="113"/>
      <c r="P30" s="66">
        <v>-3305614472</v>
      </c>
      <c r="Q30" s="113"/>
      <c r="R30" s="66">
        <v>-1588296920</v>
      </c>
      <c r="S30" s="113"/>
      <c r="T30" s="66">
        <v>-3499911392</v>
      </c>
      <c r="U30" s="113"/>
      <c r="V30" s="147">
        <f t="shared" si="0"/>
        <v>0.10140259936445889</v>
      </c>
    </row>
    <row r="31" spans="2:22" x14ac:dyDescent="0.55000000000000004">
      <c r="B31" s="4" t="s">
        <v>186</v>
      </c>
      <c r="D31" s="66">
        <v>0</v>
      </c>
      <c r="E31" s="113"/>
      <c r="F31" s="66">
        <v>2910972814</v>
      </c>
      <c r="G31" s="113"/>
      <c r="H31" s="66">
        <v>-629830040</v>
      </c>
      <c r="I31" s="113"/>
      <c r="J31" s="66">
        <v>2281142774</v>
      </c>
      <c r="K31" s="113"/>
      <c r="L31" s="127">
        <v>8.74</v>
      </c>
      <c r="M31" s="113"/>
      <c r="N31" s="66">
        <v>244301424</v>
      </c>
      <c r="O31" s="113"/>
      <c r="P31" s="66">
        <v>-4493705637</v>
      </c>
      <c r="Q31" s="113"/>
      <c r="R31" s="66">
        <v>-1218333932</v>
      </c>
      <c r="S31" s="113"/>
      <c r="T31" s="66">
        <v>-5467738145</v>
      </c>
      <c r="U31" s="113"/>
      <c r="V31" s="147">
        <f t="shared" si="0"/>
        <v>0.15841625642710119</v>
      </c>
    </row>
    <row r="32" spans="2:22" x14ac:dyDescent="0.55000000000000004">
      <c r="B32" s="4" t="s">
        <v>233</v>
      </c>
      <c r="D32" s="66">
        <v>0</v>
      </c>
      <c r="E32" s="113"/>
      <c r="F32" s="66">
        <v>0</v>
      </c>
      <c r="G32" s="113"/>
      <c r="H32" s="66">
        <v>18620969</v>
      </c>
      <c r="I32" s="113"/>
      <c r="J32" s="66">
        <v>18620969</v>
      </c>
      <c r="K32" s="113"/>
      <c r="L32" s="127">
        <v>7.0000000000000007E-2</v>
      </c>
      <c r="M32" s="113"/>
      <c r="N32" s="66">
        <v>0</v>
      </c>
      <c r="O32" s="113"/>
      <c r="P32" s="66">
        <v>0</v>
      </c>
      <c r="Q32" s="113"/>
      <c r="R32" s="66">
        <v>18620969</v>
      </c>
      <c r="S32" s="113"/>
      <c r="T32" s="66">
        <v>18620969</v>
      </c>
      <c r="U32" s="113"/>
      <c r="V32" s="147">
        <f t="shared" si="0"/>
        <v>-5.3950356103329847E-4</v>
      </c>
    </row>
    <row r="33" spans="2:22" x14ac:dyDescent="0.55000000000000004">
      <c r="B33" s="4" t="s">
        <v>204</v>
      </c>
      <c r="D33" s="66">
        <v>0</v>
      </c>
      <c r="E33" s="113"/>
      <c r="F33" s="66">
        <v>830309208</v>
      </c>
      <c r="G33" s="113"/>
      <c r="H33" s="66">
        <v>-371159249</v>
      </c>
      <c r="I33" s="113"/>
      <c r="J33" s="66">
        <v>459149959</v>
      </c>
      <c r="K33" s="113"/>
      <c r="L33" s="127">
        <v>1.76</v>
      </c>
      <c r="M33" s="113"/>
      <c r="N33" s="66">
        <v>0</v>
      </c>
      <c r="O33" s="113"/>
      <c r="P33" s="66">
        <v>-146380640</v>
      </c>
      <c r="Q33" s="113"/>
      <c r="R33" s="66">
        <v>-371159249</v>
      </c>
      <c r="S33" s="113"/>
      <c r="T33" s="66">
        <v>-517539889</v>
      </c>
      <c r="U33" s="113"/>
      <c r="V33" s="147">
        <f t="shared" si="0"/>
        <v>1.4994633903975568E-2</v>
      </c>
    </row>
    <row r="34" spans="2:22" x14ac:dyDescent="0.55000000000000004">
      <c r="B34" s="4" t="s">
        <v>207</v>
      </c>
      <c r="D34" s="66">
        <v>0</v>
      </c>
      <c r="E34" s="113"/>
      <c r="F34" s="66">
        <v>1354154265</v>
      </c>
      <c r="G34" s="113"/>
      <c r="H34" s="66">
        <v>-127937904</v>
      </c>
      <c r="I34" s="113"/>
      <c r="J34" s="66">
        <v>1226216361</v>
      </c>
      <c r="K34" s="113"/>
      <c r="L34" s="127">
        <v>4.7</v>
      </c>
      <c r="M34" s="113"/>
      <c r="N34" s="66">
        <v>565533597</v>
      </c>
      <c r="O34" s="113"/>
      <c r="P34" s="66">
        <v>-524470941</v>
      </c>
      <c r="Q34" s="113"/>
      <c r="R34" s="66">
        <v>-172062762</v>
      </c>
      <c r="S34" s="113"/>
      <c r="T34" s="66">
        <v>-131000106</v>
      </c>
      <c r="U34" s="113"/>
      <c r="V34" s="147">
        <f t="shared" si="0"/>
        <v>3.7954535922775862E-3</v>
      </c>
    </row>
    <row r="35" spans="2:22" x14ac:dyDescent="0.55000000000000004">
      <c r="B35" s="4" t="s">
        <v>281</v>
      </c>
      <c r="D35" s="66">
        <v>0</v>
      </c>
      <c r="E35" s="113"/>
      <c r="F35" s="66">
        <v>0</v>
      </c>
      <c r="G35" s="113"/>
      <c r="H35" s="66">
        <v>2588515</v>
      </c>
      <c r="I35" s="113"/>
      <c r="J35" s="66">
        <v>2588515</v>
      </c>
      <c r="K35" s="113"/>
      <c r="L35" s="127">
        <v>0.01</v>
      </c>
      <c r="M35" s="113"/>
      <c r="N35" s="66">
        <v>0</v>
      </c>
      <c r="O35" s="113"/>
      <c r="P35" s="66">
        <v>0</v>
      </c>
      <c r="Q35" s="113"/>
      <c r="R35" s="66">
        <v>2588515</v>
      </c>
      <c r="S35" s="113"/>
      <c r="T35" s="66">
        <v>2588515</v>
      </c>
      <c r="U35" s="113"/>
      <c r="V35" s="147">
        <f t="shared" si="0"/>
        <v>-7.4996798517204384E-5</v>
      </c>
    </row>
    <row r="36" spans="2:22" x14ac:dyDescent="0.55000000000000004">
      <c r="B36" s="4" t="s">
        <v>274</v>
      </c>
      <c r="D36" s="66">
        <v>0</v>
      </c>
      <c r="E36" s="113"/>
      <c r="F36" s="66">
        <v>38233403</v>
      </c>
      <c r="G36" s="113"/>
      <c r="H36" s="66">
        <v>54200105</v>
      </c>
      <c r="I36" s="113"/>
      <c r="J36" s="66">
        <v>92433508</v>
      </c>
      <c r="K36" s="113"/>
      <c r="L36" s="127">
        <v>0.35</v>
      </c>
      <c r="M36" s="113"/>
      <c r="N36" s="66">
        <v>0</v>
      </c>
      <c r="O36" s="113"/>
      <c r="P36" s="66">
        <v>38233403</v>
      </c>
      <c r="Q36" s="113"/>
      <c r="R36" s="66">
        <v>54200105</v>
      </c>
      <c r="S36" s="113"/>
      <c r="T36" s="66">
        <v>92433508</v>
      </c>
      <c r="U36" s="113"/>
      <c r="V36" s="147">
        <f t="shared" si="0"/>
        <v>-2.6780672222159805E-3</v>
      </c>
    </row>
    <row r="37" spans="2:22" x14ac:dyDescent="0.55000000000000004">
      <c r="B37" s="4" t="s">
        <v>278</v>
      </c>
      <c r="D37" s="66">
        <v>0</v>
      </c>
      <c r="E37" s="113"/>
      <c r="F37" s="66">
        <v>0</v>
      </c>
      <c r="G37" s="113"/>
      <c r="H37" s="66">
        <v>6818204</v>
      </c>
      <c r="I37" s="113"/>
      <c r="J37" s="66">
        <v>6818204</v>
      </c>
      <c r="K37" s="113"/>
      <c r="L37" s="127">
        <v>0.03</v>
      </c>
      <c r="M37" s="113"/>
      <c r="N37" s="66">
        <v>0</v>
      </c>
      <c r="O37" s="113"/>
      <c r="P37" s="66">
        <v>0</v>
      </c>
      <c r="Q37" s="113"/>
      <c r="R37" s="66">
        <v>6818204</v>
      </c>
      <c r="S37" s="113"/>
      <c r="T37" s="66">
        <v>6818204</v>
      </c>
      <c r="U37" s="113"/>
      <c r="V37" s="147">
        <f t="shared" si="0"/>
        <v>-1.9754317500080045E-4</v>
      </c>
    </row>
    <row r="38" spans="2:22" x14ac:dyDescent="0.55000000000000004">
      <c r="B38" s="4" t="s">
        <v>190</v>
      </c>
      <c r="D38" s="66">
        <v>0</v>
      </c>
      <c r="E38" s="113"/>
      <c r="F38" s="66">
        <v>-982301</v>
      </c>
      <c r="G38" s="113"/>
      <c r="H38" s="66">
        <v>-7467120</v>
      </c>
      <c r="I38" s="113"/>
      <c r="J38" s="66">
        <v>-8449421</v>
      </c>
      <c r="K38" s="113"/>
      <c r="L38" s="127">
        <v>-0.03</v>
      </c>
      <c r="M38" s="113"/>
      <c r="N38" s="66">
        <v>3140367766</v>
      </c>
      <c r="O38" s="113"/>
      <c r="P38" s="66">
        <v>-521389429</v>
      </c>
      <c r="Q38" s="113"/>
      <c r="R38" s="66">
        <v>-271477682</v>
      </c>
      <c r="S38" s="113"/>
      <c r="T38" s="66">
        <v>2347500655</v>
      </c>
      <c r="U38" s="113"/>
      <c r="V38" s="147">
        <f t="shared" si="0"/>
        <v>-6.8013912858160108E-2</v>
      </c>
    </row>
    <row r="39" spans="2:22" x14ac:dyDescent="0.55000000000000004">
      <c r="B39" s="4" t="s">
        <v>194</v>
      </c>
      <c r="D39" s="66">
        <v>0</v>
      </c>
      <c r="E39" s="113"/>
      <c r="F39" s="66">
        <v>0</v>
      </c>
      <c r="G39" s="113"/>
      <c r="H39" s="66">
        <v>881003082</v>
      </c>
      <c r="I39" s="113"/>
      <c r="J39" s="66">
        <v>881003082</v>
      </c>
      <c r="K39" s="113"/>
      <c r="L39" s="127">
        <v>3.38</v>
      </c>
      <c r="M39" s="113"/>
      <c r="N39" s="66">
        <v>124773640</v>
      </c>
      <c r="O39" s="113"/>
      <c r="P39" s="66">
        <v>0</v>
      </c>
      <c r="Q39" s="113"/>
      <c r="R39" s="66">
        <v>941260273</v>
      </c>
      <c r="S39" s="113"/>
      <c r="T39" s="66">
        <v>1066033913</v>
      </c>
      <c r="U39" s="113"/>
      <c r="V39" s="147">
        <f t="shared" si="0"/>
        <v>-3.0886099012664783E-2</v>
      </c>
    </row>
    <row r="40" spans="2:22" x14ac:dyDescent="0.55000000000000004">
      <c r="B40" s="4" t="s">
        <v>240</v>
      </c>
      <c r="D40" s="66">
        <v>0</v>
      </c>
      <c r="E40" s="113"/>
      <c r="F40" s="66">
        <v>0</v>
      </c>
      <c r="G40" s="113"/>
      <c r="H40" s="66">
        <v>-42067000</v>
      </c>
      <c r="I40" s="113"/>
      <c r="J40" s="66">
        <v>-42067000</v>
      </c>
      <c r="K40" s="113"/>
      <c r="L40" s="127">
        <v>-0.16</v>
      </c>
      <c r="M40" s="113"/>
      <c r="N40" s="66">
        <v>0</v>
      </c>
      <c r="O40" s="113"/>
      <c r="P40" s="66">
        <v>0</v>
      </c>
      <c r="Q40" s="113"/>
      <c r="R40" s="66">
        <v>-201391833</v>
      </c>
      <c r="S40" s="113"/>
      <c r="T40" s="66">
        <v>-201391833</v>
      </c>
      <c r="U40" s="113"/>
      <c r="V40" s="147">
        <f t="shared" si="0"/>
        <v>5.8349063932453442E-3</v>
      </c>
    </row>
    <row r="41" spans="2:22" x14ac:dyDescent="0.55000000000000004">
      <c r="B41" s="4" t="s">
        <v>188</v>
      </c>
      <c r="D41" s="66">
        <v>0</v>
      </c>
      <c r="E41" s="113"/>
      <c r="F41" s="66">
        <v>3114358655</v>
      </c>
      <c r="G41" s="113"/>
      <c r="H41" s="66">
        <v>-2472202307</v>
      </c>
      <c r="I41" s="113"/>
      <c r="J41" s="66">
        <v>642156348</v>
      </c>
      <c r="K41" s="113"/>
      <c r="L41" s="127">
        <v>2.46</v>
      </c>
      <c r="M41" s="113"/>
      <c r="N41" s="66">
        <v>2171063704</v>
      </c>
      <c r="O41" s="113"/>
      <c r="P41" s="66">
        <v>-1615331245</v>
      </c>
      <c r="Q41" s="113"/>
      <c r="R41" s="66">
        <v>-3054894118</v>
      </c>
      <c r="S41" s="113"/>
      <c r="T41" s="66">
        <v>-2499161659</v>
      </c>
      <c r="U41" s="113"/>
      <c r="V41" s="147">
        <f t="shared" si="0"/>
        <v>7.2407972680067614E-2</v>
      </c>
    </row>
    <row r="42" spans="2:22" x14ac:dyDescent="0.55000000000000004">
      <c r="B42" s="4" t="s">
        <v>189</v>
      </c>
      <c r="D42" s="66">
        <v>0</v>
      </c>
      <c r="E42" s="113"/>
      <c r="F42" s="66">
        <v>2119571373</v>
      </c>
      <c r="G42" s="113"/>
      <c r="H42" s="66">
        <v>-1515108754</v>
      </c>
      <c r="I42" s="113"/>
      <c r="J42" s="66">
        <v>604462619</v>
      </c>
      <c r="K42" s="113"/>
      <c r="L42" s="127">
        <v>2.3199999999999998</v>
      </c>
      <c r="M42" s="113"/>
      <c r="N42" s="66">
        <v>1118000000</v>
      </c>
      <c r="O42" s="113"/>
      <c r="P42" s="66">
        <v>-1346329405</v>
      </c>
      <c r="Q42" s="113"/>
      <c r="R42" s="66">
        <v>-2446614908</v>
      </c>
      <c r="S42" s="113"/>
      <c r="T42" s="66">
        <v>-2674944313</v>
      </c>
      <c r="U42" s="113"/>
      <c r="V42" s="147">
        <f t="shared" si="0"/>
        <v>7.7500906769635364E-2</v>
      </c>
    </row>
    <row r="43" spans="2:22" x14ac:dyDescent="0.55000000000000004">
      <c r="B43" s="4" t="s">
        <v>184</v>
      </c>
      <c r="D43" s="66">
        <v>0</v>
      </c>
      <c r="E43" s="113"/>
      <c r="F43" s="66">
        <v>1025768509</v>
      </c>
      <c r="G43" s="113"/>
      <c r="H43" s="66">
        <v>-812420081</v>
      </c>
      <c r="I43" s="113"/>
      <c r="J43" s="66">
        <v>213348428</v>
      </c>
      <c r="K43" s="113"/>
      <c r="L43" s="127">
        <v>0.82</v>
      </c>
      <c r="M43" s="113"/>
      <c r="N43" s="66">
        <v>248907282</v>
      </c>
      <c r="O43" s="113"/>
      <c r="P43" s="66">
        <v>-264019680</v>
      </c>
      <c r="Q43" s="113"/>
      <c r="R43" s="66">
        <v>-812420081</v>
      </c>
      <c r="S43" s="113"/>
      <c r="T43" s="66">
        <v>-827532479</v>
      </c>
      <c r="U43" s="113"/>
      <c r="V43" s="147">
        <f t="shared" si="0"/>
        <v>2.3976019684647631E-2</v>
      </c>
    </row>
    <row r="44" spans="2:22" x14ac:dyDescent="0.55000000000000004">
      <c r="B44" s="4" t="s">
        <v>220</v>
      </c>
      <c r="D44" s="66">
        <v>0</v>
      </c>
      <c r="E44" s="113"/>
      <c r="F44" s="66">
        <v>0</v>
      </c>
      <c r="G44" s="113"/>
      <c r="H44" s="66">
        <v>0</v>
      </c>
      <c r="I44" s="113"/>
      <c r="J44" s="66">
        <v>0</v>
      </c>
      <c r="K44" s="113"/>
      <c r="L44" s="127">
        <v>0</v>
      </c>
      <c r="M44" s="113"/>
      <c r="N44" s="66">
        <v>0</v>
      </c>
      <c r="O44" s="113"/>
      <c r="P44" s="66">
        <v>0</v>
      </c>
      <c r="Q44" s="113"/>
      <c r="R44" s="66">
        <v>-722504388</v>
      </c>
      <c r="S44" s="113"/>
      <c r="T44" s="66">
        <v>-722504388</v>
      </c>
      <c r="U44" s="113"/>
      <c r="V44" s="147">
        <f t="shared" si="0"/>
        <v>2.0933050808912466E-2</v>
      </c>
    </row>
    <row r="45" spans="2:22" x14ac:dyDescent="0.55000000000000004">
      <c r="B45" s="4" t="s">
        <v>199</v>
      </c>
      <c r="D45" s="66">
        <v>0</v>
      </c>
      <c r="E45" s="113"/>
      <c r="F45" s="66">
        <v>345929400</v>
      </c>
      <c r="G45" s="113"/>
      <c r="H45" s="66">
        <v>0</v>
      </c>
      <c r="I45" s="113"/>
      <c r="J45" s="66">
        <v>345929400</v>
      </c>
      <c r="K45" s="113"/>
      <c r="L45" s="127">
        <v>1.33</v>
      </c>
      <c r="M45" s="113"/>
      <c r="N45" s="66">
        <v>0</v>
      </c>
      <c r="O45" s="113"/>
      <c r="P45" s="66">
        <v>-539570303</v>
      </c>
      <c r="Q45" s="113"/>
      <c r="R45" s="66">
        <v>254986255</v>
      </c>
      <c r="S45" s="113"/>
      <c r="T45" s="66">
        <v>-284584048</v>
      </c>
      <c r="U45" s="113"/>
      <c r="V45" s="147">
        <f t="shared" si="0"/>
        <v>8.2452265136831043E-3</v>
      </c>
    </row>
    <row r="46" spans="2:22" x14ac:dyDescent="0.55000000000000004">
      <c r="B46" s="4" t="s">
        <v>206</v>
      </c>
      <c r="D46" s="66">
        <v>0</v>
      </c>
      <c r="E46" s="113"/>
      <c r="F46" s="66">
        <v>0</v>
      </c>
      <c r="G46" s="113"/>
      <c r="H46" s="66">
        <v>0</v>
      </c>
      <c r="I46" s="113"/>
      <c r="J46" s="66">
        <v>0</v>
      </c>
      <c r="K46" s="113"/>
      <c r="L46" s="127">
        <v>0</v>
      </c>
      <c r="M46" s="113"/>
      <c r="N46" s="66">
        <v>248000000</v>
      </c>
      <c r="O46" s="113"/>
      <c r="P46" s="66">
        <v>0</v>
      </c>
      <c r="Q46" s="113"/>
      <c r="R46" s="66">
        <v>-4677719</v>
      </c>
      <c r="S46" s="113"/>
      <c r="T46" s="66">
        <v>243322281</v>
      </c>
      <c r="U46" s="113"/>
      <c r="V46" s="147">
        <f t="shared" si="0"/>
        <v>-7.0497532689219834E-3</v>
      </c>
    </row>
    <row r="47" spans="2:22" x14ac:dyDescent="0.55000000000000004">
      <c r="B47" s="4" t="s">
        <v>208</v>
      </c>
      <c r="D47" s="66">
        <v>0</v>
      </c>
      <c r="E47" s="113"/>
      <c r="F47" s="66">
        <v>22813447</v>
      </c>
      <c r="G47" s="113"/>
      <c r="H47" s="66">
        <v>0</v>
      </c>
      <c r="I47" s="113"/>
      <c r="J47" s="66">
        <v>22813447</v>
      </c>
      <c r="K47" s="113"/>
      <c r="L47" s="127">
        <v>0.09</v>
      </c>
      <c r="M47" s="113"/>
      <c r="N47" s="66">
        <v>55243243</v>
      </c>
      <c r="O47" s="113"/>
      <c r="P47" s="66">
        <v>-191600532</v>
      </c>
      <c r="Q47" s="113"/>
      <c r="R47" s="66">
        <v>-471034355</v>
      </c>
      <c r="S47" s="113"/>
      <c r="T47" s="66">
        <v>-607391644</v>
      </c>
      <c r="U47" s="113"/>
      <c r="V47" s="147">
        <f t="shared" si="0"/>
        <v>1.7597900242456208E-2</v>
      </c>
    </row>
    <row r="48" spans="2:22" x14ac:dyDescent="0.55000000000000004">
      <c r="B48" s="4" t="s">
        <v>218</v>
      </c>
      <c r="D48" s="66">
        <v>0</v>
      </c>
      <c r="E48" s="113"/>
      <c r="F48" s="66">
        <v>0</v>
      </c>
      <c r="G48" s="113"/>
      <c r="H48" s="66">
        <v>0</v>
      </c>
      <c r="I48" s="113"/>
      <c r="J48" s="66">
        <v>0</v>
      </c>
      <c r="K48" s="113"/>
      <c r="L48" s="127">
        <v>0</v>
      </c>
      <c r="M48" s="113"/>
      <c r="N48" s="66">
        <v>0</v>
      </c>
      <c r="O48" s="113"/>
      <c r="P48" s="66">
        <v>0</v>
      </c>
      <c r="Q48" s="113"/>
      <c r="R48" s="66">
        <v>227607434</v>
      </c>
      <c r="S48" s="113"/>
      <c r="T48" s="66">
        <v>227607434</v>
      </c>
      <c r="U48" s="113"/>
      <c r="V48" s="147">
        <f t="shared" si="0"/>
        <v>-6.5944485037621545E-3</v>
      </c>
    </row>
    <row r="49" spans="2:22" x14ac:dyDescent="0.55000000000000004">
      <c r="B49" s="4" t="s">
        <v>193</v>
      </c>
      <c r="D49" s="66">
        <v>0</v>
      </c>
      <c r="E49" s="113"/>
      <c r="F49" s="66">
        <v>151095600</v>
      </c>
      <c r="G49" s="113"/>
      <c r="H49" s="66">
        <v>0</v>
      </c>
      <c r="I49" s="113"/>
      <c r="J49" s="66">
        <v>151095600</v>
      </c>
      <c r="K49" s="113"/>
      <c r="L49" s="127">
        <v>0.57999999999999996</v>
      </c>
      <c r="M49" s="113"/>
      <c r="N49" s="66">
        <v>0</v>
      </c>
      <c r="O49" s="113"/>
      <c r="P49" s="66">
        <v>-570833349</v>
      </c>
      <c r="Q49" s="113"/>
      <c r="R49" s="66">
        <v>-15553755</v>
      </c>
      <c r="S49" s="113"/>
      <c r="T49" s="66">
        <v>-586387104</v>
      </c>
      <c r="U49" s="113"/>
      <c r="V49" s="147">
        <f t="shared" si="0"/>
        <v>1.6989337705895068E-2</v>
      </c>
    </row>
    <row r="50" spans="2:22" x14ac:dyDescent="0.55000000000000004">
      <c r="B50" s="4" t="s">
        <v>195</v>
      </c>
      <c r="D50" s="66">
        <v>0</v>
      </c>
      <c r="E50" s="113"/>
      <c r="F50" s="66">
        <v>496527975</v>
      </c>
      <c r="G50" s="113"/>
      <c r="H50" s="66">
        <v>0</v>
      </c>
      <c r="I50" s="113"/>
      <c r="J50" s="66">
        <v>496527975</v>
      </c>
      <c r="K50" s="113"/>
      <c r="L50" s="127">
        <v>1.9</v>
      </c>
      <c r="M50" s="113"/>
      <c r="N50" s="66">
        <v>238324607</v>
      </c>
      <c r="O50" s="113"/>
      <c r="P50" s="66">
        <v>-787287607</v>
      </c>
      <c r="Q50" s="113"/>
      <c r="R50" s="66">
        <v>-125375289</v>
      </c>
      <c r="S50" s="113"/>
      <c r="T50" s="66">
        <v>-674338289</v>
      </c>
      <c r="U50" s="113"/>
      <c r="V50" s="147">
        <f t="shared" si="0"/>
        <v>1.9537539010810963E-2</v>
      </c>
    </row>
    <row r="51" spans="2:22" x14ac:dyDescent="0.55000000000000004">
      <c r="B51" s="4" t="s">
        <v>196</v>
      </c>
      <c r="D51" s="66">
        <v>0</v>
      </c>
      <c r="E51" s="113"/>
      <c r="F51" s="66">
        <v>0</v>
      </c>
      <c r="G51" s="113"/>
      <c r="H51" s="66">
        <v>0</v>
      </c>
      <c r="I51" s="113"/>
      <c r="J51" s="66">
        <v>0</v>
      </c>
      <c r="K51" s="113"/>
      <c r="L51" s="127">
        <v>0</v>
      </c>
      <c r="M51" s="113"/>
      <c r="N51" s="66">
        <v>977521100</v>
      </c>
      <c r="O51" s="113"/>
      <c r="P51" s="66">
        <v>0</v>
      </c>
      <c r="Q51" s="113"/>
      <c r="R51" s="66">
        <v>-1163449902</v>
      </c>
      <c r="S51" s="113"/>
      <c r="T51" s="66">
        <v>-185928802</v>
      </c>
      <c r="U51" s="113"/>
      <c r="V51" s="147">
        <f t="shared" si="0"/>
        <v>5.3868974690659266E-3</v>
      </c>
    </row>
    <row r="52" spans="2:22" ht="26.25" customHeight="1" x14ac:dyDescent="0.55000000000000004">
      <c r="B52" s="4" t="s">
        <v>217</v>
      </c>
      <c r="D52" s="66">
        <v>0</v>
      </c>
      <c r="E52" s="113"/>
      <c r="F52" s="66">
        <v>0</v>
      </c>
      <c r="G52" s="113"/>
      <c r="H52" s="66">
        <v>0</v>
      </c>
      <c r="I52" s="113"/>
      <c r="J52" s="66">
        <v>0</v>
      </c>
      <c r="K52" s="113"/>
      <c r="L52" s="127">
        <v>0</v>
      </c>
      <c r="M52" s="113"/>
      <c r="N52" s="66">
        <v>0</v>
      </c>
      <c r="O52" s="113"/>
      <c r="P52" s="66">
        <v>0</v>
      </c>
      <c r="Q52" s="113"/>
      <c r="R52" s="66">
        <v>-440534413</v>
      </c>
      <c r="S52" s="113"/>
      <c r="T52" s="66">
        <v>-440534413</v>
      </c>
      <c r="U52" s="113"/>
      <c r="V52" s="147">
        <f t="shared" si="0"/>
        <v>1.2763561583245955E-2</v>
      </c>
    </row>
    <row r="53" spans="2:22" x14ac:dyDescent="0.55000000000000004">
      <c r="B53" s="4" t="s">
        <v>201</v>
      </c>
      <c r="D53" s="66">
        <v>0</v>
      </c>
      <c r="E53" s="113"/>
      <c r="F53" s="66">
        <v>91331430</v>
      </c>
      <c r="G53" s="113"/>
      <c r="H53" s="66">
        <v>0</v>
      </c>
      <c r="I53" s="113"/>
      <c r="J53" s="66">
        <v>91331430</v>
      </c>
      <c r="K53" s="113"/>
      <c r="L53" s="127">
        <v>0.35</v>
      </c>
      <c r="M53" s="113"/>
      <c r="N53" s="66">
        <v>0</v>
      </c>
      <c r="O53" s="113"/>
      <c r="P53" s="66">
        <v>91331430</v>
      </c>
      <c r="Q53" s="113"/>
      <c r="R53" s="66">
        <v>361771192</v>
      </c>
      <c r="S53" s="113"/>
      <c r="T53" s="66">
        <v>453102622</v>
      </c>
      <c r="U53" s="113"/>
      <c r="V53" s="147">
        <f t="shared" si="0"/>
        <v>-1.3127699105375482E-2</v>
      </c>
    </row>
    <row r="54" spans="2:22" x14ac:dyDescent="0.55000000000000004">
      <c r="B54" s="4" t="s">
        <v>222</v>
      </c>
      <c r="D54" s="66">
        <v>0</v>
      </c>
      <c r="E54" s="113"/>
      <c r="F54" s="66">
        <v>0</v>
      </c>
      <c r="G54" s="113"/>
      <c r="H54" s="66">
        <v>0</v>
      </c>
      <c r="I54" s="113"/>
      <c r="J54" s="66">
        <v>0</v>
      </c>
      <c r="K54" s="113"/>
      <c r="L54" s="127">
        <v>0</v>
      </c>
      <c r="M54" s="113"/>
      <c r="N54" s="66">
        <v>1046520000</v>
      </c>
      <c r="O54" s="113"/>
      <c r="P54" s="66">
        <v>0</v>
      </c>
      <c r="Q54" s="113"/>
      <c r="R54" s="66">
        <v>-955367874</v>
      </c>
      <c r="S54" s="113"/>
      <c r="T54" s="66">
        <v>91152126</v>
      </c>
      <c r="U54" s="113"/>
      <c r="V54" s="147">
        <f t="shared" si="0"/>
        <v>-2.640941863592379E-3</v>
      </c>
    </row>
    <row r="55" spans="2:22" x14ac:dyDescent="0.55000000000000004">
      <c r="B55" s="4" t="s">
        <v>86</v>
      </c>
      <c r="D55" s="66">
        <v>0</v>
      </c>
      <c r="E55" s="113"/>
      <c r="F55" s="66">
        <v>0</v>
      </c>
      <c r="G55" s="113"/>
      <c r="H55" s="66">
        <v>0</v>
      </c>
      <c r="I55" s="113"/>
      <c r="J55" s="66">
        <v>0</v>
      </c>
      <c r="K55" s="113"/>
      <c r="L55" s="127">
        <v>0</v>
      </c>
      <c r="M55" s="113"/>
      <c r="N55" s="66">
        <v>636000000</v>
      </c>
      <c r="O55" s="113"/>
      <c r="P55" s="66">
        <v>0</v>
      </c>
      <c r="Q55" s="113"/>
      <c r="R55" s="66">
        <v>587686296</v>
      </c>
      <c r="S55" s="113"/>
      <c r="T55" s="66">
        <v>1223686296</v>
      </c>
      <c r="U55" s="113"/>
      <c r="V55" s="147">
        <f t="shared" si="0"/>
        <v>-3.545374648761012E-2</v>
      </c>
    </row>
    <row r="56" spans="2:22" x14ac:dyDescent="0.55000000000000004">
      <c r="B56" s="4" t="s">
        <v>203</v>
      </c>
      <c r="D56" s="66">
        <v>0</v>
      </c>
      <c r="E56" s="113"/>
      <c r="F56" s="66">
        <v>0</v>
      </c>
      <c r="G56" s="113"/>
      <c r="H56" s="66">
        <v>0</v>
      </c>
      <c r="I56" s="113"/>
      <c r="J56" s="66">
        <v>0</v>
      </c>
      <c r="K56" s="113"/>
      <c r="L56" s="127">
        <v>0</v>
      </c>
      <c r="M56" s="113"/>
      <c r="N56" s="66">
        <v>0</v>
      </c>
      <c r="O56" s="113"/>
      <c r="P56" s="66">
        <v>0</v>
      </c>
      <c r="Q56" s="113"/>
      <c r="R56" s="66">
        <v>100469654</v>
      </c>
      <c r="S56" s="113"/>
      <c r="T56" s="66">
        <v>100469654</v>
      </c>
      <c r="U56" s="113"/>
      <c r="V56" s="147">
        <f t="shared" si="0"/>
        <v>-2.9108977147635755E-3</v>
      </c>
    </row>
    <row r="57" spans="2:22" ht="26.25" customHeight="1" x14ac:dyDescent="0.55000000000000004">
      <c r="B57" s="4" t="s">
        <v>200</v>
      </c>
      <c r="D57" s="66">
        <v>0</v>
      </c>
      <c r="E57" s="113"/>
      <c r="F57" s="66">
        <v>483108300</v>
      </c>
      <c r="G57" s="113"/>
      <c r="H57" s="66">
        <v>0</v>
      </c>
      <c r="I57" s="113"/>
      <c r="J57" s="66">
        <v>483108300</v>
      </c>
      <c r="K57" s="113"/>
      <c r="L57" s="127">
        <v>1.85</v>
      </c>
      <c r="M57" s="113"/>
      <c r="N57" s="66">
        <v>2170000000</v>
      </c>
      <c r="O57" s="113"/>
      <c r="P57" s="66">
        <v>-9286478099</v>
      </c>
      <c r="Q57" s="113"/>
      <c r="R57" s="66">
        <v>-836003035</v>
      </c>
      <c r="S57" s="113"/>
      <c r="T57" s="66">
        <v>-7952481134</v>
      </c>
      <c r="U57" s="113"/>
      <c r="V57" s="147">
        <f t="shared" si="0"/>
        <v>0.23040647835475822</v>
      </c>
    </row>
    <row r="58" spans="2:22" x14ac:dyDescent="0.55000000000000004">
      <c r="B58" s="4" t="s">
        <v>83</v>
      </c>
      <c r="D58" s="66">
        <v>0</v>
      </c>
      <c r="E58" s="113"/>
      <c r="F58" s="66">
        <v>0</v>
      </c>
      <c r="G58" s="113"/>
      <c r="H58" s="66">
        <v>0</v>
      </c>
      <c r="I58" s="113"/>
      <c r="J58" s="66">
        <v>0</v>
      </c>
      <c r="K58" s="113"/>
      <c r="L58" s="127">
        <v>0</v>
      </c>
      <c r="M58" s="113"/>
      <c r="N58" s="66">
        <v>0</v>
      </c>
      <c r="O58" s="113"/>
      <c r="P58" s="66">
        <v>0</v>
      </c>
      <c r="Q58" s="113"/>
      <c r="R58" s="66">
        <v>4407080390</v>
      </c>
      <c r="S58" s="113"/>
      <c r="T58" s="66">
        <v>4407080390</v>
      </c>
      <c r="U58" s="113"/>
      <c r="V58" s="147">
        <f t="shared" si="0"/>
        <v>-0.12768592032804618</v>
      </c>
    </row>
    <row r="59" spans="2:22" x14ac:dyDescent="0.55000000000000004">
      <c r="B59" s="4" t="s">
        <v>192</v>
      </c>
      <c r="D59" s="66">
        <v>0</v>
      </c>
      <c r="E59" s="113"/>
      <c r="F59" s="66">
        <v>0</v>
      </c>
      <c r="G59" s="113"/>
      <c r="H59" s="66">
        <v>0</v>
      </c>
      <c r="I59" s="113"/>
      <c r="J59" s="66">
        <v>0</v>
      </c>
      <c r="K59" s="113"/>
      <c r="L59" s="127">
        <v>0</v>
      </c>
      <c r="M59" s="113"/>
      <c r="N59" s="66">
        <v>0</v>
      </c>
      <c r="O59" s="113"/>
      <c r="P59" s="66">
        <v>0</v>
      </c>
      <c r="Q59" s="113"/>
      <c r="R59" s="66">
        <v>3804874</v>
      </c>
      <c r="S59" s="113"/>
      <c r="T59" s="66">
        <v>3804874</v>
      </c>
      <c r="U59" s="113"/>
      <c r="V59" s="147">
        <f t="shared" si="0"/>
        <v>-1.1023825195579299E-4</v>
      </c>
    </row>
    <row r="60" spans="2:22" x14ac:dyDescent="0.55000000000000004">
      <c r="B60" s="4" t="s">
        <v>209</v>
      </c>
      <c r="D60" s="66">
        <v>0</v>
      </c>
      <c r="E60" s="113"/>
      <c r="F60" s="66">
        <v>-120773998</v>
      </c>
      <c r="G60" s="113"/>
      <c r="H60" s="66">
        <v>0</v>
      </c>
      <c r="I60" s="113"/>
      <c r="J60" s="66">
        <v>-120773998</v>
      </c>
      <c r="K60" s="113"/>
      <c r="L60" s="127">
        <v>-0.46</v>
      </c>
      <c r="M60" s="113"/>
      <c r="N60" s="66">
        <v>34025424</v>
      </c>
      <c r="O60" s="113"/>
      <c r="P60" s="66">
        <v>-79173877</v>
      </c>
      <c r="Q60" s="113"/>
      <c r="R60" s="66">
        <v>0</v>
      </c>
      <c r="S60" s="113"/>
      <c r="T60" s="66">
        <v>-45148453</v>
      </c>
      <c r="U60" s="113"/>
      <c r="V60" s="147">
        <f t="shared" si="0"/>
        <v>1.3080818279996335E-3</v>
      </c>
    </row>
    <row r="61" spans="2:22" x14ac:dyDescent="0.55000000000000004">
      <c r="B61" s="4" t="s">
        <v>268</v>
      </c>
      <c r="D61" s="66">
        <v>0</v>
      </c>
      <c r="E61" s="113"/>
      <c r="F61" s="66">
        <v>-37897757</v>
      </c>
      <c r="G61" s="113"/>
      <c r="H61" s="66">
        <v>0</v>
      </c>
      <c r="I61" s="113"/>
      <c r="J61" s="66">
        <v>-37897757</v>
      </c>
      <c r="K61" s="113"/>
      <c r="L61" s="127">
        <v>-0.15</v>
      </c>
      <c r="M61" s="113"/>
      <c r="N61" s="66">
        <v>0</v>
      </c>
      <c r="O61" s="113"/>
      <c r="P61" s="66">
        <v>-37897757</v>
      </c>
      <c r="Q61" s="113"/>
      <c r="R61" s="66">
        <v>0</v>
      </c>
      <c r="S61" s="113"/>
      <c r="T61" s="66">
        <v>-37897757</v>
      </c>
      <c r="U61" s="113"/>
      <c r="V61" s="147">
        <f t="shared" si="0"/>
        <v>1.0980081034813287E-3</v>
      </c>
    </row>
    <row r="62" spans="2:22" x14ac:dyDescent="0.55000000000000004">
      <c r="B62" s="4" t="s">
        <v>197</v>
      </c>
      <c r="D62" s="66">
        <v>0</v>
      </c>
      <c r="E62" s="113"/>
      <c r="F62" s="66">
        <v>506373097</v>
      </c>
      <c r="G62" s="113"/>
      <c r="H62" s="66">
        <v>0</v>
      </c>
      <c r="I62" s="113"/>
      <c r="J62" s="66">
        <v>506373097</v>
      </c>
      <c r="K62" s="113"/>
      <c r="L62" s="127">
        <v>1.94</v>
      </c>
      <c r="M62" s="113"/>
      <c r="N62" s="66">
        <v>0</v>
      </c>
      <c r="O62" s="113"/>
      <c r="P62" s="66">
        <v>-1644532600</v>
      </c>
      <c r="Q62" s="113"/>
      <c r="R62" s="66">
        <v>0</v>
      </c>
      <c r="S62" s="113"/>
      <c r="T62" s="66">
        <v>-1644532600</v>
      </c>
      <c r="U62" s="113"/>
      <c r="V62" s="147">
        <f t="shared" si="0"/>
        <v>4.7646886364256825E-2</v>
      </c>
    </row>
    <row r="63" spans="2:22" x14ac:dyDescent="0.55000000000000004">
      <c r="B63" s="4" t="s">
        <v>219</v>
      </c>
      <c r="D63" s="66">
        <v>0</v>
      </c>
      <c r="E63" s="113"/>
      <c r="F63" s="66">
        <v>273484788</v>
      </c>
      <c r="G63" s="113"/>
      <c r="H63" s="66">
        <v>0</v>
      </c>
      <c r="I63" s="113"/>
      <c r="J63" s="66">
        <v>273484788</v>
      </c>
      <c r="K63" s="113"/>
      <c r="L63" s="127">
        <v>1.05</v>
      </c>
      <c r="M63" s="113"/>
      <c r="N63" s="66">
        <v>0</v>
      </c>
      <c r="O63" s="113"/>
      <c r="P63" s="66">
        <v>88624448</v>
      </c>
      <c r="Q63" s="113"/>
      <c r="R63" s="66">
        <v>0</v>
      </c>
      <c r="S63" s="113"/>
      <c r="T63" s="66">
        <v>88624448</v>
      </c>
      <c r="U63" s="113"/>
      <c r="V63" s="147">
        <f t="shared" si="0"/>
        <v>-2.5677076896809393E-3</v>
      </c>
    </row>
    <row r="64" spans="2:22" x14ac:dyDescent="0.55000000000000004">
      <c r="B64" s="4" t="s">
        <v>271</v>
      </c>
      <c r="D64" s="66">
        <v>0</v>
      </c>
      <c r="E64" s="113"/>
      <c r="F64" s="66">
        <v>166613402</v>
      </c>
      <c r="G64" s="113"/>
      <c r="H64" s="66">
        <v>0</v>
      </c>
      <c r="I64" s="113"/>
      <c r="J64" s="66">
        <v>166613402</v>
      </c>
      <c r="K64" s="113"/>
      <c r="L64" s="127">
        <v>0.64</v>
      </c>
      <c r="M64" s="113"/>
      <c r="N64" s="66">
        <v>0</v>
      </c>
      <c r="O64" s="113"/>
      <c r="P64" s="66">
        <v>166613402</v>
      </c>
      <c r="Q64" s="113"/>
      <c r="R64" s="66">
        <v>0</v>
      </c>
      <c r="S64" s="113"/>
      <c r="T64" s="66">
        <v>166613402</v>
      </c>
      <c r="U64" s="113"/>
      <c r="V64" s="147">
        <f t="shared" si="0"/>
        <v>-4.8272742248200136E-3</v>
      </c>
    </row>
    <row r="65" spans="2:22" x14ac:dyDescent="0.55000000000000004">
      <c r="B65" s="4" t="s">
        <v>273</v>
      </c>
      <c r="D65" s="66">
        <v>0</v>
      </c>
      <c r="E65" s="113"/>
      <c r="F65" s="66">
        <v>324788197</v>
      </c>
      <c r="G65" s="113"/>
      <c r="H65" s="66">
        <v>0</v>
      </c>
      <c r="I65" s="113"/>
      <c r="J65" s="66">
        <v>324788197</v>
      </c>
      <c r="K65" s="113"/>
      <c r="L65" s="127">
        <v>1.25</v>
      </c>
      <c r="M65" s="113"/>
      <c r="N65" s="66">
        <v>0</v>
      </c>
      <c r="O65" s="113"/>
      <c r="P65" s="66">
        <v>324788197</v>
      </c>
      <c r="Q65" s="113"/>
      <c r="R65" s="66">
        <v>0</v>
      </c>
      <c r="S65" s="113"/>
      <c r="T65" s="66">
        <v>324788197</v>
      </c>
      <c r="U65" s="113"/>
      <c r="V65" s="147">
        <f t="shared" si="0"/>
        <v>-9.4100574928772229E-3</v>
      </c>
    </row>
    <row r="66" spans="2:22" x14ac:dyDescent="0.55000000000000004">
      <c r="B66" s="4" t="s">
        <v>272</v>
      </c>
      <c r="D66" s="66">
        <v>0</v>
      </c>
      <c r="E66" s="113"/>
      <c r="F66" s="66">
        <v>41018405</v>
      </c>
      <c r="G66" s="113"/>
      <c r="H66" s="66">
        <v>0</v>
      </c>
      <c r="I66" s="113"/>
      <c r="J66" s="66">
        <v>41018405</v>
      </c>
      <c r="K66" s="113"/>
      <c r="L66" s="127">
        <v>0.16</v>
      </c>
      <c r="M66" s="113"/>
      <c r="N66" s="66">
        <v>0</v>
      </c>
      <c r="O66" s="113"/>
      <c r="P66" s="66">
        <v>41018405</v>
      </c>
      <c r="Q66" s="113"/>
      <c r="R66" s="66">
        <v>0</v>
      </c>
      <c r="S66" s="113"/>
      <c r="T66" s="66">
        <v>41018405</v>
      </c>
      <c r="U66" s="113"/>
      <c r="V66" s="147">
        <f t="shared" si="0"/>
        <v>-1.1884223407173954E-3</v>
      </c>
    </row>
    <row r="67" spans="2:22" ht="24" customHeight="1" x14ac:dyDescent="0.55000000000000004">
      <c r="B67" s="4" t="s">
        <v>267</v>
      </c>
      <c r="D67" s="66">
        <v>0</v>
      </c>
      <c r="E67" s="113"/>
      <c r="F67" s="66">
        <v>8575010</v>
      </c>
      <c r="G67" s="113"/>
      <c r="H67" s="66">
        <v>0</v>
      </c>
      <c r="I67" s="113"/>
      <c r="J67" s="66">
        <v>8575010</v>
      </c>
      <c r="K67" s="113"/>
      <c r="L67" s="127">
        <v>0.03</v>
      </c>
      <c r="M67" s="113"/>
      <c r="N67" s="66">
        <v>0</v>
      </c>
      <c r="O67" s="113"/>
      <c r="P67" s="66">
        <v>8575010</v>
      </c>
      <c r="Q67" s="113"/>
      <c r="R67" s="66">
        <v>0</v>
      </c>
      <c r="S67" s="113"/>
      <c r="T67" s="66">
        <v>8575010</v>
      </c>
      <c r="U67" s="113"/>
      <c r="V67" s="147">
        <f t="shared" si="0"/>
        <v>-2.484429478882729E-4</v>
      </c>
    </row>
    <row r="68" spans="2:22" x14ac:dyDescent="0.55000000000000004">
      <c r="B68" s="4" t="s">
        <v>277</v>
      </c>
      <c r="D68" s="66">
        <v>0</v>
      </c>
      <c r="E68" s="113"/>
      <c r="F68" s="66">
        <v>135332749</v>
      </c>
      <c r="G68" s="113"/>
      <c r="H68" s="66">
        <v>0</v>
      </c>
      <c r="I68" s="113"/>
      <c r="J68" s="66">
        <v>135332749</v>
      </c>
      <c r="K68" s="113"/>
      <c r="L68" s="127">
        <v>0.52</v>
      </c>
      <c r="M68" s="113"/>
      <c r="N68" s="66">
        <v>0</v>
      </c>
      <c r="O68" s="113"/>
      <c r="P68" s="66">
        <v>135332749</v>
      </c>
      <c r="Q68" s="113"/>
      <c r="R68" s="66">
        <v>0</v>
      </c>
      <c r="S68" s="113"/>
      <c r="T68" s="66">
        <v>135332749</v>
      </c>
      <c r="U68" s="113"/>
      <c r="V68" s="147">
        <f t="shared" si="0"/>
        <v>-3.9209828451959488E-3</v>
      </c>
    </row>
    <row r="69" spans="2:22" x14ac:dyDescent="0.55000000000000004">
      <c r="B69" s="4" t="s">
        <v>275</v>
      </c>
      <c r="D69" s="66">
        <v>0</v>
      </c>
      <c r="E69" s="113"/>
      <c r="F69" s="66">
        <v>115166556</v>
      </c>
      <c r="G69" s="113"/>
      <c r="H69" s="66">
        <v>0</v>
      </c>
      <c r="I69" s="113"/>
      <c r="J69" s="66">
        <v>115166556</v>
      </c>
      <c r="K69" s="113"/>
      <c r="L69" s="127">
        <v>0.44</v>
      </c>
      <c r="M69" s="113"/>
      <c r="N69" s="66">
        <v>0</v>
      </c>
      <c r="O69" s="113"/>
      <c r="P69" s="66">
        <v>115166556</v>
      </c>
      <c r="Q69" s="113"/>
      <c r="R69" s="66">
        <v>0</v>
      </c>
      <c r="S69" s="113"/>
      <c r="T69" s="66">
        <v>115166556</v>
      </c>
      <c r="U69" s="113"/>
      <c r="V69" s="147">
        <f t="shared" si="0"/>
        <v>-3.3367096564062156E-3</v>
      </c>
    </row>
    <row r="70" spans="2:22" x14ac:dyDescent="0.55000000000000004">
      <c r="B70" s="4" t="s">
        <v>279</v>
      </c>
      <c r="D70" s="66">
        <v>0</v>
      </c>
      <c r="E70" s="113"/>
      <c r="F70" s="66">
        <v>-69870496</v>
      </c>
      <c r="G70" s="113"/>
      <c r="H70" s="66">
        <v>0</v>
      </c>
      <c r="I70" s="113"/>
      <c r="J70" s="66">
        <v>-69870496</v>
      </c>
      <c r="K70" s="113"/>
      <c r="L70" s="127">
        <v>-0.27</v>
      </c>
      <c r="M70" s="113"/>
      <c r="N70" s="66">
        <v>0</v>
      </c>
      <c r="O70" s="113"/>
      <c r="P70" s="66">
        <v>-69870496</v>
      </c>
      <c r="Q70" s="113"/>
      <c r="R70" s="66">
        <v>0</v>
      </c>
      <c r="S70" s="113"/>
      <c r="T70" s="66">
        <v>-69870496</v>
      </c>
      <c r="U70" s="113"/>
      <c r="V70" s="147">
        <f t="shared" si="0"/>
        <v>2.0243512248563885E-3</v>
      </c>
    </row>
    <row r="71" spans="2:22" x14ac:dyDescent="0.55000000000000004">
      <c r="B71" s="4" t="s">
        <v>270</v>
      </c>
      <c r="D71" s="66">
        <v>0</v>
      </c>
      <c r="E71" s="113"/>
      <c r="F71" s="66">
        <v>237868124</v>
      </c>
      <c r="G71" s="113"/>
      <c r="H71" s="66">
        <v>0</v>
      </c>
      <c r="I71" s="113"/>
      <c r="J71" s="66">
        <v>237868124</v>
      </c>
      <c r="K71" s="113"/>
      <c r="L71" s="127">
        <v>0.91</v>
      </c>
      <c r="M71" s="113"/>
      <c r="N71" s="66">
        <v>0</v>
      </c>
      <c r="O71" s="113"/>
      <c r="P71" s="66">
        <v>237868124</v>
      </c>
      <c r="Q71" s="113"/>
      <c r="R71" s="66">
        <v>0</v>
      </c>
      <c r="S71" s="113"/>
      <c r="T71" s="66">
        <v>237868124</v>
      </c>
      <c r="U71" s="113"/>
      <c r="V71" s="147">
        <f t="shared" si="0"/>
        <v>-6.8917304977152488E-3</v>
      </c>
    </row>
    <row r="72" spans="2:22" x14ac:dyDescent="0.55000000000000004">
      <c r="B72" s="4" t="s">
        <v>264</v>
      </c>
      <c r="D72" s="66">
        <v>0</v>
      </c>
      <c r="E72" s="113"/>
      <c r="F72" s="66">
        <v>83514064</v>
      </c>
      <c r="G72" s="113"/>
      <c r="H72" s="66">
        <v>0</v>
      </c>
      <c r="I72" s="113"/>
      <c r="J72" s="66">
        <v>83514064</v>
      </c>
      <c r="K72" s="113"/>
      <c r="L72" s="127">
        <v>0.32</v>
      </c>
      <c r="M72" s="113"/>
      <c r="N72" s="66">
        <v>0</v>
      </c>
      <c r="O72" s="113"/>
      <c r="P72" s="66">
        <v>83514064</v>
      </c>
      <c r="Q72" s="113"/>
      <c r="R72" s="66">
        <v>0</v>
      </c>
      <c r="S72" s="113"/>
      <c r="T72" s="66">
        <v>83514064</v>
      </c>
      <c r="U72" s="113"/>
      <c r="V72" s="147">
        <f t="shared" si="0"/>
        <v>-2.4196450208559392E-3</v>
      </c>
    </row>
    <row r="73" spans="2:22" x14ac:dyDescent="0.55000000000000004">
      <c r="B73" s="4" t="s">
        <v>276</v>
      </c>
      <c r="D73" s="66">
        <v>0</v>
      </c>
      <c r="E73" s="113"/>
      <c r="F73" s="66">
        <v>442928810</v>
      </c>
      <c r="G73" s="113"/>
      <c r="H73" s="66">
        <v>0</v>
      </c>
      <c r="I73" s="113"/>
      <c r="J73" s="66">
        <v>442928810</v>
      </c>
      <c r="K73" s="113"/>
      <c r="L73" s="127">
        <v>1.7</v>
      </c>
      <c r="M73" s="113"/>
      <c r="N73" s="66">
        <v>0</v>
      </c>
      <c r="O73" s="113"/>
      <c r="P73" s="66">
        <v>442928810</v>
      </c>
      <c r="Q73" s="113"/>
      <c r="R73" s="66">
        <v>0</v>
      </c>
      <c r="S73" s="113"/>
      <c r="T73" s="66">
        <v>442928810</v>
      </c>
      <c r="U73" s="113"/>
      <c r="V73" s="147">
        <f t="shared" si="0"/>
        <v>-1.2832934219440529E-2</v>
      </c>
    </row>
    <row r="74" spans="2:22" x14ac:dyDescent="0.55000000000000004">
      <c r="B74" s="4" t="s">
        <v>269</v>
      </c>
      <c r="D74" s="66">
        <v>0</v>
      </c>
      <c r="E74" s="113"/>
      <c r="F74" s="66">
        <v>102619537</v>
      </c>
      <c r="G74" s="113"/>
      <c r="H74" s="66">
        <v>0</v>
      </c>
      <c r="I74" s="113"/>
      <c r="J74" s="66">
        <v>102619537</v>
      </c>
      <c r="K74" s="113"/>
      <c r="L74" s="127">
        <v>0.39</v>
      </c>
      <c r="M74" s="113"/>
      <c r="N74" s="66">
        <v>0</v>
      </c>
      <c r="O74" s="113"/>
      <c r="P74" s="66">
        <v>102619537</v>
      </c>
      <c r="Q74" s="113"/>
      <c r="R74" s="66">
        <v>0</v>
      </c>
      <c r="S74" s="113"/>
      <c r="T74" s="66">
        <v>102619537</v>
      </c>
      <c r="U74" s="113"/>
      <c r="V74" s="147">
        <f t="shared" si="0"/>
        <v>-2.973186070128162E-3</v>
      </c>
    </row>
    <row r="75" spans="2:22" x14ac:dyDescent="0.55000000000000004">
      <c r="B75" s="4" t="s">
        <v>265</v>
      </c>
      <c r="D75" s="66">
        <v>0</v>
      </c>
      <c r="E75" s="113"/>
      <c r="F75" s="66">
        <v>-25080749</v>
      </c>
      <c r="G75" s="113"/>
      <c r="H75" s="66">
        <v>0</v>
      </c>
      <c r="I75" s="113"/>
      <c r="J75" s="66">
        <v>-25080749</v>
      </c>
      <c r="K75" s="113"/>
      <c r="L75" s="127">
        <v>-0.1</v>
      </c>
      <c r="M75" s="113"/>
      <c r="N75" s="66">
        <v>0</v>
      </c>
      <c r="O75" s="113"/>
      <c r="P75" s="66">
        <v>-25080749</v>
      </c>
      <c r="Q75" s="113"/>
      <c r="R75" s="66">
        <v>0</v>
      </c>
      <c r="S75" s="113"/>
      <c r="T75" s="66">
        <v>-25080749</v>
      </c>
      <c r="U75" s="113"/>
      <c r="V75" s="147">
        <f t="shared" ref="V75:V79" si="1">T75/$T$81</f>
        <v>7.2666215162499543E-4</v>
      </c>
    </row>
    <row r="76" spans="2:22" x14ac:dyDescent="0.55000000000000004">
      <c r="B76" s="4" t="s">
        <v>191</v>
      </c>
      <c r="D76" s="66">
        <v>0</v>
      </c>
      <c r="E76" s="113"/>
      <c r="F76" s="66">
        <v>741153492</v>
      </c>
      <c r="G76" s="113"/>
      <c r="H76" s="66">
        <v>0</v>
      </c>
      <c r="I76" s="113"/>
      <c r="J76" s="66">
        <v>741153492</v>
      </c>
      <c r="K76" s="113"/>
      <c r="L76" s="127">
        <v>2.84</v>
      </c>
      <c r="M76" s="113"/>
      <c r="N76" s="66">
        <v>0</v>
      </c>
      <c r="O76" s="113"/>
      <c r="P76" s="66">
        <v>356946318</v>
      </c>
      <c r="Q76" s="113"/>
      <c r="R76" s="66">
        <v>0</v>
      </c>
      <c r="S76" s="113"/>
      <c r="T76" s="66">
        <v>356946318</v>
      </c>
      <c r="U76" s="113"/>
      <c r="V76" s="147">
        <f t="shared" si="1"/>
        <v>-1.034177166927909E-2</v>
      </c>
    </row>
    <row r="77" spans="2:22" x14ac:dyDescent="0.55000000000000004">
      <c r="B77" s="4" t="s">
        <v>238</v>
      </c>
      <c r="D77" s="66">
        <v>0</v>
      </c>
      <c r="E77" s="113"/>
      <c r="F77" s="66">
        <v>259335833</v>
      </c>
      <c r="G77" s="113"/>
      <c r="H77" s="66">
        <v>0</v>
      </c>
      <c r="I77" s="113"/>
      <c r="J77" s="66">
        <v>259335833</v>
      </c>
      <c r="K77" s="113"/>
      <c r="L77" s="127">
        <v>0.99</v>
      </c>
      <c r="M77" s="113"/>
      <c r="N77" s="66">
        <v>0</v>
      </c>
      <c r="O77" s="113"/>
      <c r="P77" s="66">
        <v>271703269</v>
      </c>
      <c r="Q77" s="113"/>
      <c r="R77" s="66">
        <v>0</v>
      </c>
      <c r="S77" s="113"/>
      <c r="T77" s="66">
        <v>271703269</v>
      </c>
      <c r="U77" s="113"/>
      <c r="V77" s="147">
        <f t="shared" si="1"/>
        <v>-7.8720329307184946E-3</v>
      </c>
    </row>
    <row r="78" spans="2:22" x14ac:dyDescent="0.55000000000000004">
      <c r="B78" s="4" t="s">
        <v>232</v>
      </c>
      <c r="D78" s="66">
        <v>0</v>
      </c>
      <c r="E78" s="113"/>
      <c r="F78" s="66">
        <v>260932793</v>
      </c>
      <c r="G78" s="113"/>
      <c r="H78" s="66">
        <v>0</v>
      </c>
      <c r="I78" s="113"/>
      <c r="J78" s="66">
        <v>260932793</v>
      </c>
      <c r="K78" s="113"/>
      <c r="L78" s="127">
        <v>1</v>
      </c>
      <c r="M78" s="113"/>
      <c r="N78" s="66">
        <v>0</v>
      </c>
      <c r="O78" s="113"/>
      <c r="P78" s="66">
        <v>259912550</v>
      </c>
      <c r="Q78" s="113"/>
      <c r="R78" s="66">
        <v>0</v>
      </c>
      <c r="S78" s="113"/>
      <c r="T78" s="66">
        <v>259912550</v>
      </c>
      <c r="U78" s="113"/>
      <c r="V78" s="147">
        <f t="shared" si="1"/>
        <v>-7.530421552296513E-3</v>
      </c>
    </row>
    <row r="79" spans="2:22" x14ac:dyDescent="0.55000000000000004">
      <c r="B79" s="4" t="s">
        <v>266</v>
      </c>
      <c r="D79" s="66">
        <v>0</v>
      </c>
      <c r="E79" s="113"/>
      <c r="F79" s="66">
        <v>5561515</v>
      </c>
      <c r="G79" s="113"/>
      <c r="H79" s="66">
        <v>0</v>
      </c>
      <c r="I79" s="113"/>
      <c r="J79" s="66">
        <v>5561515</v>
      </c>
      <c r="K79" s="113"/>
      <c r="L79" s="127">
        <v>0.02</v>
      </c>
      <c r="M79" s="113"/>
      <c r="N79" s="66">
        <v>0</v>
      </c>
      <c r="O79" s="113"/>
      <c r="P79" s="66">
        <v>5561515</v>
      </c>
      <c r="Q79" s="113"/>
      <c r="R79" s="66">
        <v>0</v>
      </c>
      <c r="S79" s="113"/>
      <c r="T79" s="66">
        <v>5561515</v>
      </c>
      <c r="U79" s="113"/>
      <c r="V79" s="147">
        <f t="shared" si="1"/>
        <v>-1.6113324431398307E-4</v>
      </c>
    </row>
    <row r="80" spans="2:22" x14ac:dyDescent="0.55000000000000004">
      <c r="D80" s="66"/>
      <c r="E80" s="113"/>
      <c r="F80" s="66"/>
      <c r="G80" s="113"/>
      <c r="H80" s="66"/>
      <c r="I80" s="113"/>
      <c r="J80" s="66"/>
      <c r="K80" s="113"/>
      <c r="L80" s="114"/>
      <c r="M80" s="113"/>
      <c r="N80" s="66"/>
      <c r="O80" s="113"/>
      <c r="P80" s="66"/>
      <c r="Q80" s="113"/>
      <c r="R80" s="66"/>
      <c r="S80" s="113"/>
      <c r="T80" s="66"/>
      <c r="U80" s="113"/>
      <c r="V80" s="31"/>
    </row>
    <row r="81" spans="2:22" ht="42.75" thickBot="1" x14ac:dyDescent="0.6">
      <c r="B81" s="35" t="s">
        <v>65</v>
      </c>
      <c r="D81" s="70">
        <f>SUM(D10:D79)</f>
        <v>838211765</v>
      </c>
      <c r="E81" s="6"/>
      <c r="F81" s="70">
        <f>SUM(F10:F79)</f>
        <v>27979229768</v>
      </c>
      <c r="G81" s="6"/>
      <c r="H81" s="70">
        <f>SUM(H10:H79)</f>
        <v>-10519875290</v>
      </c>
      <c r="I81" s="6"/>
      <c r="J81" s="70">
        <f>SUM(J10:J79)</f>
        <v>18297566243</v>
      </c>
      <c r="K81" s="6"/>
      <c r="L81" s="126">
        <f>SUM(L10:L79)</f>
        <v>70.150000000000006</v>
      </c>
      <c r="M81" s="6"/>
      <c r="N81" s="70">
        <f>SUM(N10:N79)</f>
        <v>25216618067</v>
      </c>
      <c r="O81" s="6"/>
      <c r="P81" s="70">
        <f>SUM(P10:P79)</f>
        <v>-42288547930</v>
      </c>
      <c r="Q81" s="6"/>
      <c r="R81" s="70">
        <f>SUM(R10:R79)</f>
        <v>-17443076793</v>
      </c>
      <c r="S81" s="6"/>
      <c r="T81" s="70">
        <f>SUM(T10:T79)</f>
        <v>-34515006656</v>
      </c>
      <c r="U81" s="6"/>
      <c r="V81" s="148">
        <f>SUM(V10:V79)</f>
        <v>1.0000000000000002</v>
      </c>
    </row>
    <row r="82" spans="2:22" ht="21.75" thickTop="1" x14ac:dyDescent="0.55000000000000004"/>
    <row r="83" spans="2:22" ht="30" x14ac:dyDescent="0.75">
      <c r="L83" s="46">
        <v>11</v>
      </c>
      <c r="T83" s="170"/>
    </row>
    <row r="84" spans="2:22" x14ac:dyDescent="0.55000000000000004">
      <c r="T84" s="21"/>
    </row>
  </sheetData>
  <sortState xmlns:xlrd2="http://schemas.microsoft.com/office/spreadsheetml/2017/richdata2" ref="B10:V79">
    <sortCondition descending="1" ref="T10:T7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3"/>
  <sheetViews>
    <sheetView rightToLeft="1" view="pageBreakPreview" zoomScale="85" zoomScaleNormal="70" zoomScaleSheetLayoutView="85" workbookViewId="0">
      <selection activeCell="D21" sqref="D21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1" t="s">
        <v>182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4"/>
      <c r="R2" s="14"/>
      <c r="S2" s="14"/>
      <c r="T2" s="14"/>
      <c r="U2" s="14"/>
    </row>
    <row r="3" spans="2:28" ht="30" x14ac:dyDescent="0.6">
      <c r="B3" s="171" t="s">
        <v>37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4"/>
      <c r="R3" s="14"/>
    </row>
    <row r="4" spans="2:28" ht="30" x14ac:dyDescent="0.6">
      <c r="B4" s="171" t="s">
        <v>294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2" t="s">
        <v>41</v>
      </c>
      <c r="D7" s="173" t="s">
        <v>39</v>
      </c>
      <c r="E7" s="173" t="s">
        <v>39</v>
      </c>
      <c r="F7" s="173" t="s">
        <v>39</v>
      </c>
      <c r="G7" s="173" t="s">
        <v>39</v>
      </c>
      <c r="H7" s="173" t="s">
        <v>39</v>
      </c>
      <c r="I7" s="173" t="s">
        <v>39</v>
      </c>
      <c r="J7" s="173" t="s">
        <v>39</v>
      </c>
      <c r="L7" s="173" t="s">
        <v>40</v>
      </c>
      <c r="M7" s="173" t="s">
        <v>40</v>
      </c>
      <c r="N7" s="173" t="s">
        <v>40</v>
      </c>
      <c r="O7" s="173" t="s">
        <v>40</v>
      </c>
      <c r="P7" s="173" t="s">
        <v>40</v>
      </c>
      <c r="Q7" s="173" t="s">
        <v>40</v>
      </c>
      <c r="R7" s="173" t="s">
        <v>40</v>
      </c>
    </row>
    <row r="8" spans="2:28" s="37" customFormat="1" ht="48" customHeight="1" x14ac:dyDescent="0.75">
      <c r="B8" s="172" t="s">
        <v>41</v>
      </c>
      <c r="D8" s="214" t="s">
        <v>58</v>
      </c>
      <c r="E8" s="38"/>
      <c r="F8" s="214" t="s">
        <v>55</v>
      </c>
      <c r="G8" s="38"/>
      <c r="H8" s="214" t="s">
        <v>56</v>
      </c>
      <c r="I8" s="38"/>
      <c r="J8" s="214" t="s">
        <v>59</v>
      </c>
      <c r="L8" s="214" t="s">
        <v>58</v>
      </c>
      <c r="M8" s="38"/>
      <c r="N8" s="214" t="s">
        <v>55</v>
      </c>
      <c r="O8" s="38"/>
      <c r="P8" s="214" t="s">
        <v>56</v>
      </c>
      <c r="Q8" s="38"/>
      <c r="R8" s="214" t="s">
        <v>59</v>
      </c>
    </row>
    <row r="9" spans="2:28" ht="21.75" x14ac:dyDescent="0.6">
      <c r="B9" s="34" t="s">
        <v>241</v>
      </c>
      <c r="C9" s="4"/>
      <c r="D9" s="68">
        <v>0</v>
      </c>
      <c r="E9" s="6"/>
      <c r="F9" s="68">
        <v>0</v>
      </c>
      <c r="G9" s="6"/>
      <c r="H9" s="68">
        <v>90887990</v>
      </c>
      <c r="I9" s="6"/>
      <c r="J9" s="68">
        <v>90887990</v>
      </c>
      <c r="K9" s="6"/>
      <c r="L9" s="68">
        <v>0</v>
      </c>
      <c r="M9" s="6"/>
      <c r="N9" s="68">
        <v>0</v>
      </c>
      <c r="O9" s="6"/>
      <c r="P9" s="68">
        <v>242123004</v>
      </c>
      <c r="Q9" s="4"/>
      <c r="R9" s="68">
        <v>242123004</v>
      </c>
    </row>
    <row r="10" spans="2:28" ht="21.75" x14ac:dyDescent="0.6">
      <c r="B10" s="4" t="s">
        <v>245</v>
      </c>
      <c r="C10" s="4"/>
      <c r="D10" s="69">
        <v>0</v>
      </c>
      <c r="E10" s="6"/>
      <c r="F10" s="69">
        <v>0</v>
      </c>
      <c r="G10" s="6"/>
      <c r="H10" s="69">
        <v>68847241</v>
      </c>
      <c r="I10" s="6"/>
      <c r="J10" s="69">
        <v>68847241</v>
      </c>
      <c r="K10" s="6"/>
      <c r="L10" s="69">
        <v>0</v>
      </c>
      <c r="M10" s="6"/>
      <c r="N10" s="69">
        <v>0</v>
      </c>
      <c r="O10" s="6"/>
      <c r="P10" s="69">
        <v>299478318</v>
      </c>
      <c r="Q10" s="4"/>
      <c r="R10" s="69">
        <v>299478318</v>
      </c>
    </row>
    <row r="11" spans="2:28" ht="21.75" x14ac:dyDescent="0.6">
      <c r="B11" s="4" t="s">
        <v>296</v>
      </c>
      <c r="C11" s="4"/>
      <c r="D11" s="69">
        <v>0</v>
      </c>
      <c r="E11" s="6"/>
      <c r="F11" s="69">
        <v>0</v>
      </c>
      <c r="G11" s="6"/>
      <c r="H11" s="69">
        <v>132978753</v>
      </c>
      <c r="I11" s="6"/>
      <c r="J11" s="69">
        <v>132978753</v>
      </c>
      <c r="K11" s="6"/>
      <c r="L11" s="69">
        <v>0</v>
      </c>
      <c r="M11" s="6"/>
      <c r="N11" s="69">
        <v>0</v>
      </c>
      <c r="O11" s="6"/>
      <c r="P11" s="69">
        <v>132978753</v>
      </c>
      <c r="Q11" s="4"/>
      <c r="R11" s="69">
        <v>132978753</v>
      </c>
    </row>
    <row r="12" spans="2:28" ht="21.75" x14ac:dyDescent="0.6">
      <c r="B12" s="4" t="s">
        <v>211</v>
      </c>
      <c r="C12" s="4"/>
      <c r="D12" s="69">
        <v>0</v>
      </c>
      <c r="E12" s="6"/>
      <c r="F12" s="69">
        <v>0</v>
      </c>
      <c r="G12" s="6"/>
      <c r="H12" s="69">
        <v>0</v>
      </c>
      <c r="I12" s="6"/>
      <c r="J12" s="69">
        <v>0</v>
      </c>
      <c r="K12" s="6"/>
      <c r="L12" s="69">
        <v>0</v>
      </c>
      <c r="M12" s="6"/>
      <c r="N12" s="69">
        <v>0</v>
      </c>
      <c r="O12" s="6"/>
      <c r="P12" s="69">
        <v>48683530</v>
      </c>
      <c r="Q12" s="4"/>
      <c r="R12" s="69">
        <v>48683530</v>
      </c>
    </row>
    <row r="13" spans="2:28" ht="21.75" x14ac:dyDescent="0.6">
      <c r="B13" s="4" t="s">
        <v>75</v>
      </c>
      <c r="C13" s="4"/>
      <c r="D13" s="69">
        <v>0</v>
      </c>
      <c r="E13" s="6"/>
      <c r="F13" s="69">
        <v>0</v>
      </c>
      <c r="G13" s="6"/>
      <c r="H13" s="69">
        <v>0</v>
      </c>
      <c r="I13" s="6"/>
      <c r="J13" s="69">
        <v>0</v>
      </c>
      <c r="K13" s="6"/>
      <c r="L13" s="69">
        <v>0</v>
      </c>
      <c r="M13" s="6"/>
      <c r="N13" s="69">
        <v>0</v>
      </c>
      <c r="O13" s="6"/>
      <c r="P13" s="69">
        <v>3967565</v>
      </c>
      <c r="Q13" s="4"/>
      <c r="R13" s="69">
        <v>3967565</v>
      </c>
    </row>
    <row r="14" spans="2:28" ht="21.75" x14ac:dyDescent="0.6">
      <c r="B14" s="4" t="s">
        <v>161</v>
      </c>
      <c r="C14" s="4"/>
      <c r="D14" s="69">
        <v>0</v>
      </c>
      <c r="E14" s="6"/>
      <c r="F14" s="69">
        <v>0</v>
      </c>
      <c r="G14" s="6"/>
      <c r="H14" s="69">
        <v>0</v>
      </c>
      <c r="I14" s="6"/>
      <c r="J14" s="69">
        <v>0</v>
      </c>
      <c r="K14" s="6"/>
      <c r="L14" s="69">
        <v>0</v>
      </c>
      <c r="M14" s="6"/>
      <c r="N14" s="69">
        <v>0</v>
      </c>
      <c r="O14" s="6"/>
      <c r="P14" s="69">
        <v>7963559</v>
      </c>
      <c r="Q14" s="4"/>
      <c r="R14" s="69">
        <v>7963559</v>
      </c>
    </row>
    <row r="15" spans="2:28" ht="21.75" x14ac:dyDescent="0.6">
      <c r="B15" s="4" t="s">
        <v>84</v>
      </c>
      <c r="C15" s="4"/>
      <c r="D15" s="69">
        <v>0</v>
      </c>
      <c r="E15" s="6"/>
      <c r="F15" s="69">
        <v>0</v>
      </c>
      <c r="G15" s="6"/>
      <c r="H15" s="69">
        <v>0</v>
      </c>
      <c r="I15" s="6"/>
      <c r="J15" s="69">
        <v>0</v>
      </c>
      <c r="K15" s="6"/>
      <c r="L15" s="69">
        <v>0</v>
      </c>
      <c r="M15" s="6"/>
      <c r="N15" s="69">
        <v>0</v>
      </c>
      <c r="O15" s="6"/>
      <c r="P15" s="69">
        <v>43189172</v>
      </c>
      <c r="Q15" s="4"/>
      <c r="R15" s="69">
        <v>43189172</v>
      </c>
    </row>
    <row r="16" spans="2:28" ht="21.75" x14ac:dyDescent="0.6">
      <c r="B16" s="4"/>
      <c r="C16" s="4"/>
      <c r="D16" s="69"/>
      <c r="E16" s="6"/>
      <c r="F16" s="69"/>
      <c r="G16" s="6"/>
      <c r="H16" s="69"/>
      <c r="I16" s="6"/>
      <c r="J16" s="69"/>
      <c r="K16" s="6"/>
      <c r="L16" s="69"/>
      <c r="M16" s="6"/>
      <c r="N16" s="69"/>
      <c r="O16" s="6"/>
      <c r="P16" s="69"/>
      <c r="Q16" s="4"/>
      <c r="R16" s="69"/>
    </row>
    <row r="17" spans="2:18" ht="24.75" thickBot="1" x14ac:dyDescent="0.65">
      <c r="B17" s="18" t="s">
        <v>65</v>
      </c>
      <c r="D17" s="71">
        <f>SUM(D9:D15)</f>
        <v>0</v>
      </c>
      <c r="E17" s="71">
        <f t="shared" ref="E17:K17" si="0">SUM(E9:E14)</f>
        <v>0</v>
      </c>
      <c r="F17" s="71">
        <f t="shared" si="0"/>
        <v>0</v>
      </c>
      <c r="G17" s="71">
        <f t="shared" si="0"/>
        <v>0</v>
      </c>
      <c r="H17" s="71">
        <f t="shared" si="0"/>
        <v>292713984</v>
      </c>
      <c r="I17" s="71">
        <f t="shared" si="0"/>
        <v>0</v>
      </c>
      <c r="J17" s="71">
        <f t="shared" si="0"/>
        <v>292713984</v>
      </c>
      <c r="K17" s="71">
        <f t="shared" si="0"/>
        <v>0</v>
      </c>
      <c r="L17" s="71">
        <f>SUM(L9:L15)</f>
        <v>0</v>
      </c>
      <c r="M17" s="71">
        <f>SUM(M9:M14)</f>
        <v>0</v>
      </c>
      <c r="N17" s="71">
        <f>SUM(N9:N14)</f>
        <v>0</v>
      </c>
      <c r="O17" s="71">
        <f>SUM(O9:O14)</f>
        <v>0</v>
      </c>
      <c r="P17" s="71">
        <f>SUM(P9:P15)</f>
        <v>778383901</v>
      </c>
      <c r="Q17" s="71">
        <f>SUM(Q9:Q14)</f>
        <v>0</v>
      </c>
      <c r="R17" s="71">
        <f>SUM(R9:R15)</f>
        <v>778383901</v>
      </c>
    </row>
    <row r="18" spans="2:18" ht="21.75" thickTop="1" x14ac:dyDescent="0.6">
      <c r="L18"/>
    </row>
    <row r="19" spans="2:18" ht="30" x14ac:dyDescent="0.75">
      <c r="J19" s="41">
        <v>12</v>
      </c>
      <c r="L19"/>
    </row>
    <row r="20" spans="2:18" x14ac:dyDescent="0.6">
      <c r="L20"/>
    </row>
    <row r="21" spans="2:18" x14ac:dyDescent="0.6">
      <c r="L21"/>
    </row>
    <row r="22" spans="2:18" x14ac:dyDescent="0.6">
      <c r="L22"/>
    </row>
    <row r="23" spans="2:18" x14ac:dyDescent="0.6">
      <c r="L23"/>
    </row>
  </sheetData>
  <sortState xmlns:xlrd2="http://schemas.microsoft.com/office/spreadsheetml/2017/richdata2" ref="B9:R14">
    <sortCondition descending="1" ref="R9:R14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B10" sqref="B10:J13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1" t="s">
        <v>182</v>
      </c>
      <c r="C2" s="171"/>
      <c r="D2" s="171"/>
      <c r="E2" s="171"/>
      <c r="F2" s="171"/>
      <c r="G2" s="171"/>
      <c r="H2" s="171"/>
      <c r="I2" s="171"/>
      <c r="J2" s="171"/>
    </row>
    <row r="3" spans="2:26" ht="31.5" customHeight="1" x14ac:dyDescent="0.55000000000000004">
      <c r="B3" s="171" t="s">
        <v>37</v>
      </c>
      <c r="C3" s="171"/>
      <c r="D3" s="171"/>
      <c r="E3" s="171"/>
      <c r="F3" s="171"/>
      <c r="G3" s="171"/>
      <c r="H3" s="171"/>
      <c r="I3" s="171"/>
      <c r="J3" s="171"/>
    </row>
    <row r="4" spans="2:26" ht="31.5" customHeight="1" x14ac:dyDescent="0.55000000000000004">
      <c r="B4" s="171" t="s">
        <v>294</v>
      </c>
      <c r="C4" s="171"/>
      <c r="D4" s="171"/>
      <c r="E4" s="171"/>
      <c r="F4" s="171"/>
      <c r="G4" s="171"/>
      <c r="H4" s="171"/>
      <c r="I4" s="171"/>
      <c r="J4" s="171"/>
    </row>
    <row r="5" spans="2:26" ht="73.5" customHeight="1" x14ac:dyDescent="0.55000000000000004"/>
    <row r="6" spans="2:26" ht="30" x14ac:dyDescent="0.55000000000000004">
      <c r="B6" s="12" t="s">
        <v>170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75" t="s">
        <v>60</v>
      </c>
      <c r="C8" s="175" t="s">
        <v>60</v>
      </c>
      <c r="D8" s="175" t="s">
        <v>39</v>
      </c>
      <c r="E8" s="175" t="s">
        <v>39</v>
      </c>
      <c r="F8" s="175" t="s">
        <v>39</v>
      </c>
      <c r="H8" s="175" t="s">
        <v>40</v>
      </c>
      <c r="I8" s="175" t="s">
        <v>40</v>
      </c>
      <c r="J8" s="175" t="s">
        <v>40</v>
      </c>
    </row>
    <row r="9" spans="2:26" s="29" customFormat="1" ht="50.25" customHeight="1" x14ac:dyDescent="0.6">
      <c r="B9" s="216" t="s">
        <v>61</v>
      </c>
      <c r="D9" s="216" t="s">
        <v>62</v>
      </c>
      <c r="F9" s="216" t="s">
        <v>63</v>
      </c>
      <c r="H9" s="216" t="s">
        <v>62</v>
      </c>
      <c r="J9" s="216" t="s">
        <v>63</v>
      </c>
    </row>
    <row r="10" spans="2:26" s="4" customFormat="1" ht="22.5" customHeight="1" x14ac:dyDescent="0.55000000000000004">
      <c r="B10" s="34" t="s">
        <v>248</v>
      </c>
      <c r="D10" s="68">
        <v>2567</v>
      </c>
      <c r="E10" s="6"/>
      <c r="F10" s="10"/>
      <c r="G10" s="6"/>
      <c r="H10" s="68">
        <v>15088</v>
      </c>
      <c r="I10" s="6"/>
      <c r="J10" s="94"/>
    </row>
    <row r="11" spans="2:26" s="4" customFormat="1" ht="22.5" customHeight="1" x14ac:dyDescent="0.55000000000000004">
      <c r="B11" s="4" t="s">
        <v>249</v>
      </c>
      <c r="D11" s="69">
        <v>1514</v>
      </c>
      <c r="E11" s="6"/>
      <c r="F11" s="6"/>
      <c r="G11" s="6"/>
      <c r="H11" s="69">
        <v>10200</v>
      </c>
      <c r="I11" s="6"/>
      <c r="J11" s="31"/>
    </row>
    <row r="12" spans="2:26" s="4" customFormat="1" ht="22.5" customHeight="1" x14ac:dyDescent="0.55000000000000004">
      <c r="B12" s="4" t="s">
        <v>250</v>
      </c>
      <c r="D12" s="69">
        <v>680848</v>
      </c>
      <c r="E12" s="6"/>
      <c r="F12" s="6"/>
      <c r="G12" s="6"/>
      <c r="H12" s="69">
        <v>30052941</v>
      </c>
      <c r="I12" s="6"/>
      <c r="J12" s="31"/>
    </row>
    <row r="13" spans="2:26" s="4" customFormat="1" ht="22.5" customHeight="1" x14ac:dyDescent="0.55000000000000004">
      <c r="B13" s="4" t="s">
        <v>251</v>
      </c>
      <c r="D13" s="69">
        <v>4131</v>
      </c>
      <c r="E13" s="6"/>
      <c r="F13" s="6"/>
      <c r="G13" s="6"/>
      <c r="H13" s="69">
        <v>24268</v>
      </c>
      <c r="I13" s="6"/>
      <c r="J13" s="31"/>
    </row>
    <row r="14" spans="2:26" s="4" customFormat="1" ht="21.75" customHeight="1" x14ac:dyDescent="0.55000000000000004">
      <c r="D14" s="69"/>
      <c r="E14" s="6"/>
      <c r="F14" s="6"/>
      <c r="G14" s="6"/>
      <c r="H14" s="69"/>
      <c r="I14" s="6"/>
      <c r="J14" s="31"/>
    </row>
    <row r="15" spans="2:26" ht="21.75" customHeight="1" thickBot="1" x14ac:dyDescent="0.6">
      <c r="B15" s="215" t="s">
        <v>65</v>
      </c>
      <c r="C15" s="215"/>
      <c r="D15" s="71">
        <f>SUM(D10:D14)</f>
        <v>689060</v>
      </c>
      <c r="E15" s="72"/>
      <c r="F15" s="73"/>
      <c r="G15" s="72"/>
      <c r="H15" s="71">
        <f>SUM(H10:H14)</f>
        <v>30102497</v>
      </c>
      <c r="I15" s="72"/>
      <c r="J15" s="96"/>
    </row>
    <row r="16" spans="2:26" ht="21.75" customHeight="1" thickTop="1" x14ac:dyDescent="0.55000000000000004">
      <c r="D16" s="2" t="s">
        <v>157</v>
      </c>
      <c r="J16" s="93"/>
    </row>
    <row r="17" spans="4:10" ht="30" x14ac:dyDescent="0.75">
      <c r="D17" s="44">
        <v>13</v>
      </c>
    </row>
    <row r="18" spans="4:10" ht="21.75" customHeight="1" x14ac:dyDescent="0.55000000000000004">
      <c r="J18" s="93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1" t="s">
        <v>182</v>
      </c>
      <c r="C2" s="171"/>
      <c r="D2" s="171"/>
      <c r="E2" s="171"/>
      <c r="F2" s="171"/>
    </row>
    <row r="3" spans="2:16" ht="30" x14ac:dyDescent="0.55000000000000004">
      <c r="B3" s="171" t="s">
        <v>37</v>
      </c>
      <c r="C3" s="171"/>
      <c r="D3" s="171"/>
      <c r="E3" s="171"/>
      <c r="F3" s="171"/>
    </row>
    <row r="4" spans="2:16" ht="30" x14ac:dyDescent="0.55000000000000004">
      <c r="B4" s="171" t="s">
        <v>294</v>
      </c>
      <c r="C4" s="171"/>
      <c r="D4" s="171"/>
      <c r="E4" s="171"/>
      <c r="F4" s="171"/>
    </row>
    <row r="5" spans="2:16" ht="125.25" customHeight="1" x14ac:dyDescent="0.55000000000000004"/>
    <row r="6" spans="2:16" s="18" customFormat="1" ht="24" x14ac:dyDescent="0.6">
      <c r="B6" s="49" t="s">
        <v>230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09" t="s">
        <v>64</v>
      </c>
      <c r="D8" s="171" t="s">
        <v>39</v>
      </c>
      <c r="F8" s="171" t="s">
        <v>295</v>
      </c>
    </row>
    <row r="9" spans="2:16" ht="30" x14ac:dyDescent="0.55000000000000004">
      <c r="B9" s="217" t="s">
        <v>64</v>
      </c>
      <c r="D9" s="218" t="s">
        <v>34</v>
      </c>
      <c r="F9" s="218" t="s">
        <v>34</v>
      </c>
    </row>
    <row r="10" spans="2:16" x14ac:dyDescent="0.55000000000000004">
      <c r="B10" s="2" t="s">
        <v>64</v>
      </c>
      <c r="D10" s="74">
        <v>34055482</v>
      </c>
      <c r="E10" s="72"/>
      <c r="F10" s="74">
        <v>121279817</v>
      </c>
    </row>
    <row r="11" spans="2:16" x14ac:dyDescent="0.55000000000000004">
      <c r="B11" s="2" t="s">
        <v>162</v>
      </c>
      <c r="D11" s="74">
        <v>0</v>
      </c>
      <c r="E11" s="72"/>
      <c r="F11" s="74">
        <v>0</v>
      </c>
    </row>
    <row r="12" spans="2:16" x14ac:dyDescent="0.55000000000000004">
      <c r="B12" s="2" t="s">
        <v>88</v>
      </c>
      <c r="D12" s="74">
        <v>18963607</v>
      </c>
      <c r="E12" s="72"/>
      <c r="F12" s="74">
        <v>60188812</v>
      </c>
    </row>
    <row r="13" spans="2:16" ht="21.75" thickBot="1" x14ac:dyDescent="0.6">
      <c r="B13" s="23" t="s">
        <v>65</v>
      </c>
      <c r="D13" s="71">
        <f>SUM(D10:D12)</f>
        <v>53019089</v>
      </c>
      <c r="E13" s="72"/>
      <c r="F13" s="71">
        <f>SUM(F10:F12)</f>
        <v>181468629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0">
        <v>14</v>
      </c>
      <c r="B17" s="210"/>
      <c r="C17" s="210"/>
      <c r="D17" s="210"/>
      <c r="E17" s="210"/>
      <c r="F17" s="21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2" t="s">
        <v>182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ht="25.5" x14ac:dyDescent="0.25">
      <c r="A3" s="192" t="s">
        <v>294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24" x14ac:dyDescent="0.25">
      <c r="A5" s="219" t="s">
        <v>171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 ht="21" x14ac:dyDescent="0.25">
      <c r="A6" s="121"/>
      <c r="B6" s="121"/>
      <c r="C6" s="121"/>
      <c r="D6" s="121"/>
      <c r="E6" s="121"/>
      <c r="F6" s="121"/>
      <c r="G6" s="121"/>
      <c r="H6" s="121"/>
      <c r="I6" s="123" t="s">
        <v>39</v>
      </c>
      <c r="J6" s="121"/>
      <c r="K6" s="123" t="s">
        <v>110</v>
      </c>
    </row>
    <row r="7" spans="1:11" ht="114" customHeight="1" x14ac:dyDescent="0.25">
      <c r="A7" s="123" t="s">
        <v>138</v>
      </c>
      <c r="B7" s="121"/>
      <c r="C7" s="131" t="s">
        <v>139</v>
      </c>
      <c r="D7" s="121"/>
      <c r="E7" s="131" t="s">
        <v>140</v>
      </c>
      <c r="F7" s="121"/>
      <c r="G7" s="131" t="s">
        <v>141</v>
      </c>
      <c r="H7" s="121"/>
      <c r="I7" s="130" t="s">
        <v>142</v>
      </c>
      <c r="J7" s="121"/>
      <c r="K7" s="130" t="s">
        <v>142</v>
      </c>
    </row>
    <row r="8" spans="1:1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x14ac:dyDescent="0.2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1:11" x14ac:dyDescent="0.2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</row>
    <row r="11" spans="1:11" x14ac:dyDescent="0.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1:1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</row>
    <row r="13" spans="1:11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1:11" x14ac:dyDescent="0.2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</row>
    <row r="15" spans="1:11" x14ac:dyDescent="0.2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</row>
    <row r="16" spans="1:1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2" ht="30" x14ac:dyDescent="0.75">
      <c r="A17" s="210">
        <v>15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</row>
    <row r="18" spans="1:12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</row>
    <row r="19" spans="1:12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2" x14ac:dyDescent="0.2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2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4"/>
  <sheetViews>
    <sheetView rightToLeft="1" view="pageBreakPreview" topLeftCell="A22" zoomScale="85" zoomScaleNormal="110" zoomScaleSheetLayoutView="85" workbookViewId="0">
      <selection activeCell="I47" sqref="I47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4.57031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1" t="s">
        <v>182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2:28" ht="30" x14ac:dyDescent="0.55000000000000004">
      <c r="B3" s="171" t="s">
        <v>37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2:28" ht="30" x14ac:dyDescent="0.55000000000000004">
      <c r="B4" s="171" t="s">
        <v>294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2:28" ht="67.5" customHeight="1" x14ac:dyDescent="0.55000000000000004"/>
    <row r="6" spans="2:28" ht="30" x14ac:dyDescent="0.55000000000000004">
      <c r="B6" s="196" t="s">
        <v>172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0" t="s">
        <v>1</v>
      </c>
      <c r="D7" s="216" t="s">
        <v>45</v>
      </c>
      <c r="E7" s="216" t="s">
        <v>45</v>
      </c>
      <c r="F7" s="216" t="s">
        <v>45</v>
      </c>
      <c r="G7" s="216" t="s">
        <v>45</v>
      </c>
      <c r="H7" s="216" t="s">
        <v>45</v>
      </c>
      <c r="J7" s="216" t="s">
        <v>39</v>
      </c>
      <c r="K7" s="216" t="s">
        <v>39</v>
      </c>
      <c r="L7" s="216" t="s">
        <v>39</v>
      </c>
      <c r="M7" s="216" t="s">
        <v>39</v>
      </c>
      <c r="N7" s="216" t="s">
        <v>39</v>
      </c>
      <c r="P7" s="216" t="s">
        <v>40</v>
      </c>
      <c r="Q7" s="216" t="s">
        <v>40</v>
      </c>
      <c r="R7" s="216" t="s">
        <v>40</v>
      </c>
      <c r="S7" s="216" t="s">
        <v>40</v>
      </c>
      <c r="T7" s="216" t="s">
        <v>40</v>
      </c>
    </row>
    <row r="8" spans="2:28" s="29" customFormat="1" ht="63.75" customHeight="1" x14ac:dyDescent="0.6">
      <c r="B8" s="220" t="s">
        <v>1</v>
      </c>
      <c r="D8" s="120" t="s">
        <v>135</v>
      </c>
      <c r="E8" s="47"/>
      <c r="F8" s="221" t="s">
        <v>46</v>
      </c>
      <c r="G8" s="47"/>
      <c r="H8" s="221" t="s">
        <v>47</v>
      </c>
      <c r="J8" s="221" t="s">
        <v>48</v>
      </c>
      <c r="K8" s="47"/>
      <c r="L8" s="221" t="s">
        <v>43</v>
      </c>
      <c r="M8" s="47"/>
      <c r="N8" s="221" t="s">
        <v>49</v>
      </c>
      <c r="P8" s="221" t="s">
        <v>48</v>
      </c>
      <c r="Q8" s="47"/>
      <c r="R8" s="221" t="s">
        <v>43</v>
      </c>
      <c r="S8" s="47"/>
      <c r="T8" s="221" t="s">
        <v>49</v>
      </c>
    </row>
    <row r="9" spans="2:28" s="29" customFormat="1" ht="24" x14ac:dyDescent="0.6">
      <c r="B9" s="97" t="s">
        <v>85</v>
      </c>
      <c r="D9" s="78" t="s">
        <v>137</v>
      </c>
      <c r="F9" s="69">
        <v>4000000</v>
      </c>
      <c r="H9" s="69">
        <v>850</v>
      </c>
      <c r="J9" s="78">
        <v>0</v>
      </c>
      <c r="L9" s="78">
        <v>0</v>
      </c>
      <c r="N9" s="78">
        <v>0</v>
      </c>
      <c r="P9" s="69">
        <v>3400000000</v>
      </c>
      <c r="R9" s="78">
        <v>0</v>
      </c>
      <c r="T9" s="69">
        <v>3400000000</v>
      </c>
    </row>
    <row r="10" spans="2:28" s="29" customFormat="1" ht="24" x14ac:dyDescent="0.6">
      <c r="B10" s="97" t="s">
        <v>205</v>
      </c>
      <c r="D10" s="78" t="s">
        <v>224</v>
      </c>
      <c r="F10" s="69">
        <v>1200000</v>
      </c>
      <c r="H10" s="69">
        <v>82</v>
      </c>
      <c r="J10" s="78">
        <v>0</v>
      </c>
      <c r="L10" s="78">
        <v>0</v>
      </c>
      <c r="N10" s="78">
        <v>0</v>
      </c>
      <c r="P10" s="69">
        <v>98400000</v>
      </c>
      <c r="R10" s="78">
        <v>0</v>
      </c>
      <c r="T10" s="69">
        <v>98400000</v>
      </c>
    </row>
    <row r="11" spans="2:28" s="29" customFormat="1" ht="24" x14ac:dyDescent="0.6">
      <c r="B11" s="97" t="s">
        <v>221</v>
      </c>
      <c r="D11" s="78" t="s">
        <v>253</v>
      </c>
      <c r="F11" s="69">
        <v>500000</v>
      </c>
      <c r="H11" s="69">
        <v>500</v>
      </c>
      <c r="J11" s="78">
        <v>0</v>
      </c>
      <c r="L11" s="78">
        <v>0</v>
      </c>
      <c r="N11" s="78">
        <v>0</v>
      </c>
      <c r="P11" s="69">
        <v>250000000</v>
      </c>
      <c r="R11" s="78">
        <v>29722390</v>
      </c>
      <c r="T11" s="69">
        <v>220277610</v>
      </c>
    </row>
    <row r="12" spans="2:28" s="29" customFormat="1" ht="24" x14ac:dyDescent="0.6">
      <c r="B12" s="97" t="s">
        <v>216</v>
      </c>
      <c r="D12" s="78" t="s">
        <v>254</v>
      </c>
      <c r="F12" s="69">
        <v>400000</v>
      </c>
      <c r="H12" s="69">
        <v>6500</v>
      </c>
      <c r="J12" s="78">
        <v>0</v>
      </c>
      <c r="L12" s="78">
        <v>0</v>
      </c>
      <c r="N12" s="78">
        <v>0</v>
      </c>
      <c r="P12" s="69">
        <v>2600000000</v>
      </c>
      <c r="R12" s="78">
        <v>324220624</v>
      </c>
      <c r="T12" s="69">
        <v>2275779376</v>
      </c>
    </row>
    <row r="13" spans="2:28" s="29" customFormat="1" ht="24" x14ac:dyDescent="0.6">
      <c r="B13" s="97" t="s">
        <v>198</v>
      </c>
      <c r="D13" s="78" t="s">
        <v>223</v>
      </c>
      <c r="F13" s="69">
        <v>1920659</v>
      </c>
      <c r="H13" s="69">
        <v>370</v>
      </c>
      <c r="J13" s="78">
        <v>0</v>
      </c>
      <c r="L13" s="78">
        <v>0</v>
      </c>
      <c r="N13" s="78">
        <v>0</v>
      </c>
      <c r="P13" s="69">
        <v>710643830</v>
      </c>
      <c r="R13" s="78">
        <v>0</v>
      </c>
      <c r="T13" s="69">
        <v>710643830</v>
      </c>
    </row>
    <row r="14" spans="2:28" s="29" customFormat="1" ht="24" x14ac:dyDescent="0.6">
      <c r="B14" s="97" t="s">
        <v>194</v>
      </c>
      <c r="D14" s="78" t="s">
        <v>225</v>
      </c>
      <c r="F14" s="69">
        <v>3119341</v>
      </c>
      <c r="H14" s="69">
        <v>40</v>
      </c>
      <c r="J14" s="78">
        <v>0</v>
      </c>
      <c r="L14" s="78">
        <v>0</v>
      </c>
      <c r="N14" s="78">
        <v>0</v>
      </c>
      <c r="P14" s="69">
        <v>124773640</v>
      </c>
      <c r="R14" s="78">
        <v>0</v>
      </c>
      <c r="T14" s="69">
        <v>124773640</v>
      </c>
    </row>
    <row r="15" spans="2:28" s="29" customFormat="1" ht="24" x14ac:dyDescent="0.6">
      <c r="B15" s="97" t="s">
        <v>207</v>
      </c>
      <c r="D15" s="78" t="s">
        <v>225</v>
      </c>
      <c r="F15" s="69">
        <v>8400000</v>
      </c>
      <c r="H15" s="69">
        <v>70</v>
      </c>
      <c r="J15" s="78">
        <v>0</v>
      </c>
      <c r="L15" s="78">
        <v>0</v>
      </c>
      <c r="N15" s="78">
        <v>0</v>
      </c>
      <c r="P15" s="69">
        <v>588000000</v>
      </c>
      <c r="R15" s="78">
        <v>22466403</v>
      </c>
      <c r="T15" s="69">
        <v>565533597</v>
      </c>
    </row>
    <row r="16" spans="2:28" s="29" customFormat="1" ht="24" x14ac:dyDescent="0.6">
      <c r="B16" s="97" t="s">
        <v>190</v>
      </c>
      <c r="D16" s="78" t="s">
        <v>212</v>
      </c>
      <c r="F16" s="69">
        <v>955681</v>
      </c>
      <c r="H16" s="69">
        <v>3286</v>
      </c>
      <c r="J16" s="78">
        <v>0</v>
      </c>
      <c r="L16" s="78">
        <v>0</v>
      </c>
      <c r="N16" s="78">
        <v>0</v>
      </c>
      <c r="P16" s="69">
        <v>3140367766</v>
      </c>
      <c r="R16" s="78">
        <v>0</v>
      </c>
      <c r="T16" s="69">
        <v>3140367766</v>
      </c>
    </row>
    <row r="17" spans="2:20" s="29" customFormat="1" ht="24" x14ac:dyDescent="0.6">
      <c r="B17" s="97" t="s">
        <v>196</v>
      </c>
      <c r="D17" s="78" t="s">
        <v>213</v>
      </c>
      <c r="F17" s="69">
        <v>133907</v>
      </c>
      <c r="H17" s="69">
        <v>7300</v>
      </c>
      <c r="J17" s="78">
        <v>0</v>
      </c>
      <c r="L17" s="78">
        <v>0</v>
      </c>
      <c r="N17" s="78">
        <v>0</v>
      </c>
      <c r="P17" s="69">
        <v>977521100</v>
      </c>
      <c r="R17" s="78">
        <v>0</v>
      </c>
      <c r="T17" s="69">
        <v>977521100</v>
      </c>
    </row>
    <row r="18" spans="2:20" s="29" customFormat="1" ht="24" x14ac:dyDescent="0.6">
      <c r="B18" s="97" t="s">
        <v>160</v>
      </c>
      <c r="D18" s="78" t="s">
        <v>226</v>
      </c>
      <c r="F18" s="69">
        <v>3500000</v>
      </c>
      <c r="H18" s="69">
        <v>610</v>
      </c>
      <c r="J18" s="78">
        <v>0</v>
      </c>
      <c r="L18" s="78">
        <v>0</v>
      </c>
      <c r="N18" s="78">
        <v>0</v>
      </c>
      <c r="P18" s="69">
        <v>2135000000</v>
      </c>
      <c r="R18" s="78">
        <v>0</v>
      </c>
      <c r="T18" s="69">
        <v>2135000000</v>
      </c>
    </row>
    <row r="19" spans="2:20" s="29" customFormat="1" ht="24" x14ac:dyDescent="0.6">
      <c r="B19" s="97" t="s">
        <v>208</v>
      </c>
      <c r="D19" s="78" t="s">
        <v>255</v>
      </c>
      <c r="F19" s="69">
        <v>90000</v>
      </c>
      <c r="H19" s="69">
        <v>700</v>
      </c>
      <c r="J19" s="78">
        <v>0</v>
      </c>
      <c r="L19" s="78">
        <v>0</v>
      </c>
      <c r="N19" s="78">
        <v>0</v>
      </c>
      <c r="P19" s="69">
        <v>63000000</v>
      </c>
      <c r="R19" s="78">
        <v>7756757</v>
      </c>
      <c r="T19" s="69">
        <v>55243243</v>
      </c>
    </row>
    <row r="20" spans="2:20" s="29" customFormat="1" ht="24" x14ac:dyDescent="0.6">
      <c r="B20" s="97" t="s">
        <v>210</v>
      </c>
      <c r="D20" s="78" t="s">
        <v>223</v>
      </c>
      <c r="F20" s="69">
        <v>1000000</v>
      </c>
      <c r="H20" s="69">
        <v>380</v>
      </c>
      <c r="J20" s="78">
        <v>0</v>
      </c>
      <c r="L20" s="78">
        <v>0</v>
      </c>
      <c r="N20" s="78">
        <v>0</v>
      </c>
      <c r="P20" s="69">
        <v>380000000</v>
      </c>
      <c r="R20" s="78">
        <v>7651007</v>
      </c>
      <c r="T20" s="69">
        <v>372348993</v>
      </c>
    </row>
    <row r="21" spans="2:20" s="29" customFormat="1" ht="24" x14ac:dyDescent="0.6">
      <c r="B21" s="97" t="s">
        <v>81</v>
      </c>
      <c r="D21" s="78" t="s">
        <v>136</v>
      </c>
      <c r="F21" s="69">
        <v>17000000</v>
      </c>
      <c r="H21" s="69">
        <v>82</v>
      </c>
      <c r="J21" s="78">
        <v>0</v>
      </c>
      <c r="L21" s="78">
        <v>0</v>
      </c>
      <c r="N21" s="78">
        <v>0</v>
      </c>
      <c r="P21" s="69">
        <v>1394000000</v>
      </c>
      <c r="R21" s="78">
        <v>0</v>
      </c>
      <c r="T21" s="69">
        <v>1394000000</v>
      </c>
    </row>
    <row r="22" spans="2:20" s="29" customFormat="1" ht="24" x14ac:dyDescent="0.6">
      <c r="B22" s="97" t="s">
        <v>186</v>
      </c>
      <c r="D22" s="78" t="s">
        <v>136</v>
      </c>
      <c r="F22" s="69">
        <v>14370672</v>
      </c>
      <c r="H22" s="69">
        <v>17</v>
      </c>
      <c r="J22" s="78">
        <v>0</v>
      </c>
      <c r="L22" s="78">
        <v>0</v>
      </c>
      <c r="N22" s="78">
        <v>0</v>
      </c>
      <c r="P22" s="69">
        <v>244301424</v>
      </c>
      <c r="R22" s="78">
        <v>0</v>
      </c>
      <c r="T22" s="69">
        <v>244301424</v>
      </c>
    </row>
    <row r="23" spans="2:20" s="29" customFormat="1" ht="24" x14ac:dyDescent="0.6">
      <c r="B23" s="97" t="s">
        <v>188</v>
      </c>
      <c r="D23" s="78" t="s">
        <v>227</v>
      </c>
      <c r="F23" s="69">
        <v>1506857</v>
      </c>
      <c r="H23" s="69">
        <v>1500</v>
      </c>
      <c r="J23" s="78">
        <v>0</v>
      </c>
      <c r="L23" s="78">
        <v>0</v>
      </c>
      <c r="N23" s="78">
        <v>0</v>
      </c>
      <c r="P23" s="69">
        <v>2260285500</v>
      </c>
      <c r="R23" s="78">
        <v>89221796</v>
      </c>
      <c r="T23" s="69">
        <v>2171063704</v>
      </c>
    </row>
    <row r="24" spans="2:20" s="29" customFormat="1" ht="24" x14ac:dyDescent="0.6">
      <c r="B24" s="97" t="s">
        <v>222</v>
      </c>
      <c r="D24" s="78" t="s">
        <v>223</v>
      </c>
      <c r="F24" s="69">
        <v>324000</v>
      </c>
      <c r="H24" s="69">
        <v>3230</v>
      </c>
      <c r="J24" s="78">
        <v>0</v>
      </c>
      <c r="L24" s="78">
        <v>0</v>
      </c>
      <c r="N24" s="78">
        <v>0</v>
      </c>
      <c r="P24" s="69">
        <v>1046520000</v>
      </c>
      <c r="R24" s="78">
        <v>0</v>
      </c>
      <c r="T24" s="69">
        <v>1046520000</v>
      </c>
    </row>
    <row r="25" spans="2:20" s="29" customFormat="1" ht="24" x14ac:dyDescent="0.6">
      <c r="B25" s="97" t="s">
        <v>200</v>
      </c>
      <c r="D25" s="78" t="s">
        <v>223</v>
      </c>
      <c r="F25" s="69">
        <v>1000000</v>
      </c>
      <c r="H25" s="69">
        <v>2170</v>
      </c>
      <c r="J25" s="78">
        <v>0</v>
      </c>
      <c r="L25" s="78">
        <v>0</v>
      </c>
      <c r="N25" s="78">
        <v>0</v>
      </c>
      <c r="P25" s="69">
        <v>2170000000</v>
      </c>
      <c r="R25" s="78">
        <v>0</v>
      </c>
      <c r="T25" s="69">
        <v>2170000000</v>
      </c>
    </row>
    <row r="26" spans="2:20" s="29" customFormat="1" ht="24" x14ac:dyDescent="0.6">
      <c r="B26" s="97" t="s">
        <v>185</v>
      </c>
      <c r="D26" s="78" t="s">
        <v>299</v>
      </c>
      <c r="F26" s="69">
        <v>24400000</v>
      </c>
      <c r="H26" s="69">
        <v>40</v>
      </c>
      <c r="J26" s="78">
        <v>976000000</v>
      </c>
      <c r="L26" s="78">
        <v>137788235</v>
      </c>
      <c r="N26" s="78">
        <v>838211765</v>
      </c>
      <c r="P26" s="69">
        <v>976000000</v>
      </c>
      <c r="R26" s="78">
        <v>137788235</v>
      </c>
      <c r="T26" s="69">
        <v>838211765</v>
      </c>
    </row>
    <row r="27" spans="2:20" s="29" customFormat="1" ht="24" x14ac:dyDescent="0.6">
      <c r="B27" s="97" t="s">
        <v>184</v>
      </c>
      <c r="D27" s="78" t="s">
        <v>228</v>
      </c>
      <c r="F27" s="69">
        <v>608873</v>
      </c>
      <c r="H27" s="69">
        <v>420</v>
      </c>
      <c r="J27" s="78">
        <v>0</v>
      </c>
      <c r="L27" s="78">
        <v>0</v>
      </c>
      <c r="N27" s="78">
        <v>0</v>
      </c>
      <c r="P27" s="69">
        <v>255726660</v>
      </c>
      <c r="R27" s="78">
        <v>6819378</v>
      </c>
      <c r="T27" s="69">
        <v>248907282</v>
      </c>
    </row>
    <row r="28" spans="2:20" s="29" customFormat="1" ht="24" x14ac:dyDescent="0.6">
      <c r="B28" s="97" t="s">
        <v>206</v>
      </c>
      <c r="D28" s="78" t="s">
        <v>136</v>
      </c>
      <c r="F28" s="69">
        <v>800000</v>
      </c>
      <c r="H28" s="69">
        <v>310</v>
      </c>
      <c r="J28" s="78">
        <v>0</v>
      </c>
      <c r="L28" s="78">
        <v>0</v>
      </c>
      <c r="N28" s="78">
        <v>0</v>
      </c>
      <c r="P28" s="69">
        <v>248000000</v>
      </c>
      <c r="R28" s="78">
        <v>0</v>
      </c>
      <c r="T28" s="69">
        <v>248000000</v>
      </c>
    </row>
    <row r="29" spans="2:20" s="29" customFormat="1" ht="24" x14ac:dyDescent="0.6">
      <c r="B29" s="97" t="s">
        <v>79</v>
      </c>
      <c r="D29" s="78" t="s">
        <v>87</v>
      </c>
      <c r="F29" s="69">
        <v>979562</v>
      </c>
      <c r="H29" s="69">
        <v>320</v>
      </c>
      <c r="J29" s="78">
        <v>0</v>
      </c>
      <c r="L29" s="78">
        <v>0</v>
      </c>
      <c r="N29" s="78">
        <v>0</v>
      </c>
      <c r="P29" s="69">
        <v>313459840</v>
      </c>
      <c r="R29" s="78">
        <v>0</v>
      </c>
      <c r="T29" s="69">
        <v>313459840</v>
      </c>
    </row>
    <row r="30" spans="2:20" s="29" customFormat="1" ht="24" x14ac:dyDescent="0.6">
      <c r="B30" s="97" t="s">
        <v>189</v>
      </c>
      <c r="D30" s="78" t="s">
        <v>223</v>
      </c>
      <c r="F30" s="69">
        <v>4300000</v>
      </c>
      <c r="H30" s="69">
        <v>260</v>
      </c>
      <c r="J30" s="78">
        <v>0</v>
      </c>
      <c r="L30" s="78">
        <v>0</v>
      </c>
      <c r="N30" s="78">
        <v>0</v>
      </c>
      <c r="P30" s="69">
        <v>1118000000</v>
      </c>
      <c r="R30" s="78">
        <v>0</v>
      </c>
      <c r="T30" s="69">
        <v>1118000000</v>
      </c>
    </row>
    <row r="31" spans="2:20" s="29" customFormat="1" ht="24" x14ac:dyDescent="0.6">
      <c r="B31" s="97" t="s">
        <v>187</v>
      </c>
      <c r="D31" s="78" t="s">
        <v>228</v>
      </c>
      <c r="F31" s="69">
        <v>800000</v>
      </c>
      <c r="H31" s="69">
        <v>110</v>
      </c>
      <c r="J31" s="78">
        <v>0</v>
      </c>
      <c r="L31" s="78">
        <v>0</v>
      </c>
      <c r="N31" s="78">
        <v>0</v>
      </c>
      <c r="P31" s="69">
        <v>88000000</v>
      </c>
      <c r="R31" s="78">
        <v>8984010</v>
      </c>
      <c r="T31" s="69">
        <v>79015990</v>
      </c>
    </row>
    <row r="32" spans="2:20" s="29" customFormat="1" ht="24" x14ac:dyDescent="0.6">
      <c r="B32" s="97" t="s">
        <v>209</v>
      </c>
      <c r="D32" s="78" t="s">
        <v>256</v>
      </c>
      <c r="F32" s="69">
        <v>500000</v>
      </c>
      <c r="H32" s="69">
        <v>77</v>
      </c>
      <c r="J32" s="78">
        <v>0</v>
      </c>
      <c r="L32" s="78">
        <v>0</v>
      </c>
      <c r="N32" s="78">
        <v>0</v>
      </c>
      <c r="P32" s="69">
        <v>38500000</v>
      </c>
      <c r="R32" s="78">
        <v>4474576</v>
      </c>
      <c r="T32" s="69">
        <v>34025424</v>
      </c>
    </row>
    <row r="33" spans="2:20" s="29" customFormat="1" ht="24" x14ac:dyDescent="0.6">
      <c r="B33" s="97" t="s">
        <v>86</v>
      </c>
      <c r="D33" s="78" t="s">
        <v>212</v>
      </c>
      <c r="F33" s="69">
        <v>600000</v>
      </c>
      <c r="H33" s="69">
        <v>1060</v>
      </c>
      <c r="J33" s="78">
        <v>0</v>
      </c>
      <c r="L33" s="78">
        <v>0</v>
      </c>
      <c r="N33" s="78">
        <v>0</v>
      </c>
      <c r="P33" s="69">
        <v>636000000</v>
      </c>
      <c r="R33" s="78">
        <v>0</v>
      </c>
      <c r="T33" s="69">
        <v>636000000</v>
      </c>
    </row>
    <row r="34" spans="2:20" s="29" customFormat="1" ht="24" x14ac:dyDescent="0.6">
      <c r="B34" s="97" t="s">
        <v>195</v>
      </c>
      <c r="D34" s="78" t="s">
        <v>229</v>
      </c>
      <c r="F34" s="69">
        <v>575990</v>
      </c>
      <c r="H34" s="69">
        <v>420</v>
      </c>
      <c r="J34" s="78">
        <v>0</v>
      </c>
      <c r="L34" s="78">
        <v>0</v>
      </c>
      <c r="N34" s="78">
        <v>0</v>
      </c>
      <c r="P34" s="69">
        <v>241915800</v>
      </c>
      <c r="R34" s="78">
        <v>3591193</v>
      </c>
      <c r="T34" s="69">
        <v>238324607</v>
      </c>
    </row>
    <row r="35" spans="2:20" s="29" customFormat="1" ht="24" x14ac:dyDescent="0.6">
      <c r="B35" s="97" t="s">
        <v>82</v>
      </c>
      <c r="D35" s="78" t="s">
        <v>226</v>
      </c>
      <c r="F35" s="69">
        <v>3400000</v>
      </c>
      <c r="H35" s="69">
        <v>110</v>
      </c>
      <c r="J35" s="78">
        <v>0</v>
      </c>
      <c r="L35" s="78">
        <v>0</v>
      </c>
      <c r="N35" s="78">
        <v>0</v>
      </c>
      <c r="P35" s="69">
        <v>374000000</v>
      </c>
      <c r="R35" s="78">
        <v>13101124</v>
      </c>
      <c r="T35" s="69">
        <v>360898876</v>
      </c>
    </row>
    <row r="36" spans="2:20" s="29" customFormat="1" ht="24" x14ac:dyDescent="0.6">
      <c r="B36" s="97"/>
      <c r="D36" s="78"/>
      <c r="F36" s="69"/>
      <c r="H36" s="69"/>
      <c r="J36" s="78"/>
      <c r="L36" s="78"/>
      <c r="N36" s="78"/>
      <c r="P36" s="69"/>
      <c r="R36" s="78"/>
      <c r="T36" s="69"/>
    </row>
    <row r="37" spans="2:20" ht="21.75" thickBot="1" x14ac:dyDescent="0.6">
      <c r="B37" s="73" t="s">
        <v>65</v>
      </c>
      <c r="C37" s="101"/>
      <c r="D37" s="101"/>
      <c r="E37" s="101"/>
      <c r="F37" s="71">
        <f>SUM(F9:F35)</f>
        <v>96385542</v>
      </c>
      <c r="G37" s="73"/>
      <c r="H37" s="71">
        <f>SUM(H9:H35)</f>
        <v>30814</v>
      </c>
      <c r="I37" s="72"/>
      <c r="J37" s="71">
        <f>SUM(J9:J35)</f>
        <v>976000000</v>
      </c>
      <c r="K37" s="72"/>
      <c r="L37" s="71">
        <f>SUM(L9:L35)</f>
        <v>137788235</v>
      </c>
      <c r="M37" s="72"/>
      <c r="N37" s="71">
        <f>SUM(N9:N35)</f>
        <v>838211765</v>
      </c>
      <c r="O37" s="72"/>
      <c r="P37" s="71">
        <f>SUM(P9:P35)</f>
        <v>25872415560</v>
      </c>
      <c r="Q37" s="72"/>
      <c r="R37" s="71">
        <f>SUM(R9:R35)</f>
        <v>655797493</v>
      </c>
      <c r="S37" s="72"/>
      <c r="T37" s="71">
        <f>SUM(T9:T35)</f>
        <v>25216618067</v>
      </c>
    </row>
    <row r="38" spans="2:20" ht="21.75" thickTop="1" x14ac:dyDescent="0.55000000000000004">
      <c r="L38"/>
    </row>
    <row r="39" spans="2:20" ht="30" x14ac:dyDescent="0.75">
      <c r="J39" s="45">
        <v>16</v>
      </c>
      <c r="L39"/>
    </row>
    <row r="40" spans="2:20" x14ac:dyDescent="0.55000000000000004">
      <c r="L40"/>
    </row>
    <row r="41" spans="2:20" x14ac:dyDescent="0.55000000000000004"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  <row r="52" spans="12:12" x14ac:dyDescent="0.55000000000000004">
      <c r="L52"/>
    </row>
    <row r="53" spans="12:12" x14ac:dyDescent="0.55000000000000004">
      <c r="L53"/>
    </row>
    <row r="54" spans="12:12" x14ac:dyDescent="0.55000000000000004">
      <c r="L54" s="9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zoomScaleNormal="100" workbookViewId="0">
      <selection activeCell="L13" sqref="L13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2" t="s">
        <v>183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20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25.5" x14ac:dyDescent="0.25">
      <c r="A3" s="192" t="s">
        <v>294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</row>
    <row r="4" spans="1:20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1:20" ht="24" x14ac:dyDescent="0.25">
      <c r="A5" s="219" t="s">
        <v>173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</row>
    <row r="6" spans="1:20" ht="21" x14ac:dyDescent="0.25">
      <c r="A6" s="190" t="s">
        <v>143</v>
      </c>
      <c r="B6" s="121"/>
      <c r="C6" s="121"/>
      <c r="D6" s="121"/>
      <c r="E6" s="121"/>
      <c r="F6" s="121"/>
      <c r="G6" s="121"/>
      <c r="H6" s="121"/>
      <c r="I6" s="121"/>
      <c r="J6" s="190" t="s">
        <v>39</v>
      </c>
      <c r="K6" s="190"/>
      <c r="L6" s="190"/>
      <c r="M6" s="190"/>
      <c r="N6" s="190"/>
      <c r="O6" s="121"/>
      <c r="P6" s="190" t="s">
        <v>110</v>
      </c>
      <c r="Q6" s="190"/>
      <c r="R6" s="190"/>
      <c r="S6" s="190"/>
      <c r="T6" s="190"/>
    </row>
    <row r="7" spans="1:20" ht="63" x14ac:dyDescent="0.25">
      <c r="A7" s="190"/>
      <c r="B7" s="121"/>
      <c r="C7" s="131" t="s">
        <v>144</v>
      </c>
      <c r="D7" s="121"/>
      <c r="E7" s="223" t="s">
        <v>70</v>
      </c>
      <c r="F7" s="223"/>
      <c r="G7" s="121"/>
      <c r="H7" s="131" t="s">
        <v>145</v>
      </c>
      <c r="I7" s="121"/>
      <c r="J7" s="130" t="s">
        <v>42</v>
      </c>
      <c r="K7" s="122"/>
      <c r="L7" s="130" t="s">
        <v>43</v>
      </c>
      <c r="M7" s="122"/>
      <c r="N7" s="130" t="s">
        <v>44</v>
      </c>
      <c r="O7" s="121"/>
      <c r="P7" s="130" t="s">
        <v>42</v>
      </c>
      <c r="Q7" s="122"/>
      <c r="R7" s="130" t="s">
        <v>43</v>
      </c>
      <c r="S7" s="122"/>
      <c r="T7" s="130" t="s">
        <v>44</v>
      </c>
    </row>
    <row r="8" spans="1:20" ht="18.75" x14ac:dyDescent="0.25">
      <c r="A8" s="141"/>
      <c r="B8" s="121"/>
      <c r="C8" s="122"/>
      <c r="D8" s="121"/>
      <c r="E8" s="141"/>
      <c r="F8" s="122"/>
      <c r="G8" s="121"/>
      <c r="H8" s="143"/>
      <c r="I8" s="121"/>
      <c r="J8" s="142"/>
      <c r="K8" s="121"/>
      <c r="L8" s="142"/>
      <c r="M8" s="121"/>
      <c r="N8" s="142"/>
      <c r="O8" s="121"/>
      <c r="P8" s="142"/>
      <c r="Q8" s="121"/>
      <c r="R8" s="142"/>
      <c r="S8" s="121"/>
      <c r="T8" s="142"/>
    </row>
    <row r="9" spans="1:20" ht="21.75" thickBot="1" x14ac:dyDescent="0.3">
      <c r="A9" s="129" t="s">
        <v>59</v>
      </c>
      <c r="B9" s="121"/>
      <c r="C9" s="128"/>
      <c r="D9" s="121"/>
      <c r="E9" s="222"/>
      <c r="F9" s="222"/>
      <c r="G9" s="121"/>
      <c r="H9" s="128"/>
      <c r="I9" s="121"/>
      <c r="J9" s="128"/>
      <c r="K9" s="121"/>
      <c r="L9" s="128"/>
      <c r="M9" s="121"/>
      <c r="N9" s="128"/>
      <c r="O9" s="121"/>
      <c r="P9" s="128"/>
      <c r="Q9" s="121"/>
      <c r="R9" s="128"/>
      <c r="S9" s="121"/>
      <c r="T9" s="128"/>
    </row>
    <row r="10" spans="1:20" ht="15.75" thickTop="1" x14ac:dyDescent="0.2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</row>
    <row r="11" spans="1:20" x14ac:dyDescent="0.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</row>
    <row r="12" spans="1:20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</row>
    <row r="13" spans="1:20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</row>
    <row r="14" spans="1:20" x14ac:dyDescent="0.2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</row>
    <row r="15" spans="1:20" ht="30" x14ac:dyDescent="0.75">
      <c r="A15" s="210">
        <v>17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</row>
    <row r="16" spans="1:20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</row>
    <row r="17" spans="1:20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8"/>
  <sheetViews>
    <sheetView rightToLeft="1" view="pageBreakPreview" zoomScale="70" zoomScaleNormal="70" zoomScaleSheetLayoutView="70" workbookViewId="0">
      <selection activeCell="D27" sqref="D27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28" t="s">
        <v>182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2:22" ht="27" customHeight="1" x14ac:dyDescent="0.25">
      <c r="B3" s="228" t="s">
        <v>37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22" ht="27" customHeight="1" x14ac:dyDescent="0.25">
      <c r="B4" s="228" t="s">
        <v>294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2:22" s="25" customFormat="1" ht="21.7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 x14ac:dyDescent="0.55000000000000004">
      <c r="B6" s="227" t="s">
        <v>174</v>
      </c>
      <c r="C6" s="227"/>
      <c r="D6" s="227"/>
      <c r="E6" s="227"/>
      <c r="F6" s="227"/>
      <c r="G6" s="227"/>
      <c r="H6" s="227"/>
      <c r="I6" s="227"/>
      <c r="J6" s="227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26" t="s">
        <v>38</v>
      </c>
      <c r="C8" s="226" t="s">
        <v>38</v>
      </c>
      <c r="D8" s="226" t="s">
        <v>39</v>
      </c>
      <c r="E8" s="226" t="s">
        <v>39</v>
      </c>
      <c r="F8" s="226" t="s">
        <v>39</v>
      </c>
      <c r="G8" s="226" t="s">
        <v>39</v>
      </c>
      <c r="H8" s="226" t="s">
        <v>39</v>
      </c>
      <c r="I8" s="83"/>
      <c r="J8" s="226" t="s">
        <v>40</v>
      </c>
      <c r="K8" s="226" t="s">
        <v>40</v>
      </c>
      <c r="L8" s="226" t="s">
        <v>40</v>
      </c>
      <c r="M8" s="226" t="s">
        <v>40</v>
      </c>
      <c r="N8" s="226" t="s">
        <v>40</v>
      </c>
    </row>
    <row r="9" spans="2:22" s="26" customFormat="1" ht="58.5" customHeight="1" x14ac:dyDescent="0.25">
      <c r="B9" s="225" t="s">
        <v>41</v>
      </c>
      <c r="C9" s="84"/>
      <c r="D9" s="225" t="s">
        <v>42</v>
      </c>
      <c r="E9" s="84"/>
      <c r="F9" s="225" t="s">
        <v>43</v>
      </c>
      <c r="G9" s="84"/>
      <c r="H9" s="225" t="s">
        <v>44</v>
      </c>
      <c r="I9" s="83"/>
      <c r="J9" s="225" t="s">
        <v>42</v>
      </c>
      <c r="K9" s="84"/>
      <c r="L9" s="225" t="s">
        <v>43</v>
      </c>
      <c r="M9" s="84"/>
      <c r="N9" s="225" t="s">
        <v>44</v>
      </c>
    </row>
    <row r="10" spans="2:22" s="25" customFormat="1" ht="23.25" customHeight="1" x14ac:dyDescent="0.25">
      <c r="B10" s="85" t="s">
        <v>248</v>
      </c>
      <c r="C10" s="83"/>
      <c r="D10" s="132">
        <v>2567</v>
      </c>
      <c r="E10" s="87"/>
      <c r="F10" s="86">
        <v>0</v>
      </c>
      <c r="G10" s="87"/>
      <c r="H10" s="86">
        <v>2567</v>
      </c>
      <c r="I10" s="87"/>
      <c r="J10" s="86">
        <v>15088</v>
      </c>
      <c r="K10" s="87"/>
      <c r="L10" s="86">
        <v>0</v>
      </c>
      <c r="M10" s="87"/>
      <c r="N10" s="86">
        <v>15088</v>
      </c>
    </row>
    <row r="11" spans="2:22" s="25" customFormat="1" ht="23.25" customHeight="1" x14ac:dyDescent="0.25">
      <c r="B11" s="85" t="s">
        <v>249</v>
      </c>
      <c r="C11" s="83"/>
      <c r="D11" s="132">
        <v>1514</v>
      </c>
      <c r="E11" s="87"/>
      <c r="F11" s="86">
        <v>0</v>
      </c>
      <c r="G11" s="87"/>
      <c r="H11" s="86">
        <v>1514</v>
      </c>
      <c r="I11" s="87"/>
      <c r="J11" s="86">
        <v>10200</v>
      </c>
      <c r="K11" s="87"/>
      <c r="L11" s="86">
        <v>0</v>
      </c>
      <c r="M11" s="87"/>
      <c r="N11" s="86">
        <v>10200</v>
      </c>
    </row>
    <row r="12" spans="2:22" s="25" customFormat="1" ht="23.25" customHeight="1" x14ac:dyDescent="0.25">
      <c r="B12" s="85" t="s">
        <v>250</v>
      </c>
      <c r="C12" s="83"/>
      <c r="D12" s="132">
        <v>680848</v>
      </c>
      <c r="E12" s="87"/>
      <c r="F12" s="86">
        <v>0</v>
      </c>
      <c r="G12" s="87"/>
      <c r="H12" s="86">
        <v>680848</v>
      </c>
      <c r="I12" s="87"/>
      <c r="J12" s="86">
        <v>30052941</v>
      </c>
      <c r="K12" s="87"/>
      <c r="L12" s="86">
        <v>0</v>
      </c>
      <c r="M12" s="87"/>
      <c r="N12" s="86">
        <v>30052941</v>
      </c>
    </row>
    <row r="13" spans="2:22" s="25" customFormat="1" ht="23.25" customHeight="1" x14ac:dyDescent="0.25">
      <c r="B13" s="85" t="s">
        <v>251</v>
      </c>
      <c r="C13" s="83"/>
      <c r="D13" s="132">
        <v>4131</v>
      </c>
      <c r="E13" s="87"/>
      <c r="F13" s="86">
        <v>0</v>
      </c>
      <c r="G13" s="87"/>
      <c r="H13" s="86">
        <v>4131</v>
      </c>
      <c r="I13" s="87"/>
      <c r="J13" s="86">
        <v>24268</v>
      </c>
      <c r="K13" s="87"/>
      <c r="L13" s="86">
        <v>0</v>
      </c>
      <c r="M13" s="87"/>
      <c r="N13" s="86">
        <v>24268</v>
      </c>
    </row>
    <row r="14" spans="2:22" s="25" customFormat="1" ht="23.25" customHeight="1" x14ac:dyDescent="0.25">
      <c r="B14" s="85"/>
      <c r="C14" s="83"/>
      <c r="D14" s="132"/>
      <c r="E14" s="87"/>
      <c r="F14" s="86"/>
      <c r="G14" s="87"/>
      <c r="H14" s="86"/>
      <c r="I14" s="87"/>
      <c r="J14" s="86"/>
      <c r="K14" s="87"/>
      <c r="L14" s="86"/>
      <c r="M14" s="87"/>
      <c r="N14" s="86"/>
    </row>
    <row r="15" spans="2:22" s="25" customFormat="1" ht="21.75" customHeight="1" thickBot="1" x14ac:dyDescent="0.3">
      <c r="B15" s="224" t="s">
        <v>65</v>
      </c>
      <c r="C15" s="224"/>
      <c r="D15" s="88">
        <f>SUM(D10:D13)</f>
        <v>689060</v>
      </c>
      <c r="E15" s="88"/>
      <c r="F15" s="88">
        <f>SUM(F10:F13)</f>
        <v>0</v>
      </c>
      <c r="G15" s="88"/>
      <c r="H15" s="88">
        <f>SUM(H10:H13)</f>
        <v>689060</v>
      </c>
      <c r="I15" s="88"/>
      <c r="J15" s="88">
        <f>SUM(J10:J13)</f>
        <v>30102497</v>
      </c>
      <c r="K15" s="88"/>
      <c r="L15" s="88">
        <f>SUM(L10:L13)</f>
        <v>0</v>
      </c>
      <c r="M15" s="88"/>
      <c r="N15" s="88">
        <f>SUM(N10:N13)</f>
        <v>30102497</v>
      </c>
    </row>
    <row r="16" spans="2:22" ht="21.75" customHeight="1" thickTop="1" x14ac:dyDescent="0.25"/>
    <row r="17" spans="4:6" ht="21.75" customHeight="1" x14ac:dyDescent="0.25">
      <c r="F17" s="92"/>
    </row>
    <row r="18" spans="4:6" ht="21.75" customHeight="1" x14ac:dyDescent="0.25">
      <c r="D18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5:C15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1" t="s">
        <v>182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3:17" ht="30" x14ac:dyDescent="0.55000000000000004">
      <c r="C3" s="171" t="s">
        <v>0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3:17" ht="30" x14ac:dyDescent="0.55000000000000004">
      <c r="C4" s="171" t="s">
        <v>294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2" t="s">
        <v>71</v>
      </c>
      <c r="D9" s="173" t="s">
        <v>231</v>
      </c>
      <c r="E9" s="173" t="s">
        <v>2</v>
      </c>
      <c r="F9" s="173" t="s">
        <v>2</v>
      </c>
      <c r="G9" s="173" t="s">
        <v>2</v>
      </c>
      <c r="I9" s="173" t="s">
        <v>3</v>
      </c>
      <c r="J9" s="173" t="s">
        <v>3</v>
      </c>
      <c r="K9" s="173" t="s">
        <v>3</v>
      </c>
      <c r="M9" s="173" t="s">
        <v>295</v>
      </c>
      <c r="N9" s="173" t="s">
        <v>4</v>
      </c>
      <c r="O9" s="173" t="s">
        <v>4</v>
      </c>
      <c r="P9" s="173" t="s">
        <v>4</v>
      </c>
      <c r="Q9" s="173" t="s">
        <v>4</v>
      </c>
    </row>
    <row r="10" spans="3:17" s="6" customFormat="1" ht="44.25" customHeight="1" x14ac:dyDescent="0.25">
      <c r="C10" s="172"/>
      <c r="D10" s="10"/>
      <c r="E10" s="174" t="s">
        <v>6</v>
      </c>
      <c r="F10" s="10"/>
      <c r="G10" s="174" t="s">
        <v>7</v>
      </c>
      <c r="I10" s="174" t="s">
        <v>72</v>
      </c>
      <c r="J10" s="10"/>
      <c r="K10" s="174" t="s">
        <v>73</v>
      </c>
      <c r="L10" s="31">
        <v>0</v>
      </c>
      <c r="M10" s="174" t="s">
        <v>6</v>
      </c>
      <c r="N10" s="10"/>
      <c r="O10" s="174" t="s">
        <v>7</v>
      </c>
      <c r="Q10" s="176" t="s">
        <v>11</v>
      </c>
    </row>
    <row r="11" spans="3:17" s="6" customFormat="1" ht="39.75" customHeight="1" x14ac:dyDescent="0.25">
      <c r="C11" s="172"/>
      <c r="D11" s="9"/>
      <c r="E11" s="175" t="s">
        <v>6</v>
      </c>
      <c r="F11" s="9"/>
      <c r="G11" s="175" t="s">
        <v>7</v>
      </c>
      <c r="I11" s="175"/>
      <c r="J11" s="9"/>
      <c r="K11" s="175"/>
      <c r="L11" s="31">
        <v>0</v>
      </c>
      <c r="M11" s="175" t="s">
        <v>6</v>
      </c>
      <c r="N11" s="9"/>
      <c r="O11" s="175" t="s">
        <v>7</v>
      </c>
      <c r="Q11" s="177" t="s">
        <v>11</v>
      </c>
    </row>
    <row r="12" spans="3:17" x14ac:dyDescent="0.55000000000000004">
      <c r="C12" s="30" t="s">
        <v>68</v>
      </c>
      <c r="E12" s="103">
        <f>'اوراق مشارکت'!R17</f>
        <v>0</v>
      </c>
      <c r="F12" s="20"/>
      <c r="G12" s="103">
        <f>'اوراق مشارکت'!T17</f>
        <v>0</v>
      </c>
      <c r="H12" s="20"/>
      <c r="I12" s="103">
        <f>'اوراق مشارکت'!X17</f>
        <v>36166282666</v>
      </c>
      <c r="J12" s="20"/>
      <c r="K12" s="103">
        <f>'اوراق مشارکت'!AB17</f>
        <v>36458996650</v>
      </c>
      <c r="L12" s="51">
        <v>0</v>
      </c>
      <c r="M12" s="103">
        <f>'اوراق مشارکت'!AH17</f>
        <v>0</v>
      </c>
      <c r="N12" s="20"/>
      <c r="O12" s="103">
        <f>'اوراق مشارکت'!AJ17</f>
        <v>0</v>
      </c>
      <c r="P12" s="20"/>
      <c r="Q12" s="51">
        <f>O12/$O$17</f>
        <v>0</v>
      </c>
    </row>
    <row r="13" spans="3:17" x14ac:dyDescent="0.55000000000000004">
      <c r="C13" s="2" t="s">
        <v>77</v>
      </c>
      <c r="E13" s="103">
        <f>سپرده!D15</f>
        <v>624740038.03620005</v>
      </c>
      <c r="F13" s="20"/>
      <c r="G13" s="103">
        <f>سپرده!D15</f>
        <v>624740038.03620005</v>
      </c>
      <c r="H13" s="20"/>
      <c r="I13" s="103">
        <f>سپرده!F15</f>
        <v>13623408930</v>
      </c>
      <c r="J13" s="20"/>
      <c r="K13" s="103">
        <f>سپرده!H15</f>
        <v>12701998234</v>
      </c>
      <c r="L13" s="51">
        <v>0.3836</v>
      </c>
      <c r="M13" s="103">
        <f>سپرده!J15</f>
        <v>1546150734</v>
      </c>
      <c r="N13" s="20"/>
      <c r="O13" s="103">
        <f>سپرده!J15</f>
        <v>1546150734</v>
      </c>
      <c r="P13" s="20"/>
      <c r="Q13" s="102">
        <f>O13/$O$17</f>
        <v>4.6157534411573227E-3</v>
      </c>
    </row>
    <row r="14" spans="3:17" x14ac:dyDescent="0.55000000000000004">
      <c r="C14" s="2" t="s">
        <v>67</v>
      </c>
      <c r="E14" s="103">
        <f>سهام!G72</f>
        <v>380544608183</v>
      </c>
      <c r="F14" s="20"/>
      <c r="G14" s="103">
        <f>سهام!I72</f>
        <v>307585924638.83826</v>
      </c>
      <c r="H14" s="20"/>
      <c r="I14" s="103">
        <f>سهام!M72</f>
        <v>103276498338</v>
      </c>
      <c r="J14" s="20"/>
      <c r="K14" s="103">
        <f>سهام!Q72</f>
        <v>115024908628</v>
      </c>
      <c r="L14" s="51">
        <v>0</v>
      </c>
      <c r="M14" s="103">
        <f>سهام!W72</f>
        <v>357373463442</v>
      </c>
      <c r="N14" s="20"/>
      <c r="O14" s="103">
        <f>سهام!Y72</f>
        <v>320445002955.00647</v>
      </c>
      <c r="P14" s="20"/>
      <c r="Q14" s="109">
        <f>O14/$O$17</f>
        <v>0.95663061341032196</v>
      </c>
    </row>
    <row r="15" spans="3:17" x14ac:dyDescent="0.55000000000000004">
      <c r="C15" s="2" t="s">
        <v>158</v>
      </c>
      <c r="E15" s="103">
        <f>'واحدهای صندوق'!E11</f>
        <v>0</v>
      </c>
      <c r="F15" s="20"/>
      <c r="G15" s="103">
        <f>'واحدهای صندوق'!G11</f>
        <v>0</v>
      </c>
      <c r="H15" s="20"/>
      <c r="I15" s="103">
        <f>'واحدهای صندوق'!K11</f>
        <v>12884081463</v>
      </c>
      <c r="J15" s="20"/>
      <c r="K15" s="103">
        <f>'واحدهای صندوق'!O11</f>
        <v>0</v>
      </c>
      <c r="L15" s="51"/>
      <c r="M15" s="103">
        <f>'واحدهای صندوق'!U11</f>
        <v>12884081463</v>
      </c>
      <c r="N15" s="20"/>
      <c r="O15" s="103">
        <f>'واحدهای صندوق'!W11</f>
        <v>12981403600</v>
      </c>
      <c r="P15" s="20"/>
      <c r="Q15" s="109">
        <f>O15/$O$17</f>
        <v>3.8753633148520726E-2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1">
        <f>SUM(E12:E16)</f>
        <v>381169348221.03619</v>
      </c>
      <c r="F17" s="74">
        <f>SUM(F12:F14)</f>
        <v>0</v>
      </c>
      <c r="G17" s="71">
        <f>SUM(G12:G16)</f>
        <v>308210664676.87445</v>
      </c>
      <c r="H17" s="74">
        <f>SUM(H12:H14)</f>
        <v>0</v>
      </c>
      <c r="I17" s="71">
        <f>SUM(I12:I16)</f>
        <v>165950271397</v>
      </c>
      <c r="J17" s="74">
        <f>SUM(J12:J14)</f>
        <v>0</v>
      </c>
      <c r="K17" s="71">
        <f>SUM(K12:K16)</f>
        <v>164185903512</v>
      </c>
      <c r="L17" s="74">
        <v>0</v>
      </c>
      <c r="M17" s="71">
        <f>SUM(M12:M16)</f>
        <v>371803695639</v>
      </c>
      <c r="N17" s="74">
        <f>SUM(N12:N14)</f>
        <v>0</v>
      </c>
      <c r="O17" s="71">
        <f>SUM(O12:O16)</f>
        <v>334972557289.00647</v>
      </c>
      <c r="P17" s="74">
        <f>SUM(P12:P14)</f>
        <v>0</v>
      </c>
      <c r="Q17" s="105">
        <f>O17/$O$17</f>
        <v>1</v>
      </c>
    </row>
    <row r="18" spans="3:17" ht="21.75" thickTop="1" x14ac:dyDescent="0.55000000000000004">
      <c r="L18" s="93">
        <v>0.2044</v>
      </c>
      <c r="Q18" s="8"/>
    </row>
    <row r="19" spans="3:17" x14ac:dyDescent="0.55000000000000004">
      <c r="L19" s="93">
        <v>0.11650000000000001</v>
      </c>
    </row>
    <row r="20" spans="3:17" x14ac:dyDescent="0.55000000000000004">
      <c r="L20" s="93">
        <v>0</v>
      </c>
    </row>
    <row r="21" spans="3:17" ht="30" x14ac:dyDescent="0.75">
      <c r="I21" s="41">
        <v>1</v>
      </c>
      <c r="L21" s="93">
        <v>6.3700000000000007E-2</v>
      </c>
    </row>
    <row r="22" spans="3:17" x14ac:dyDescent="0.55000000000000004">
      <c r="L22" s="93">
        <v>0</v>
      </c>
    </row>
    <row r="23" spans="3:17" x14ac:dyDescent="0.55000000000000004">
      <c r="L23" s="93">
        <v>0.13189999999999999</v>
      </c>
    </row>
    <row r="24" spans="3:17" x14ac:dyDescent="0.55000000000000004">
      <c r="L24" s="93">
        <v>3.9899999999999998E-2</v>
      </c>
    </row>
    <row r="25" spans="3:17" x14ac:dyDescent="0.55000000000000004">
      <c r="L25" s="93">
        <v>0.18509999999999999</v>
      </c>
    </row>
    <row r="26" spans="3:17" x14ac:dyDescent="0.55000000000000004">
      <c r="L26" s="93">
        <v>1.89E-2</v>
      </c>
    </row>
    <row r="27" spans="3:17" x14ac:dyDescent="0.55000000000000004">
      <c r="L27" s="93">
        <v>5.16E-2</v>
      </c>
    </row>
    <row r="28" spans="3:17" x14ac:dyDescent="0.55000000000000004">
      <c r="L28" s="93">
        <v>3.6200000000000003E-2</v>
      </c>
    </row>
    <row r="29" spans="3:17" x14ac:dyDescent="0.55000000000000004">
      <c r="L29" s="93">
        <v>0</v>
      </c>
    </row>
    <row r="30" spans="3:17" x14ac:dyDescent="0.55000000000000004">
      <c r="L30" s="93">
        <v>1.8200000000000001E-2</v>
      </c>
    </row>
    <row r="31" spans="3:17" x14ac:dyDescent="0.55000000000000004">
      <c r="L31" s="93">
        <v>3.3000000000000002E-2</v>
      </c>
    </row>
    <row r="32" spans="3:17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76"/>
  <sheetViews>
    <sheetView rightToLeft="1" view="pageBreakPreview" topLeftCell="B46" zoomScaleNormal="55" zoomScaleSheetLayoutView="100" workbookViewId="0">
      <selection activeCell="B60" sqref="A60:XFD6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3" t="s">
        <v>182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2:28" ht="30" x14ac:dyDescent="0.55000000000000004">
      <c r="B3" s="173" t="s">
        <v>37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2:28" ht="30" x14ac:dyDescent="0.55000000000000004">
      <c r="B4" s="173" t="s">
        <v>294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5" spans="2:28" ht="61.5" customHeight="1" x14ac:dyDescent="0.55000000000000004"/>
    <row r="6" spans="2:28" s="2" customFormat="1" ht="30" x14ac:dyDescent="0.55000000000000004">
      <c r="B6" s="12" t="s">
        <v>175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2" t="s">
        <v>1</v>
      </c>
      <c r="D8" s="173" t="s">
        <v>39</v>
      </c>
      <c r="E8" s="173" t="s">
        <v>39</v>
      </c>
      <c r="F8" s="173" t="s">
        <v>39</v>
      </c>
      <c r="G8" s="173" t="s">
        <v>39</v>
      </c>
      <c r="H8" s="173" t="s">
        <v>39</v>
      </c>
      <c r="I8" s="173" t="s">
        <v>39</v>
      </c>
      <c r="J8" s="173" t="s">
        <v>39</v>
      </c>
      <c r="L8" s="173" t="s">
        <v>40</v>
      </c>
      <c r="M8" s="173" t="s">
        <v>40</v>
      </c>
      <c r="N8" s="173" t="s">
        <v>40</v>
      </c>
      <c r="O8" s="173" t="s">
        <v>40</v>
      </c>
      <c r="P8" s="173" t="s">
        <v>40</v>
      </c>
      <c r="Q8" s="173" t="s">
        <v>40</v>
      </c>
      <c r="R8" s="173" t="s">
        <v>40</v>
      </c>
    </row>
    <row r="9" spans="2:28" ht="69" customHeight="1" x14ac:dyDescent="0.65">
      <c r="B9" s="172" t="s">
        <v>1</v>
      </c>
      <c r="D9" s="229" t="s">
        <v>5</v>
      </c>
      <c r="E9" s="39"/>
      <c r="F9" s="229" t="s">
        <v>146</v>
      </c>
      <c r="G9" s="39"/>
      <c r="H9" s="229" t="s">
        <v>51</v>
      </c>
      <c r="I9" s="39"/>
      <c r="J9" s="229" t="s">
        <v>52</v>
      </c>
      <c r="K9" s="28"/>
      <c r="L9" s="229" t="s">
        <v>5</v>
      </c>
      <c r="M9" s="39"/>
      <c r="N9" s="229" t="s">
        <v>146</v>
      </c>
      <c r="O9" s="39"/>
      <c r="P9" s="229" t="s">
        <v>51</v>
      </c>
      <c r="Q9" s="39"/>
      <c r="R9" s="213" t="s">
        <v>156</v>
      </c>
    </row>
    <row r="10" spans="2:28" ht="21.75" customHeight="1" x14ac:dyDescent="0.55000000000000004">
      <c r="B10" s="22" t="s">
        <v>199</v>
      </c>
      <c r="D10" s="69">
        <v>400000</v>
      </c>
      <c r="E10" s="6"/>
      <c r="F10" s="69">
        <v>2791292400</v>
      </c>
      <c r="G10" s="6"/>
      <c r="H10" s="69">
        <v>2445363000</v>
      </c>
      <c r="I10" s="6"/>
      <c r="J10" s="69">
        <v>345929400</v>
      </c>
      <c r="K10" s="6"/>
      <c r="L10" s="69">
        <v>400000</v>
      </c>
      <c r="M10" s="6"/>
      <c r="N10" s="69">
        <v>2791292400</v>
      </c>
      <c r="O10" s="6"/>
      <c r="P10" s="69">
        <v>3330862703</v>
      </c>
      <c r="Q10" s="6"/>
      <c r="R10" s="69">
        <v>-539570303</v>
      </c>
    </row>
    <row r="11" spans="2:28" ht="21.75" customHeight="1" x14ac:dyDescent="0.55000000000000004">
      <c r="B11" s="22" t="s">
        <v>268</v>
      </c>
      <c r="D11" s="69">
        <v>1000000</v>
      </c>
      <c r="E11" s="6"/>
      <c r="F11" s="69">
        <v>5477215500</v>
      </c>
      <c r="G11" s="6"/>
      <c r="H11" s="69">
        <v>5515113257</v>
      </c>
      <c r="I11" s="6"/>
      <c r="J11" s="69">
        <v>-37897757</v>
      </c>
      <c r="K11" s="6"/>
      <c r="L11" s="69">
        <v>1000000</v>
      </c>
      <c r="M11" s="6"/>
      <c r="N11" s="69">
        <v>5477215500</v>
      </c>
      <c r="O11" s="6"/>
      <c r="P11" s="69">
        <v>5515113257</v>
      </c>
      <c r="Q11" s="6"/>
      <c r="R11" s="69">
        <v>-37897757</v>
      </c>
    </row>
    <row r="12" spans="2:28" ht="21.75" customHeight="1" x14ac:dyDescent="0.55000000000000004">
      <c r="B12" s="22" t="s">
        <v>280</v>
      </c>
      <c r="D12" s="69">
        <v>800000</v>
      </c>
      <c r="E12" s="6"/>
      <c r="F12" s="69">
        <v>1389284280</v>
      </c>
      <c r="G12" s="6"/>
      <c r="H12" s="69">
        <v>1329232374</v>
      </c>
      <c r="I12" s="6"/>
      <c r="J12" s="69">
        <v>60051906</v>
      </c>
      <c r="K12" s="6"/>
      <c r="L12" s="69">
        <v>800000</v>
      </c>
      <c r="M12" s="6"/>
      <c r="N12" s="69">
        <v>1389284280</v>
      </c>
      <c r="O12" s="6"/>
      <c r="P12" s="69">
        <v>1329232374</v>
      </c>
      <c r="Q12" s="6"/>
      <c r="R12" s="69">
        <v>60051906</v>
      </c>
    </row>
    <row r="13" spans="2:28" ht="21.75" customHeight="1" x14ac:dyDescent="0.55000000000000004">
      <c r="B13" s="22" t="s">
        <v>237</v>
      </c>
      <c r="D13" s="69">
        <v>120000</v>
      </c>
      <c r="E13" s="6"/>
      <c r="F13" s="69">
        <v>2773399500</v>
      </c>
      <c r="G13" s="6"/>
      <c r="H13" s="69">
        <v>2939585020</v>
      </c>
      <c r="I13" s="6"/>
      <c r="J13" s="69">
        <v>-166185520</v>
      </c>
      <c r="K13" s="6"/>
      <c r="L13" s="69">
        <v>120000</v>
      </c>
      <c r="M13" s="6"/>
      <c r="N13" s="69">
        <v>2773399500</v>
      </c>
      <c r="O13" s="6"/>
      <c r="P13" s="69">
        <v>2416317870</v>
      </c>
      <c r="Q13" s="6"/>
      <c r="R13" s="69">
        <v>357081630</v>
      </c>
    </row>
    <row r="14" spans="2:28" ht="21.75" customHeight="1" x14ac:dyDescent="0.55000000000000004">
      <c r="B14" s="22" t="s">
        <v>85</v>
      </c>
      <c r="D14" s="69">
        <v>2700000</v>
      </c>
      <c r="E14" s="6"/>
      <c r="F14" s="69">
        <v>10177481520</v>
      </c>
      <c r="G14" s="6"/>
      <c r="H14" s="69">
        <v>9006946822</v>
      </c>
      <c r="I14" s="6"/>
      <c r="J14" s="69">
        <v>1170534698</v>
      </c>
      <c r="K14" s="6"/>
      <c r="L14" s="69">
        <v>2700000</v>
      </c>
      <c r="M14" s="6"/>
      <c r="N14" s="69">
        <v>10177481520</v>
      </c>
      <c r="O14" s="6"/>
      <c r="P14" s="69">
        <v>13173209181</v>
      </c>
      <c r="Q14" s="6"/>
      <c r="R14" s="69">
        <v>-2995727661</v>
      </c>
    </row>
    <row r="15" spans="2:28" ht="21.75" customHeight="1" x14ac:dyDescent="0.55000000000000004">
      <c r="B15" s="22" t="s">
        <v>235</v>
      </c>
      <c r="D15" s="69">
        <v>800000</v>
      </c>
      <c r="E15" s="6"/>
      <c r="F15" s="69">
        <v>11912695200</v>
      </c>
      <c r="G15" s="6"/>
      <c r="H15" s="69">
        <v>10838050807</v>
      </c>
      <c r="I15" s="6"/>
      <c r="J15" s="69">
        <v>1074644393</v>
      </c>
      <c r="K15" s="6"/>
      <c r="L15" s="69">
        <v>800000</v>
      </c>
      <c r="M15" s="6"/>
      <c r="N15" s="69">
        <v>11912695200</v>
      </c>
      <c r="O15" s="6"/>
      <c r="P15" s="69">
        <v>10317117174</v>
      </c>
      <c r="Q15" s="6"/>
      <c r="R15" s="69">
        <v>1595578026</v>
      </c>
    </row>
    <row r="16" spans="2:28" ht="21.75" customHeight="1" x14ac:dyDescent="0.55000000000000004">
      <c r="B16" s="22" t="s">
        <v>221</v>
      </c>
      <c r="D16" s="69">
        <v>588852</v>
      </c>
      <c r="E16" s="6"/>
      <c r="F16" s="69">
        <v>6766626701</v>
      </c>
      <c r="G16" s="6"/>
      <c r="H16" s="69">
        <v>5444141426</v>
      </c>
      <c r="I16" s="6"/>
      <c r="J16" s="69">
        <v>1322485275</v>
      </c>
      <c r="K16" s="6"/>
      <c r="L16" s="69">
        <v>588852</v>
      </c>
      <c r="M16" s="6"/>
      <c r="N16" s="69">
        <v>6766626701</v>
      </c>
      <c r="O16" s="6"/>
      <c r="P16" s="69">
        <v>6433376627</v>
      </c>
      <c r="Q16" s="6"/>
      <c r="R16" s="69">
        <v>333250074</v>
      </c>
    </row>
    <row r="17" spans="2:18" ht="21.75" customHeight="1" x14ac:dyDescent="0.55000000000000004">
      <c r="B17" s="22" t="s">
        <v>78</v>
      </c>
      <c r="D17" s="69">
        <v>250000</v>
      </c>
      <c r="E17" s="6"/>
      <c r="F17" s="69">
        <v>9160170750</v>
      </c>
      <c r="G17" s="6"/>
      <c r="H17" s="69">
        <v>8268010873</v>
      </c>
      <c r="I17" s="6"/>
      <c r="J17" s="69">
        <v>892159877</v>
      </c>
      <c r="K17" s="6"/>
      <c r="L17" s="69">
        <v>250000</v>
      </c>
      <c r="M17" s="6"/>
      <c r="N17" s="69">
        <v>9160170750</v>
      </c>
      <c r="O17" s="6"/>
      <c r="P17" s="69">
        <v>7075150885</v>
      </c>
      <c r="Q17" s="6"/>
      <c r="R17" s="69">
        <v>2085019865</v>
      </c>
    </row>
    <row r="18" spans="2:18" ht="21.75" customHeight="1" x14ac:dyDescent="0.55000000000000004">
      <c r="B18" s="22" t="s">
        <v>208</v>
      </c>
      <c r="D18" s="69">
        <v>90000</v>
      </c>
      <c r="E18" s="6"/>
      <c r="F18" s="69">
        <v>360452470</v>
      </c>
      <c r="G18" s="6"/>
      <c r="H18" s="69">
        <v>337639023</v>
      </c>
      <c r="I18" s="6"/>
      <c r="J18" s="69">
        <v>22813447</v>
      </c>
      <c r="K18" s="6"/>
      <c r="L18" s="69">
        <v>90000</v>
      </c>
      <c r="M18" s="6"/>
      <c r="N18" s="69">
        <v>360452470</v>
      </c>
      <c r="O18" s="6"/>
      <c r="P18" s="69">
        <v>552053003</v>
      </c>
      <c r="Q18" s="6"/>
      <c r="R18" s="69">
        <v>-191600532</v>
      </c>
    </row>
    <row r="19" spans="2:18" ht="21.75" customHeight="1" x14ac:dyDescent="0.55000000000000004">
      <c r="B19" s="22" t="s">
        <v>197</v>
      </c>
      <c r="D19" s="69">
        <v>678301</v>
      </c>
      <c r="E19" s="6"/>
      <c r="F19" s="69">
        <v>3527080785</v>
      </c>
      <c r="G19" s="6"/>
      <c r="H19" s="69">
        <v>3020707688</v>
      </c>
      <c r="I19" s="6"/>
      <c r="J19" s="69">
        <v>506373097</v>
      </c>
      <c r="K19" s="6"/>
      <c r="L19" s="69">
        <v>678301</v>
      </c>
      <c r="M19" s="6"/>
      <c r="N19" s="69">
        <v>3527080785</v>
      </c>
      <c r="O19" s="6"/>
      <c r="P19" s="69">
        <v>5171613386</v>
      </c>
      <c r="Q19" s="6"/>
      <c r="R19" s="69">
        <v>-1644532600</v>
      </c>
    </row>
    <row r="20" spans="2:18" ht="21.75" customHeight="1" x14ac:dyDescent="0.55000000000000004">
      <c r="B20" s="22" t="s">
        <v>219</v>
      </c>
      <c r="D20" s="69">
        <v>1250000</v>
      </c>
      <c r="E20" s="6"/>
      <c r="F20" s="69">
        <v>4146431062</v>
      </c>
      <c r="G20" s="6"/>
      <c r="H20" s="69">
        <v>3872946274</v>
      </c>
      <c r="I20" s="6"/>
      <c r="J20" s="69">
        <v>273484788</v>
      </c>
      <c r="K20" s="6"/>
      <c r="L20" s="69">
        <v>1250000</v>
      </c>
      <c r="M20" s="6"/>
      <c r="N20" s="69">
        <v>4146431062</v>
      </c>
      <c r="O20" s="6"/>
      <c r="P20" s="69">
        <v>4057806614</v>
      </c>
      <c r="Q20" s="6"/>
      <c r="R20" s="69">
        <v>88624448</v>
      </c>
    </row>
    <row r="21" spans="2:18" ht="21.75" customHeight="1" x14ac:dyDescent="0.55000000000000004">
      <c r="B21" s="22" t="s">
        <v>185</v>
      </c>
      <c r="D21" s="69">
        <v>24400000</v>
      </c>
      <c r="E21" s="6"/>
      <c r="F21" s="69">
        <v>29615135220</v>
      </c>
      <c r="G21" s="6"/>
      <c r="H21" s="69">
        <v>31724310508</v>
      </c>
      <c r="I21" s="6"/>
      <c r="J21" s="69">
        <v>-2109175288</v>
      </c>
      <c r="K21" s="6"/>
      <c r="L21" s="69">
        <v>24400000</v>
      </c>
      <c r="M21" s="6"/>
      <c r="N21" s="69">
        <v>29615135220</v>
      </c>
      <c r="O21" s="6"/>
      <c r="P21" s="69">
        <v>42882521792</v>
      </c>
      <c r="Q21" s="6"/>
      <c r="R21" s="69">
        <v>-13267386572</v>
      </c>
    </row>
    <row r="22" spans="2:18" ht="21.75" customHeight="1" x14ac:dyDescent="0.55000000000000004">
      <c r="B22" s="22" t="s">
        <v>271</v>
      </c>
      <c r="D22" s="69">
        <v>1250000</v>
      </c>
      <c r="E22" s="6"/>
      <c r="F22" s="69">
        <v>13183588125</v>
      </c>
      <c r="G22" s="6"/>
      <c r="H22" s="69">
        <v>13016974723</v>
      </c>
      <c r="I22" s="6"/>
      <c r="J22" s="69">
        <v>166613402</v>
      </c>
      <c r="K22" s="6"/>
      <c r="L22" s="69">
        <v>1250000</v>
      </c>
      <c r="M22" s="6"/>
      <c r="N22" s="69">
        <v>13183588125</v>
      </c>
      <c r="O22" s="6"/>
      <c r="P22" s="69">
        <v>13016974723</v>
      </c>
      <c r="Q22" s="6"/>
      <c r="R22" s="69">
        <v>166613402</v>
      </c>
    </row>
    <row r="23" spans="2:18" ht="21.75" customHeight="1" x14ac:dyDescent="0.55000000000000004">
      <c r="B23" s="22" t="s">
        <v>193</v>
      </c>
      <c r="D23" s="69">
        <v>200000</v>
      </c>
      <c r="E23" s="6"/>
      <c r="F23" s="69">
        <v>2964257100</v>
      </c>
      <c r="G23" s="6"/>
      <c r="H23" s="69">
        <v>2813161500</v>
      </c>
      <c r="I23" s="6"/>
      <c r="J23" s="69">
        <v>151095600</v>
      </c>
      <c r="K23" s="6"/>
      <c r="L23" s="69">
        <v>200000</v>
      </c>
      <c r="M23" s="6"/>
      <c r="N23" s="69">
        <v>2964257100</v>
      </c>
      <c r="O23" s="6"/>
      <c r="P23" s="69">
        <v>3535090449</v>
      </c>
      <c r="Q23" s="6"/>
      <c r="R23" s="69">
        <v>-570833349</v>
      </c>
    </row>
    <row r="24" spans="2:18" ht="21.75" customHeight="1" x14ac:dyDescent="0.55000000000000004">
      <c r="B24" s="22" t="s">
        <v>160</v>
      </c>
      <c r="D24" s="69">
        <v>1300000</v>
      </c>
      <c r="E24" s="6"/>
      <c r="F24" s="69">
        <v>5233673250</v>
      </c>
      <c r="G24" s="6"/>
      <c r="H24" s="69">
        <v>3057498882</v>
      </c>
      <c r="I24" s="6"/>
      <c r="J24" s="69">
        <v>2176174368</v>
      </c>
      <c r="K24" s="6"/>
      <c r="L24" s="69">
        <v>1300000</v>
      </c>
      <c r="M24" s="6"/>
      <c r="N24" s="69">
        <v>5233673250</v>
      </c>
      <c r="O24" s="6"/>
      <c r="P24" s="69">
        <v>7314220007</v>
      </c>
      <c r="Q24" s="6"/>
      <c r="R24" s="69">
        <v>-2080546757</v>
      </c>
    </row>
    <row r="25" spans="2:18" ht="21.75" customHeight="1" x14ac:dyDescent="0.55000000000000004">
      <c r="B25" s="22" t="s">
        <v>79</v>
      </c>
      <c r="D25" s="69">
        <v>800000</v>
      </c>
      <c r="E25" s="6"/>
      <c r="F25" s="69">
        <v>11833171200</v>
      </c>
      <c r="G25" s="6"/>
      <c r="H25" s="69">
        <v>8829151241</v>
      </c>
      <c r="I25" s="6"/>
      <c r="J25" s="69">
        <v>3004019959</v>
      </c>
      <c r="K25" s="6"/>
      <c r="L25" s="69">
        <v>800000</v>
      </c>
      <c r="M25" s="6"/>
      <c r="N25" s="69">
        <v>11833171200</v>
      </c>
      <c r="O25" s="6"/>
      <c r="P25" s="69">
        <v>15547040554</v>
      </c>
      <c r="Q25" s="6"/>
      <c r="R25" s="69">
        <v>-3713869354</v>
      </c>
    </row>
    <row r="26" spans="2:18" ht="21.75" customHeight="1" x14ac:dyDescent="0.55000000000000004">
      <c r="B26" s="22" t="s">
        <v>273</v>
      </c>
      <c r="D26" s="69">
        <v>1400000</v>
      </c>
      <c r="E26" s="6"/>
      <c r="F26" s="69">
        <v>7904685600</v>
      </c>
      <c r="G26" s="6"/>
      <c r="H26" s="69">
        <v>7579897403</v>
      </c>
      <c r="I26" s="6"/>
      <c r="J26" s="69">
        <v>324788197</v>
      </c>
      <c r="K26" s="6"/>
      <c r="L26" s="69">
        <v>1400000</v>
      </c>
      <c r="M26" s="6"/>
      <c r="N26" s="69">
        <v>7904685600</v>
      </c>
      <c r="O26" s="6"/>
      <c r="P26" s="69">
        <v>7579897403</v>
      </c>
      <c r="Q26" s="6"/>
      <c r="R26" s="69">
        <v>324788197</v>
      </c>
    </row>
    <row r="27" spans="2:18" ht="21.75" customHeight="1" x14ac:dyDescent="0.55000000000000004">
      <c r="B27" s="22" t="s">
        <v>198</v>
      </c>
      <c r="D27" s="69">
        <v>1400000</v>
      </c>
      <c r="E27" s="6"/>
      <c r="F27" s="69">
        <v>8628354000</v>
      </c>
      <c r="G27" s="6"/>
      <c r="H27" s="69">
        <v>8892496182</v>
      </c>
      <c r="I27" s="6"/>
      <c r="J27" s="69">
        <v>-264142182</v>
      </c>
      <c r="K27" s="6"/>
      <c r="L27" s="69">
        <v>1400000</v>
      </c>
      <c r="M27" s="6"/>
      <c r="N27" s="69">
        <v>8628354000</v>
      </c>
      <c r="O27" s="6"/>
      <c r="P27" s="69">
        <v>9519022814</v>
      </c>
      <c r="Q27" s="6"/>
      <c r="R27" s="69">
        <v>-890668814</v>
      </c>
    </row>
    <row r="28" spans="2:18" ht="21.75" customHeight="1" x14ac:dyDescent="0.55000000000000004">
      <c r="B28" s="22" t="s">
        <v>195</v>
      </c>
      <c r="D28" s="69">
        <v>450000</v>
      </c>
      <c r="E28" s="6"/>
      <c r="F28" s="69">
        <v>4267456650</v>
      </c>
      <c r="G28" s="6"/>
      <c r="H28" s="69">
        <v>3770928675</v>
      </c>
      <c r="I28" s="6"/>
      <c r="J28" s="69">
        <v>496527975</v>
      </c>
      <c r="K28" s="6"/>
      <c r="L28" s="69">
        <v>450000</v>
      </c>
      <c r="M28" s="6"/>
      <c r="N28" s="69">
        <v>4267456650</v>
      </c>
      <c r="O28" s="6"/>
      <c r="P28" s="69">
        <v>5054744257</v>
      </c>
      <c r="Q28" s="6"/>
      <c r="R28" s="69">
        <v>-787287607</v>
      </c>
    </row>
    <row r="29" spans="2:18" ht="21.75" customHeight="1" x14ac:dyDescent="0.55000000000000004">
      <c r="B29" s="22" t="s">
        <v>272</v>
      </c>
      <c r="D29" s="69">
        <v>400000</v>
      </c>
      <c r="E29" s="6"/>
      <c r="F29" s="69">
        <v>960252300</v>
      </c>
      <c r="G29" s="6"/>
      <c r="H29" s="69">
        <v>919233895</v>
      </c>
      <c r="I29" s="6"/>
      <c r="J29" s="69">
        <v>41018405</v>
      </c>
      <c r="K29" s="6"/>
      <c r="L29" s="69">
        <v>400000</v>
      </c>
      <c r="M29" s="6"/>
      <c r="N29" s="69">
        <v>960252300</v>
      </c>
      <c r="O29" s="6"/>
      <c r="P29" s="69">
        <v>919233895</v>
      </c>
      <c r="Q29" s="6"/>
      <c r="R29" s="69">
        <v>41018405</v>
      </c>
    </row>
    <row r="30" spans="2:18" ht="21.75" customHeight="1" x14ac:dyDescent="0.55000000000000004">
      <c r="B30" s="22" t="s">
        <v>267</v>
      </c>
      <c r="D30" s="69">
        <v>400000</v>
      </c>
      <c r="E30" s="6"/>
      <c r="F30" s="69">
        <v>2811173400</v>
      </c>
      <c r="G30" s="6"/>
      <c r="H30" s="69">
        <v>2802598390</v>
      </c>
      <c r="I30" s="6"/>
      <c r="J30" s="69">
        <v>8575010</v>
      </c>
      <c r="K30" s="6"/>
      <c r="L30" s="69">
        <v>400000</v>
      </c>
      <c r="M30" s="6"/>
      <c r="N30" s="69">
        <v>2811173400</v>
      </c>
      <c r="O30" s="6"/>
      <c r="P30" s="69">
        <v>2802598390</v>
      </c>
      <c r="Q30" s="6"/>
      <c r="R30" s="69">
        <v>8575010</v>
      </c>
    </row>
    <row r="31" spans="2:18" ht="21.75" customHeight="1" x14ac:dyDescent="0.55000000000000004">
      <c r="B31" s="22" t="s">
        <v>277</v>
      </c>
      <c r="D31" s="69">
        <v>2000000</v>
      </c>
      <c r="E31" s="6"/>
      <c r="F31" s="69">
        <v>3586532400</v>
      </c>
      <c r="G31" s="6"/>
      <c r="H31" s="69">
        <v>3451199651</v>
      </c>
      <c r="I31" s="6"/>
      <c r="J31" s="69">
        <v>135332749</v>
      </c>
      <c r="K31" s="6"/>
      <c r="L31" s="69">
        <v>2000000</v>
      </c>
      <c r="M31" s="6"/>
      <c r="N31" s="69">
        <v>3586532400</v>
      </c>
      <c r="O31" s="6"/>
      <c r="P31" s="69">
        <v>3451199651</v>
      </c>
      <c r="Q31" s="6"/>
      <c r="R31" s="69">
        <v>135332749</v>
      </c>
    </row>
    <row r="32" spans="2:18" ht="21.75" customHeight="1" x14ac:dyDescent="0.55000000000000004">
      <c r="B32" s="22" t="s">
        <v>275</v>
      </c>
      <c r="D32" s="69">
        <v>2195964</v>
      </c>
      <c r="E32" s="6"/>
      <c r="F32" s="69">
        <v>5472525321</v>
      </c>
      <c r="G32" s="6"/>
      <c r="H32" s="69">
        <v>5357358765</v>
      </c>
      <c r="I32" s="6"/>
      <c r="J32" s="69">
        <v>115166556</v>
      </c>
      <c r="K32" s="6"/>
      <c r="L32" s="69">
        <v>2195964</v>
      </c>
      <c r="M32" s="6"/>
      <c r="N32" s="69">
        <v>5472525321</v>
      </c>
      <c r="O32" s="6"/>
      <c r="P32" s="69">
        <v>5357358765</v>
      </c>
      <c r="Q32" s="6"/>
      <c r="R32" s="69">
        <v>115166556</v>
      </c>
    </row>
    <row r="33" spans="2:18" ht="21.75" customHeight="1" x14ac:dyDescent="0.55000000000000004">
      <c r="B33" s="22" t="s">
        <v>279</v>
      </c>
      <c r="D33" s="69">
        <v>1000000</v>
      </c>
      <c r="E33" s="6"/>
      <c r="F33" s="69">
        <v>3614365800</v>
      </c>
      <c r="G33" s="6"/>
      <c r="H33" s="69">
        <v>3684236296</v>
      </c>
      <c r="I33" s="6"/>
      <c r="J33" s="69">
        <v>-69870496</v>
      </c>
      <c r="K33" s="6"/>
      <c r="L33" s="69">
        <v>1000000</v>
      </c>
      <c r="M33" s="6"/>
      <c r="N33" s="69">
        <v>3614365800</v>
      </c>
      <c r="O33" s="6"/>
      <c r="P33" s="69">
        <v>3684236296</v>
      </c>
      <c r="Q33" s="6"/>
      <c r="R33" s="69">
        <v>-69870496</v>
      </c>
    </row>
    <row r="34" spans="2:18" ht="21.75" customHeight="1" x14ac:dyDescent="0.55000000000000004">
      <c r="B34" s="22" t="s">
        <v>270</v>
      </c>
      <c r="D34" s="69">
        <v>2000000</v>
      </c>
      <c r="E34" s="6"/>
      <c r="F34" s="69">
        <v>8111448000</v>
      </c>
      <c r="G34" s="6"/>
      <c r="H34" s="69">
        <v>7873579876</v>
      </c>
      <c r="I34" s="6"/>
      <c r="J34" s="69">
        <v>237868124</v>
      </c>
      <c r="K34" s="6"/>
      <c r="L34" s="69">
        <v>2000000</v>
      </c>
      <c r="M34" s="6"/>
      <c r="N34" s="69">
        <v>8111448000</v>
      </c>
      <c r="O34" s="6"/>
      <c r="P34" s="69">
        <v>7873579876</v>
      </c>
      <c r="Q34" s="6"/>
      <c r="R34" s="69">
        <v>237868124</v>
      </c>
    </row>
    <row r="35" spans="2:18" ht="21.75" customHeight="1" x14ac:dyDescent="0.55000000000000004">
      <c r="B35" s="22" t="s">
        <v>216</v>
      </c>
      <c r="D35" s="69">
        <v>290000</v>
      </c>
      <c r="E35" s="6"/>
      <c r="F35" s="69">
        <v>9028757340</v>
      </c>
      <c r="G35" s="6"/>
      <c r="H35" s="69">
        <v>7158430231</v>
      </c>
      <c r="I35" s="6"/>
      <c r="J35" s="69">
        <v>1870327109</v>
      </c>
      <c r="K35" s="6"/>
      <c r="L35" s="69">
        <v>290000</v>
      </c>
      <c r="M35" s="6"/>
      <c r="N35" s="69">
        <v>9028757340</v>
      </c>
      <c r="O35" s="6"/>
      <c r="P35" s="69">
        <v>10657566353</v>
      </c>
      <c r="Q35" s="6"/>
      <c r="R35" s="69">
        <v>-1628809013</v>
      </c>
    </row>
    <row r="36" spans="2:18" ht="21.75" customHeight="1" x14ac:dyDescent="0.55000000000000004">
      <c r="B36" s="22" t="s">
        <v>264</v>
      </c>
      <c r="D36" s="69">
        <v>1000000</v>
      </c>
      <c r="E36" s="6"/>
      <c r="F36" s="69">
        <v>3570627600</v>
      </c>
      <c r="G36" s="6"/>
      <c r="H36" s="69">
        <v>3487113536</v>
      </c>
      <c r="I36" s="6"/>
      <c r="J36" s="69">
        <v>83514064</v>
      </c>
      <c r="K36" s="6"/>
      <c r="L36" s="69">
        <v>1000000</v>
      </c>
      <c r="M36" s="6"/>
      <c r="N36" s="69">
        <v>3570627600</v>
      </c>
      <c r="O36" s="6"/>
      <c r="P36" s="69">
        <v>3487113536</v>
      </c>
      <c r="Q36" s="6"/>
      <c r="R36" s="69">
        <v>83514064</v>
      </c>
    </row>
    <row r="37" spans="2:18" ht="21.75" customHeight="1" x14ac:dyDescent="0.55000000000000004">
      <c r="B37" s="22" t="s">
        <v>234</v>
      </c>
      <c r="D37" s="69">
        <v>2500000</v>
      </c>
      <c r="E37" s="6"/>
      <c r="F37" s="69">
        <v>4604936625</v>
      </c>
      <c r="G37" s="6"/>
      <c r="H37" s="69">
        <v>4098126183</v>
      </c>
      <c r="I37" s="6"/>
      <c r="J37" s="69">
        <v>506810442</v>
      </c>
      <c r="K37" s="6"/>
      <c r="L37" s="69">
        <v>2500000</v>
      </c>
      <c r="M37" s="6"/>
      <c r="N37" s="69">
        <v>4604936625</v>
      </c>
      <c r="O37" s="6"/>
      <c r="P37" s="69">
        <v>4068628854</v>
      </c>
      <c r="Q37" s="6"/>
      <c r="R37" s="69">
        <v>536307771</v>
      </c>
    </row>
    <row r="38" spans="2:18" ht="21.75" customHeight="1" x14ac:dyDescent="0.55000000000000004">
      <c r="B38" s="22" t="s">
        <v>81</v>
      </c>
      <c r="D38" s="69">
        <v>14000000</v>
      </c>
      <c r="E38" s="6"/>
      <c r="F38" s="69">
        <v>29280736800</v>
      </c>
      <c r="G38" s="6"/>
      <c r="H38" s="69">
        <v>27274047519</v>
      </c>
      <c r="I38" s="6"/>
      <c r="J38" s="69">
        <v>2006689281</v>
      </c>
      <c r="K38" s="6"/>
      <c r="L38" s="69">
        <v>14000000</v>
      </c>
      <c r="M38" s="6"/>
      <c r="N38" s="69">
        <v>29280736800</v>
      </c>
      <c r="O38" s="6"/>
      <c r="P38" s="69">
        <v>32586351272</v>
      </c>
      <c r="Q38" s="6"/>
      <c r="R38" s="69">
        <v>-3305614472</v>
      </c>
    </row>
    <row r="39" spans="2:18" ht="21.75" customHeight="1" x14ac:dyDescent="0.55000000000000004">
      <c r="B39" s="22" t="s">
        <v>276</v>
      </c>
      <c r="D39" s="69">
        <v>480000</v>
      </c>
      <c r="E39" s="6"/>
      <c r="F39" s="69">
        <v>6699101760</v>
      </c>
      <c r="G39" s="6"/>
      <c r="H39" s="69">
        <v>6256172950</v>
      </c>
      <c r="I39" s="6"/>
      <c r="J39" s="69">
        <v>442928810</v>
      </c>
      <c r="K39" s="6"/>
      <c r="L39" s="69">
        <v>480000</v>
      </c>
      <c r="M39" s="6"/>
      <c r="N39" s="69">
        <v>6699101760</v>
      </c>
      <c r="O39" s="6"/>
      <c r="P39" s="69">
        <v>6256172950</v>
      </c>
      <c r="Q39" s="6"/>
      <c r="R39" s="69">
        <v>442928810</v>
      </c>
    </row>
    <row r="40" spans="2:18" ht="21.75" customHeight="1" x14ac:dyDescent="0.55000000000000004">
      <c r="B40" s="22" t="s">
        <v>186</v>
      </c>
      <c r="D40" s="69">
        <v>14000000</v>
      </c>
      <c r="E40" s="6"/>
      <c r="F40" s="69">
        <v>22795554600</v>
      </c>
      <c r="G40" s="6"/>
      <c r="H40" s="69">
        <v>19884581786</v>
      </c>
      <c r="I40" s="6"/>
      <c r="J40" s="69">
        <v>2910972814</v>
      </c>
      <c r="K40" s="6"/>
      <c r="L40" s="69">
        <v>14000000</v>
      </c>
      <c r="M40" s="6"/>
      <c r="N40" s="69">
        <v>22795554600</v>
      </c>
      <c r="O40" s="6"/>
      <c r="P40" s="69">
        <v>27289260237</v>
      </c>
      <c r="Q40" s="6"/>
      <c r="R40" s="69">
        <v>-4493705637</v>
      </c>
    </row>
    <row r="41" spans="2:18" ht="21.75" customHeight="1" x14ac:dyDescent="0.55000000000000004">
      <c r="B41" s="22" t="s">
        <v>269</v>
      </c>
      <c r="D41" s="69">
        <v>100000</v>
      </c>
      <c r="E41" s="6"/>
      <c r="F41" s="69">
        <v>1660063500</v>
      </c>
      <c r="G41" s="6"/>
      <c r="H41" s="69">
        <v>1557443963</v>
      </c>
      <c r="I41" s="6"/>
      <c r="J41" s="69">
        <v>102619537</v>
      </c>
      <c r="K41" s="6"/>
      <c r="L41" s="69">
        <v>100000</v>
      </c>
      <c r="M41" s="6"/>
      <c r="N41" s="69">
        <v>1660063500</v>
      </c>
      <c r="O41" s="6"/>
      <c r="P41" s="69">
        <v>1557443963</v>
      </c>
      <c r="Q41" s="6"/>
      <c r="R41" s="69">
        <v>102619537</v>
      </c>
    </row>
    <row r="42" spans="2:18" ht="21.75" customHeight="1" x14ac:dyDescent="0.55000000000000004">
      <c r="B42" s="22" t="s">
        <v>201</v>
      </c>
      <c r="D42" s="69">
        <v>4400000</v>
      </c>
      <c r="E42" s="6"/>
      <c r="F42" s="69">
        <v>5038640640</v>
      </c>
      <c r="G42" s="6"/>
      <c r="H42" s="69">
        <v>4947309210</v>
      </c>
      <c r="I42" s="6"/>
      <c r="J42" s="69">
        <v>91331430</v>
      </c>
      <c r="K42" s="6"/>
      <c r="L42" s="69">
        <v>4400000</v>
      </c>
      <c r="M42" s="6"/>
      <c r="N42" s="69">
        <v>5038640640</v>
      </c>
      <c r="O42" s="6"/>
      <c r="P42" s="69">
        <v>4947309210</v>
      </c>
      <c r="Q42" s="6"/>
      <c r="R42" s="69">
        <v>91331430</v>
      </c>
    </row>
    <row r="43" spans="2:18" ht="21.75" customHeight="1" x14ac:dyDescent="0.55000000000000004">
      <c r="B43" s="22" t="s">
        <v>252</v>
      </c>
      <c r="D43" s="69">
        <v>1000000</v>
      </c>
      <c r="E43" s="6"/>
      <c r="F43" s="69">
        <v>12981403600</v>
      </c>
      <c r="G43" s="6"/>
      <c r="H43" s="69">
        <v>12884081463</v>
      </c>
      <c r="I43" s="6"/>
      <c r="J43" s="69">
        <v>97322137</v>
      </c>
      <c r="K43" s="6"/>
      <c r="L43" s="69">
        <v>1000000</v>
      </c>
      <c r="M43" s="6"/>
      <c r="N43" s="69">
        <v>12981403600</v>
      </c>
      <c r="O43" s="6"/>
      <c r="P43" s="69">
        <v>12884081463</v>
      </c>
      <c r="Q43" s="6"/>
      <c r="R43" s="69">
        <v>97322137</v>
      </c>
    </row>
    <row r="44" spans="2:18" ht="21.75" customHeight="1" x14ac:dyDescent="0.55000000000000004">
      <c r="B44" s="22" t="s">
        <v>265</v>
      </c>
      <c r="D44" s="69">
        <v>1000000</v>
      </c>
      <c r="E44" s="6"/>
      <c r="F44" s="69">
        <v>731620800</v>
      </c>
      <c r="G44" s="6"/>
      <c r="H44" s="69">
        <v>756701549</v>
      </c>
      <c r="I44" s="6"/>
      <c r="J44" s="69">
        <v>-25080749</v>
      </c>
      <c r="K44" s="6"/>
      <c r="L44" s="69">
        <v>1000000</v>
      </c>
      <c r="M44" s="6"/>
      <c r="N44" s="69">
        <v>731620800</v>
      </c>
      <c r="O44" s="6"/>
      <c r="P44" s="69">
        <v>756701549</v>
      </c>
      <c r="Q44" s="6"/>
      <c r="R44" s="69">
        <v>-25080749</v>
      </c>
    </row>
    <row r="45" spans="2:18" ht="21.75" customHeight="1" x14ac:dyDescent="0.55000000000000004">
      <c r="B45" s="22" t="s">
        <v>204</v>
      </c>
      <c r="D45" s="69">
        <v>1794885</v>
      </c>
      <c r="E45" s="6"/>
      <c r="F45" s="69">
        <v>4471218818</v>
      </c>
      <c r="G45" s="6"/>
      <c r="H45" s="69">
        <v>3640909610</v>
      </c>
      <c r="I45" s="6"/>
      <c r="J45" s="69">
        <v>830309208</v>
      </c>
      <c r="K45" s="6"/>
      <c r="L45" s="69">
        <v>1794885</v>
      </c>
      <c r="M45" s="6"/>
      <c r="N45" s="69">
        <v>4471218818</v>
      </c>
      <c r="O45" s="6"/>
      <c r="P45" s="69">
        <v>4617599459</v>
      </c>
      <c r="Q45" s="6"/>
      <c r="R45" s="69">
        <v>-146380640</v>
      </c>
    </row>
    <row r="46" spans="2:18" ht="21.75" customHeight="1" x14ac:dyDescent="0.55000000000000004">
      <c r="B46" s="22" t="s">
        <v>207</v>
      </c>
      <c r="D46" s="69">
        <v>4500000</v>
      </c>
      <c r="E46" s="6"/>
      <c r="F46" s="69">
        <v>7148213550</v>
      </c>
      <c r="G46" s="6"/>
      <c r="H46" s="69">
        <v>5794059285</v>
      </c>
      <c r="I46" s="6"/>
      <c r="J46" s="69">
        <v>1354154265</v>
      </c>
      <c r="K46" s="6"/>
      <c r="L46" s="69">
        <v>4500000</v>
      </c>
      <c r="M46" s="6"/>
      <c r="N46" s="69">
        <v>7148213550</v>
      </c>
      <c r="O46" s="6"/>
      <c r="P46" s="69">
        <v>7672684491</v>
      </c>
      <c r="Q46" s="6"/>
      <c r="R46" s="69">
        <v>-524470941</v>
      </c>
    </row>
    <row r="47" spans="2:18" ht="21.75" customHeight="1" x14ac:dyDescent="0.55000000000000004">
      <c r="B47" s="22" t="s">
        <v>209</v>
      </c>
      <c r="D47" s="69">
        <v>1800000</v>
      </c>
      <c r="E47" s="6"/>
      <c r="F47" s="69">
        <v>6412815360</v>
      </c>
      <c r="G47" s="6"/>
      <c r="H47" s="69">
        <v>6533589358</v>
      </c>
      <c r="I47" s="6"/>
      <c r="J47" s="69">
        <v>-120773998</v>
      </c>
      <c r="K47" s="6"/>
      <c r="L47" s="69">
        <v>1800000</v>
      </c>
      <c r="M47" s="6"/>
      <c r="N47" s="69">
        <v>6412815360</v>
      </c>
      <c r="O47" s="6"/>
      <c r="P47" s="69">
        <v>6491989237</v>
      </c>
      <c r="Q47" s="6"/>
      <c r="R47" s="69">
        <v>-79173877</v>
      </c>
    </row>
    <row r="48" spans="2:18" ht="21.75" customHeight="1" x14ac:dyDescent="0.55000000000000004">
      <c r="B48" s="22" t="s">
        <v>274</v>
      </c>
      <c r="D48" s="69">
        <v>800000</v>
      </c>
      <c r="E48" s="6"/>
      <c r="F48" s="69">
        <v>1109359800</v>
      </c>
      <c r="G48" s="6"/>
      <c r="H48" s="69">
        <v>1071126397</v>
      </c>
      <c r="I48" s="6"/>
      <c r="J48" s="69">
        <v>38233403</v>
      </c>
      <c r="K48" s="6"/>
      <c r="L48" s="69">
        <v>800000</v>
      </c>
      <c r="M48" s="6"/>
      <c r="N48" s="69">
        <v>1109359800</v>
      </c>
      <c r="O48" s="6"/>
      <c r="P48" s="69">
        <v>1071126397</v>
      </c>
      <c r="Q48" s="6"/>
      <c r="R48" s="69">
        <v>38233403</v>
      </c>
    </row>
    <row r="49" spans="2:51" ht="21.75" customHeight="1" x14ac:dyDescent="0.55000000000000004">
      <c r="B49" s="22" t="s">
        <v>191</v>
      </c>
      <c r="D49" s="69">
        <v>2400000</v>
      </c>
      <c r="E49" s="6"/>
      <c r="F49" s="69">
        <v>9504708480</v>
      </c>
      <c r="G49" s="6"/>
      <c r="H49" s="69">
        <v>8763554988</v>
      </c>
      <c r="I49" s="6"/>
      <c r="J49" s="69">
        <v>741153492</v>
      </c>
      <c r="K49" s="6"/>
      <c r="L49" s="69">
        <v>2400000</v>
      </c>
      <c r="M49" s="6"/>
      <c r="N49" s="69">
        <v>9504708480</v>
      </c>
      <c r="O49" s="6"/>
      <c r="P49" s="69">
        <v>9147762162</v>
      </c>
      <c r="Q49" s="6"/>
      <c r="R49" s="69">
        <v>356946318</v>
      </c>
    </row>
    <row r="50" spans="2:51" ht="21.75" customHeight="1" x14ac:dyDescent="0.55000000000000004">
      <c r="B50" s="22" t="s">
        <v>190</v>
      </c>
      <c r="D50" s="69">
        <v>770000</v>
      </c>
      <c r="E50" s="6"/>
      <c r="F50" s="69">
        <v>19189041795</v>
      </c>
      <c r="G50" s="6"/>
      <c r="H50" s="69">
        <v>19190024096</v>
      </c>
      <c r="I50" s="6"/>
      <c r="J50" s="69">
        <v>-982301</v>
      </c>
      <c r="K50" s="6"/>
      <c r="L50" s="69">
        <v>770000</v>
      </c>
      <c r="M50" s="6"/>
      <c r="N50" s="69">
        <v>19189041795</v>
      </c>
      <c r="O50" s="6"/>
      <c r="P50" s="69">
        <v>19710431224</v>
      </c>
      <c r="Q50" s="6"/>
      <c r="R50" s="69">
        <v>-521389429</v>
      </c>
    </row>
    <row r="51" spans="2:51" ht="21.75" customHeight="1" x14ac:dyDescent="0.55000000000000004">
      <c r="B51" s="22" t="s">
        <v>200</v>
      </c>
      <c r="D51" s="69">
        <v>900000</v>
      </c>
      <c r="E51" s="6"/>
      <c r="F51" s="69">
        <v>7255570950</v>
      </c>
      <c r="G51" s="6"/>
      <c r="H51" s="69">
        <v>6772462650</v>
      </c>
      <c r="I51" s="6"/>
      <c r="J51" s="69">
        <v>483108300</v>
      </c>
      <c r="K51" s="6"/>
      <c r="L51" s="69">
        <v>900000</v>
      </c>
      <c r="M51" s="6"/>
      <c r="N51" s="69">
        <v>7255570950</v>
      </c>
      <c r="O51" s="6"/>
      <c r="P51" s="69">
        <v>16542049049</v>
      </c>
      <c r="Q51" s="6"/>
      <c r="R51" s="69">
        <v>-9286478099</v>
      </c>
    </row>
    <row r="52" spans="2:51" ht="21.75" customHeight="1" x14ac:dyDescent="0.55000000000000004">
      <c r="B52" s="22" t="s">
        <v>238</v>
      </c>
      <c r="D52" s="69">
        <v>700000</v>
      </c>
      <c r="E52" s="6"/>
      <c r="F52" s="69">
        <v>2367926505</v>
      </c>
      <c r="G52" s="6"/>
      <c r="H52" s="69">
        <v>2108590672</v>
      </c>
      <c r="I52" s="6"/>
      <c r="J52" s="69">
        <v>259335833</v>
      </c>
      <c r="K52" s="6"/>
      <c r="L52" s="69">
        <v>700000</v>
      </c>
      <c r="M52" s="6"/>
      <c r="N52" s="69">
        <v>2367926505</v>
      </c>
      <c r="O52" s="6"/>
      <c r="P52" s="69">
        <v>2096223236</v>
      </c>
      <c r="Q52" s="6"/>
      <c r="R52" s="69">
        <v>271703269</v>
      </c>
    </row>
    <row r="53" spans="2:51" ht="21.75" customHeight="1" x14ac:dyDescent="0.55000000000000004">
      <c r="B53" s="22" t="s">
        <v>188</v>
      </c>
      <c r="D53" s="69">
        <v>500000</v>
      </c>
      <c r="E53" s="6"/>
      <c r="F53" s="69">
        <v>3911586750</v>
      </c>
      <c r="G53" s="6"/>
      <c r="H53" s="69">
        <v>797228095</v>
      </c>
      <c r="I53" s="6"/>
      <c r="J53" s="69">
        <v>3114358655</v>
      </c>
      <c r="K53" s="6"/>
      <c r="L53" s="69">
        <v>500000</v>
      </c>
      <c r="M53" s="6"/>
      <c r="N53" s="69">
        <v>3911586750</v>
      </c>
      <c r="O53" s="6"/>
      <c r="P53" s="69">
        <v>5526917995</v>
      </c>
      <c r="Q53" s="6"/>
      <c r="R53" s="69">
        <v>-1615331245</v>
      </c>
    </row>
    <row r="54" spans="2:51" ht="21.75" customHeight="1" x14ac:dyDescent="0.55000000000000004">
      <c r="B54" s="22" t="s">
        <v>232</v>
      </c>
      <c r="D54" s="69">
        <v>1000000</v>
      </c>
      <c r="E54" s="6"/>
      <c r="F54" s="69">
        <v>299922750</v>
      </c>
      <c r="G54" s="6"/>
      <c r="H54" s="69">
        <v>38989957</v>
      </c>
      <c r="I54" s="6"/>
      <c r="J54" s="69">
        <v>260932793</v>
      </c>
      <c r="K54" s="6"/>
      <c r="L54" s="69">
        <v>1000000</v>
      </c>
      <c r="M54" s="6"/>
      <c r="N54" s="69">
        <v>299922750</v>
      </c>
      <c r="O54" s="6"/>
      <c r="P54" s="69">
        <v>40010200</v>
      </c>
      <c r="Q54" s="6"/>
      <c r="R54" s="69">
        <v>259912550</v>
      </c>
    </row>
    <row r="55" spans="2:51" ht="21.75" customHeight="1" x14ac:dyDescent="0.55000000000000004">
      <c r="B55" s="22" t="s">
        <v>189</v>
      </c>
      <c r="D55" s="69">
        <v>2500000</v>
      </c>
      <c r="E55" s="6"/>
      <c r="F55" s="69">
        <v>5594016375</v>
      </c>
      <c r="G55" s="6"/>
      <c r="H55" s="69">
        <v>3474445002</v>
      </c>
      <c r="I55" s="6"/>
      <c r="J55" s="69">
        <v>2119571373</v>
      </c>
      <c r="K55" s="6"/>
      <c r="L55" s="69">
        <v>2500000</v>
      </c>
      <c r="M55" s="6"/>
      <c r="N55" s="69">
        <v>5594016375</v>
      </c>
      <c r="O55" s="6"/>
      <c r="P55" s="69">
        <v>6940345780</v>
      </c>
      <c r="Q55" s="6"/>
      <c r="R55" s="69">
        <v>-1346329405</v>
      </c>
    </row>
    <row r="56" spans="2:51" ht="21.75" customHeight="1" x14ac:dyDescent="0.55000000000000004">
      <c r="B56" s="22" t="s">
        <v>184</v>
      </c>
      <c r="D56" s="69">
        <v>200000</v>
      </c>
      <c r="E56" s="6"/>
      <c r="F56" s="69">
        <v>1006376220</v>
      </c>
      <c r="G56" s="6"/>
      <c r="H56" s="69">
        <v>-19392289</v>
      </c>
      <c r="I56" s="6"/>
      <c r="J56" s="69">
        <v>1025768509</v>
      </c>
      <c r="K56" s="6"/>
      <c r="L56" s="69">
        <v>200000</v>
      </c>
      <c r="M56" s="6"/>
      <c r="N56" s="69">
        <v>1006376220</v>
      </c>
      <c r="O56" s="6"/>
      <c r="P56" s="69">
        <v>1270395900</v>
      </c>
      <c r="Q56" s="6"/>
      <c r="R56" s="69">
        <v>-264019680</v>
      </c>
    </row>
    <row r="57" spans="2:51" ht="21.75" customHeight="1" x14ac:dyDescent="0.55000000000000004">
      <c r="B57" s="22" t="s">
        <v>266</v>
      </c>
      <c r="D57" s="69">
        <v>400000</v>
      </c>
      <c r="E57" s="6"/>
      <c r="F57" s="69">
        <v>2095457400</v>
      </c>
      <c r="G57" s="6"/>
      <c r="H57" s="69">
        <v>2089895885</v>
      </c>
      <c r="I57" s="6"/>
      <c r="J57" s="69">
        <v>5561515</v>
      </c>
      <c r="K57" s="6"/>
      <c r="L57" s="69">
        <v>400000</v>
      </c>
      <c r="M57" s="6"/>
      <c r="N57" s="69">
        <v>2095457400</v>
      </c>
      <c r="O57" s="6"/>
      <c r="P57" s="69">
        <v>2089895885</v>
      </c>
      <c r="Q57" s="6"/>
      <c r="R57" s="69">
        <v>5561515</v>
      </c>
    </row>
    <row r="58" spans="2:51" ht="21.75" customHeight="1" x14ac:dyDescent="0.55000000000000004">
      <c r="B58" s="22" t="s">
        <v>259</v>
      </c>
      <c r="D58" s="69">
        <v>500000</v>
      </c>
      <c r="E58" s="6"/>
      <c r="F58" s="69">
        <v>499871</v>
      </c>
      <c r="G58" s="6"/>
      <c r="H58" s="69">
        <v>3998969</v>
      </c>
      <c r="I58" s="6"/>
      <c r="J58" s="69">
        <v>4498840</v>
      </c>
      <c r="K58" s="6"/>
      <c r="L58" s="69">
        <v>500000</v>
      </c>
      <c r="M58" s="6"/>
      <c r="N58" s="69">
        <v>499871</v>
      </c>
      <c r="O58" s="6"/>
      <c r="P58" s="69">
        <v>2000257</v>
      </c>
      <c r="Q58" s="6"/>
      <c r="R58" s="69">
        <v>2500128</v>
      </c>
    </row>
    <row r="59" spans="2:51" ht="21.75" customHeight="1" x14ac:dyDescent="0.55000000000000004">
      <c r="B59" s="22" t="s">
        <v>260</v>
      </c>
      <c r="D59" s="69">
        <v>1429000</v>
      </c>
      <c r="E59" s="6"/>
      <c r="F59" s="69">
        <v>14286320</v>
      </c>
      <c r="G59" s="6"/>
      <c r="H59" s="69">
        <v>-423738</v>
      </c>
      <c r="I59" s="6"/>
      <c r="J59" s="69">
        <v>13862582</v>
      </c>
      <c r="K59" s="6"/>
      <c r="L59" s="69">
        <v>1429000</v>
      </c>
      <c r="M59" s="6"/>
      <c r="N59" s="69">
        <v>14286320</v>
      </c>
      <c r="O59" s="6"/>
      <c r="P59" s="69">
        <v>436360</v>
      </c>
      <c r="Q59" s="6"/>
      <c r="R59" s="69">
        <v>14722680</v>
      </c>
    </row>
    <row r="60" spans="2:51" ht="21.75" customHeight="1" x14ac:dyDescent="0.55000000000000004">
      <c r="D60" s="69"/>
      <c r="E60" s="6"/>
      <c r="F60" s="69"/>
      <c r="G60" s="6"/>
      <c r="H60" s="69"/>
      <c r="I60" s="6"/>
      <c r="J60" s="69"/>
      <c r="K60" s="6"/>
      <c r="L60" s="69"/>
      <c r="M60" s="6"/>
      <c r="N60" s="69"/>
      <c r="O60" s="6"/>
      <c r="P60" s="69"/>
      <c r="Q60" s="6"/>
      <c r="R60" s="69"/>
      <c r="AI60" s="22"/>
      <c r="AK60" s="69"/>
      <c r="AL60" s="6"/>
      <c r="AM60" s="69"/>
      <c r="AN60" s="6"/>
      <c r="AO60" s="69"/>
      <c r="AP60" s="6"/>
      <c r="AQ60" s="69"/>
      <c r="AR60" s="6"/>
      <c r="AS60" s="69"/>
      <c r="AT60" s="6"/>
      <c r="AU60" s="69"/>
      <c r="AV60" s="6"/>
      <c r="AW60" s="69"/>
      <c r="AX60" s="6"/>
      <c r="AY60" s="69"/>
    </row>
    <row r="61" spans="2:51" ht="21.75" thickBot="1" x14ac:dyDescent="0.6">
      <c r="B61" s="36" t="s">
        <v>65</v>
      </c>
      <c r="D61" s="70">
        <f>SUM(D10:D60)</f>
        <v>106837002</v>
      </c>
      <c r="E61" s="6"/>
      <c r="F61" s="70">
        <f>SUM(F10:F60)</f>
        <v>333441192743</v>
      </c>
      <c r="G61" s="6"/>
      <c r="H61" s="70">
        <f>SUM(H10:H60)</f>
        <v>305353429878</v>
      </c>
      <c r="I61" s="6"/>
      <c r="J61" s="70">
        <f>SUM(J10:J60)</f>
        <v>28094913327</v>
      </c>
      <c r="K61" s="6"/>
      <c r="L61" s="70">
        <f>SUM(L10:L60)</f>
        <v>106837002</v>
      </c>
      <c r="M61" s="6"/>
      <c r="N61" s="70">
        <f>SUM(N10:N60)</f>
        <v>333441192743</v>
      </c>
      <c r="O61" s="6"/>
      <c r="P61" s="70">
        <f>SUM(P10:P60)</f>
        <v>375620068965</v>
      </c>
      <c r="Q61" s="6"/>
      <c r="R61" s="70">
        <f>SUM(R10:R60)</f>
        <v>-42174002985</v>
      </c>
      <c r="AI61" s="22"/>
      <c r="AK61" s="69"/>
      <c r="AL61" s="6"/>
      <c r="AM61" s="69"/>
      <c r="AN61" s="6"/>
      <c r="AO61" s="69"/>
      <c r="AP61" s="6"/>
      <c r="AQ61" s="69"/>
      <c r="AR61" s="6"/>
      <c r="AS61" s="69"/>
      <c r="AT61" s="6"/>
      <c r="AU61" s="69"/>
      <c r="AV61" s="6"/>
      <c r="AW61" s="69"/>
      <c r="AX61" s="6"/>
      <c r="AY61" s="69"/>
    </row>
    <row r="62" spans="2:51" ht="21.75" thickTop="1" x14ac:dyDescent="0.55000000000000004">
      <c r="AI62" s="22"/>
      <c r="AK62" s="69"/>
      <c r="AL62" s="6"/>
      <c r="AM62" s="69"/>
      <c r="AN62" s="6"/>
      <c r="AO62" s="69"/>
      <c r="AP62" s="6"/>
      <c r="AQ62" s="69"/>
      <c r="AR62" s="6"/>
      <c r="AS62" s="69"/>
      <c r="AT62" s="6"/>
      <c r="AU62" s="69"/>
      <c r="AV62" s="6"/>
      <c r="AW62" s="69"/>
      <c r="AX62" s="6"/>
      <c r="AY62" s="69"/>
    </row>
    <row r="63" spans="2:51" ht="30" x14ac:dyDescent="0.75">
      <c r="J63" s="46">
        <v>19</v>
      </c>
      <c r="L63" s="21"/>
      <c r="AI63" s="22"/>
      <c r="AK63" s="69"/>
      <c r="AL63" s="6"/>
      <c r="AM63" s="69"/>
      <c r="AN63" s="6"/>
      <c r="AO63" s="69"/>
      <c r="AP63" s="6"/>
      <c r="AQ63" s="69"/>
      <c r="AR63" s="6"/>
      <c r="AS63" s="69"/>
      <c r="AT63" s="6"/>
      <c r="AU63" s="69"/>
      <c r="AV63" s="6"/>
      <c r="AW63" s="69"/>
      <c r="AX63" s="6"/>
      <c r="AY63" s="69"/>
    </row>
    <row r="64" spans="2:51" x14ac:dyDescent="0.55000000000000004">
      <c r="AI64" s="22"/>
      <c r="AK64" s="69"/>
      <c r="AL64" s="6"/>
      <c r="AM64" s="69"/>
      <c r="AN64" s="6"/>
      <c r="AO64" s="69"/>
      <c r="AP64" s="6"/>
      <c r="AQ64" s="69"/>
      <c r="AR64" s="6"/>
      <c r="AS64" s="69"/>
      <c r="AT64" s="6"/>
      <c r="AU64" s="69"/>
      <c r="AV64" s="6"/>
      <c r="AW64" s="69"/>
      <c r="AX64" s="6"/>
      <c r="AY64" s="69"/>
    </row>
    <row r="65" spans="35:52" x14ac:dyDescent="0.55000000000000004">
      <c r="AI65" s="22"/>
      <c r="AK65" s="69"/>
      <c r="AL65" s="6"/>
      <c r="AM65" s="69"/>
      <c r="AN65" s="6"/>
      <c r="AO65" s="69"/>
      <c r="AP65" s="6"/>
      <c r="AQ65" s="69"/>
      <c r="AR65" s="6"/>
      <c r="AS65" s="69"/>
      <c r="AT65" s="6"/>
      <c r="AU65" s="69"/>
      <c r="AV65" s="6"/>
      <c r="AW65" s="69"/>
      <c r="AX65" s="6"/>
      <c r="AY65" s="69"/>
    </row>
    <row r="66" spans="35:52" x14ac:dyDescent="0.55000000000000004">
      <c r="AJ66" s="22"/>
      <c r="AL66" s="69"/>
      <c r="AM66" s="6"/>
      <c r="AN66" s="69"/>
      <c r="AO66" s="6"/>
      <c r="AP66" s="69"/>
      <c r="AQ66" s="6"/>
      <c r="AR66" s="69"/>
      <c r="AS66" s="6"/>
      <c r="AT66" s="69"/>
      <c r="AU66" s="6"/>
      <c r="AV66" s="69"/>
      <c r="AW66" s="6"/>
      <c r="AX66" s="69"/>
      <c r="AY66" s="6"/>
      <c r="AZ66" s="69"/>
    </row>
    <row r="67" spans="35:52" x14ac:dyDescent="0.55000000000000004">
      <c r="AJ67" s="22"/>
      <c r="AL67" s="69"/>
      <c r="AM67" s="6"/>
      <c r="AN67" s="69"/>
      <c r="AO67" s="6"/>
      <c r="AP67" s="69"/>
      <c r="AQ67" s="6"/>
      <c r="AR67" s="69"/>
      <c r="AS67" s="6"/>
      <c r="AT67" s="69"/>
      <c r="AU67" s="6"/>
      <c r="AV67" s="69"/>
      <c r="AW67" s="6"/>
      <c r="AX67" s="69"/>
      <c r="AY67" s="6"/>
      <c r="AZ67" s="69"/>
    </row>
    <row r="68" spans="35:52" x14ac:dyDescent="0.55000000000000004">
      <c r="AJ68" s="22"/>
      <c r="AL68" s="69"/>
      <c r="AM68" s="6"/>
      <c r="AN68" s="69"/>
      <c r="AO68" s="6"/>
      <c r="AP68" s="69"/>
      <c r="AQ68" s="6"/>
      <c r="AR68" s="69"/>
      <c r="AS68" s="6"/>
      <c r="AT68" s="69"/>
      <c r="AU68" s="6"/>
      <c r="AV68" s="69"/>
      <c r="AW68" s="6"/>
      <c r="AX68" s="69"/>
      <c r="AY68" s="6"/>
      <c r="AZ68" s="69"/>
    </row>
    <row r="69" spans="35:52" x14ac:dyDescent="0.55000000000000004">
      <c r="AJ69" s="22"/>
      <c r="AL69" s="69"/>
      <c r="AM69" s="6"/>
      <c r="AN69" s="69"/>
      <c r="AO69" s="6"/>
      <c r="AP69" s="69"/>
      <c r="AQ69" s="6"/>
      <c r="AR69" s="69"/>
      <c r="AS69" s="6"/>
      <c r="AT69" s="69"/>
      <c r="AU69" s="6"/>
      <c r="AV69" s="69"/>
      <c r="AW69" s="6"/>
      <c r="AX69" s="69"/>
      <c r="AY69" s="6"/>
      <c r="AZ69" s="69"/>
    </row>
    <row r="70" spans="35:52" x14ac:dyDescent="0.55000000000000004">
      <c r="AJ70" s="22"/>
      <c r="AL70" s="69"/>
      <c r="AM70" s="6"/>
      <c r="AN70" s="69"/>
      <c r="AO70" s="6"/>
      <c r="AP70" s="69"/>
      <c r="AQ70" s="6"/>
      <c r="AR70" s="69"/>
      <c r="AS70" s="6"/>
      <c r="AT70" s="69"/>
      <c r="AU70" s="6"/>
      <c r="AV70" s="69"/>
      <c r="AW70" s="6"/>
      <c r="AX70" s="69"/>
      <c r="AY70" s="6"/>
      <c r="AZ70" s="69"/>
    </row>
    <row r="71" spans="35:52" x14ac:dyDescent="0.55000000000000004">
      <c r="AJ71" s="22"/>
      <c r="AL71" s="69"/>
      <c r="AM71" s="6"/>
      <c r="AN71" s="69"/>
      <c r="AO71" s="6"/>
      <c r="AP71" s="69"/>
      <c r="AQ71" s="6"/>
      <c r="AR71" s="69"/>
      <c r="AS71" s="6"/>
      <c r="AT71" s="69"/>
      <c r="AU71" s="6"/>
      <c r="AV71" s="69"/>
      <c r="AW71" s="6"/>
      <c r="AX71" s="69"/>
      <c r="AY71" s="6"/>
      <c r="AZ71" s="69"/>
    </row>
    <row r="72" spans="35:52" x14ac:dyDescent="0.55000000000000004">
      <c r="AJ72" s="22"/>
      <c r="AL72" s="69"/>
      <c r="AM72" s="6"/>
      <c r="AN72" s="69"/>
      <c r="AO72" s="6"/>
      <c r="AP72" s="69"/>
      <c r="AQ72" s="6"/>
      <c r="AR72" s="69"/>
      <c r="AS72" s="6"/>
      <c r="AT72" s="69"/>
      <c r="AU72" s="6"/>
      <c r="AV72" s="69"/>
      <c r="AW72" s="6"/>
      <c r="AX72" s="69"/>
      <c r="AY72" s="6"/>
      <c r="AZ72" s="69"/>
    </row>
    <row r="73" spans="35:52" x14ac:dyDescent="0.55000000000000004">
      <c r="AJ73" s="22"/>
      <c r="AL73" s="69"/>
      <c r="AM73" s="6"/>
      <c r="AN73" s="69"/>
      <c r="AO73" s="6"/>
      <c r="AP73" s="69"/>
      <c r="AQ73" s="6"/>
      <c r="AR73" s="69"/>
      <c r="AS73" s="6"/>
      <c r="AT73" s="69"/>
      <c r="AU73" s="6"/>
      <c r="AV73" s="69"/>
      <c r="AW73" s="6"/>
      <c r="AX73" s="69"/>
      <c r="AY73" s="6"/>
      <c r="AZ73" s="69"/>
    </row>
    <row r="74" spans="35:52" x14ac:dyDescent="0.55000000000000004">
      <c r="AJ74" s="22"/>
      <c r="AL74" s="69"/>
      <c r="AM74" s="6"/>
      <c r="AN74" s="69"/>
      <c r="AO74" s="6"/>
      <c r="AP74" s="69"/>
      <c r="AQ74" s="6"/>
      <c r="AR74" s="69"/>
      <c r="AS74" s="6"/>
      <c r="AT74" s="69"/>
      <c r="AU74" s="6"/>
      <c r="AV74" s="69"/>
      <c r="AW74" s="6"/>
      <c r="AX74" s="69"/>
      <c r="AY74" s="6"/>
      <c r="AZ74" s="69"/>
    </row>
    <row r="75" spans="35:52" x14ac:dyDescent="0.55000000000000004">
      <c r="AJ75" s="22"/>
      <c r="AL75" s="69"/>
      <c r="AM75" s="6"/>
      <c r="AN75" s="69"/>
      <c r="AO75" s="6"/>
      <c r="AP75" s="69"/>
      <c r="AQ75" s="6"/>
      <c r="AR75" s="69"/>
      <c r="AS75" s="6"/>
      <c r="AT75" s="69"/>
      <c r="AU75" s="6"/>
      <c r="AV75" s="69"/>
      <c r="AW75" s="6"/>
      <c r="AX75" s="69"/>
      <c r="AY75" s="6"/>
      <c r="AZ75" s="69"/>
    </row>
    <row r="76" spans="35:52" x14ac:dyDescent="0.55000000000000004">
      <c r="AJ76" s="22"/>
      <c r="AL76" s="69"/>
      <c r="AM76" s="6"/>
      <c r="AN76" s="69"/>
      <c r="AO76" s="6"/>
      <c r="AP76" s="69"/>
      <c r="AQ76" s="6"/>
      <c r="AR76" s="69"/>
      <c r="AS76" s="6"/>
      <c r="AT76" s="69"/>
      <c r="AU76" s="6"/>
      <c r="AV76" s="69"/>
      <c r="AW76" s="6"/>
      <c r="AX76" s="69"/>
      <c r="AY76" s="6"/>
      <c r="AZ76" s="69"/>
    </row>
  </sheetData>
  <sortState xmlns:xlrd2="http://schemas.microsoft.com/office/spreadsheetml/2017/richdata2" ref="B10:R59">
    <sortCondition descending="1" ref="R10:R59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73"/>
  <sheetViews>
    <sheetView rightToLeft="1" view="pageBreakPreview" topLeftCell="A52" zoomScale="70" zoomScaleNormal="85" zoomScaleSheetLayoutView="70" workbookViewId="0">
      <selection activeCell="L81" sqref="L81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1" t="s">
        <v>183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8" ht="30" x14ac:dyDescent="0.55000000000000004">
      <c r="B3" s="171" t="s">
        <v>37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2:28" ht="30" x14ac:dyDescent="0.55000000000000004">
      <c r="B4" s="171" t="s">
        <v>294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6" spans="2:28" ht="30" x14ac:dyDescent="0.55000000000000004">
      <c r="B6" s="12" t="s">
        <v>176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8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8" t="s">
        <v>1</v>
      </c>
      <c r="D9" s="116" t="s">
        <v>5</v>
      </c>
      <c r="E9" s="34"/>
      <c r="F9" s="116" t="s">
        <v>50</v>
      </c>
      <c r="G9" s="34"/>
      <c r="H9" s="116" t="s">
        <v>51</v>
      </c>
      <c r="I9" s="34"/>
      <c r="J9" s="116" t="s">
        <v>53</v>
      </c>
      <c r="L9" s="116" t="s">
        <v>5</v>
      </c>
      <c r="M9" s="34"/>
      <c r="N9" s="116" t="s">
        <v>50</v>
      </c>
      <c r="O9" s="34"/>
      <c r="P9" s="116" t="s">
        <v>51</v>
      </c>
      <c r="Q9" s="34"/>
      <c r="R9" s="116" t="s">
        <v>53</v>
      </c>
    </row>
    <row r="10" spans="2:28" ht="25.5" customHeight="1" x14ac:dyDescent="0.55000000000000004">
      <c r="B10" s="30" t="s">
        <v>280</v>
      </c>
      <c r="D10" s="115">
        <v>400000</v>
      </c>
      <c r="E10" s="72"/>
      <c r="F10" s="115">
        <v>669393278</v>
      </c>
      <c r="G10" s="72"/>
      <c r="H10" s="115">
        <v>664616187</v>
      </c>
      <c r="I10" s="72"/>
      <c r="J10" s="115">
        <v>4777091</v>
      </c>
      <c r="K10" s="72"/>
      <c r="L10" s="115">
        <v>400000</v>
      </c>
      <c r="M10" s="72"/>
      <c r="N10" s="115">
        <v>669393278</v>
      </c>
      <c r="O10" s="72"/>
      <c r="P10" s="115">
        <v>664616187</v>
      </c>
      <c r="Q10" s="72"/>
      <c r="R10" s="115">
        <v>4777091</v>
      </c>
      <c r="V10" s="93">
        <v>6.5500000000000003E-2</v>
      </c>
    </row>
    <row r="11" spans="2:28" ht="25.5" customHeight="1" x14ac:dyDescent="0.55000000000000004">
      <c r="B11" s="2" t="s">
        <v>237</v>
      </c>
      <c r="D11" s="74">
        <v>520000</v>
      </c>
      <c r="E11" s="72"/>
      <c r="F11" s="74">
        <v>11067671524</v>
      </c>
      <c r="G11" s="72"/>
      <c r="H11" s="74">
        <v>10267132243</v>
      </c>
      <c r="I11" s="72"/>
      <c r="J11" s="74">
        <v>800539281</v>
      </c>
      <c r="K11" s="72"/>
      <c r="L11" s="74">
        <v>520000</v>
      </c>
      <c r="M11" s="72"/>
      <c r="N11" s="74">
        <v>11067671524</v>
      </c>
      <c r="O11" s="72"/>
      <c r="P11" s="74">
        <v>10267132243</v>
      </c>
      <c r="Q11" s="72"/>
      <c r="R11" s="74">
        <v>800539281</v>
      </c>
      <c r="V11" s="93"/>
    </row>
    <row r="12" spans="2:28" ht="25.5" customHeight="1" x14ac:dyDescent="0.55000000000000004">
      <c r="B12" s="2" t="s">
        <v>85</v>
      </c>
      <c r="D12" s="74">
        <v>500000</v>
      </c>
      <c r="E12" s="72"/>
      <c r="F12" s="74">
        <v>1902452677</v>
      </c>
      <c r="G12" s="72"/>
      <c r="H12" s="74">
        <v>2439483184</v>
      </c>
      <c r="I12" s="72"/>
      <c r="J12" s="74">
        <v>-537030507</v>
      </c>
      <c r="K12" s="72"/>
      <c r="L12" s="74">
        <v>1946758</v>
      </c>
      <c r="M12" s="72"/>
      <c r="N12" s="74">
        <v>7892377835</v>
      </c>
      <c r="O12" s="72"/>
      <c r="P12" s="74">
        <v>9891975396</v>
      </c>
      <c r="Q12" s="72"/>
      <c r="R12" s="74">
        <v>-1999597561</v>
      </c>
      <c r="V12" s="93"/>
    </row>
    <row r="13" spans="2:28" ht="25.5" customHeight="1" x14ac:dyDescent="0.55000000000000004">
      <c r="B13" s="2" t="s">
        <v>235</v>
      </c>
      <c r="D13" s="74">
        <v>300000</v>
      </c>
      <c r="E13" s="72"/>
      <c r="F13" s="74">
        <v>4263850824</v>
      </c>
      <c r="G13" s="72"/>
      <c r="H13" s="74">
        <v>3868918943</v>
      </c>
      <c r="I13" s="72"/>
      <c r="J13" s="74">
        <v>394931881</v>
      </c>
      <c r="K13" s="72"/>
      <c r="L13" s="74">
        <v>300000</v>
      </c>
      <c r="M13" s="72"/>
      <c r="N13" s="74">
        <v>4263850824</v>
      </c>
      <c r="O13" s="72"/>
      <c r="P13" s="74">
        <v>3868918943</v>
      </c>
      <c r="Q13" s="72"/>
      <c r="R13" s="74">
        <v>394931881</v>
      </c>
      <c r="V13" s="93"/>
    </row>
    <row r="14" spans="2:28" ht="25.5" customHeight="1" x14ac:dyDescent="0.55000000000000004">
      <c r="B14" s="2" t="s">
        <v>221</v>
      </c>
      <c r="D14" s="74">
        <v>11148</v>
      </c>
      <c r="E14" s="72"/>
      <c r="F14" s="74">
        <v>103281162</v>
      </c>
      <c r="G14" s="72"/>
      <c r="H14" s="74">
        <v>122788363</v>
      </c>
      <c r="I14" s="72"/>
      <c r="J14" s="74">
        <v>-19507201</v>
      </c>
      <c r="K14" s="72"/>
      <c r="L14" s="74">
        <v>11148</v>
      </c>
      <c r="M14" s="72"/>
      <c r="N14" s="74">
        <v>103281162</v>
      </c>
      <c r="O14" s="72"/>
      <c r="P14" s="74">
        <v>122788363</v>
      </c>
      <c r="Q14" s="72"/>
      <c r="R14" s="74">
        <v>-19507201</v>
      </c>
      <c r="V14" s="93"/>
    </row>
    <row r="15" spans="2:28" ht="25.5" customHeight="1" x14ac:dyDescent="0.55000000000000004">
      <c r="B15" s="2" t="s">
        <v>78</v>
      </c>
      <c r="D15" s="74">
        <v>50000</v>
      </c>
      <c r="E15" s="72"/>
      <c r="F15" s="74">
        <v>1843602095</v>
      </c>
      <c r="G15" s="72"/>
      <c r="H15" s="74">
        <v>1415030177</v>
      </c>
      <c r="I15" s="72"/>
      <c r="J15" s="74">
        <v>428571918</v>
      </c>
      <c r="K15" s="72"/>
      <c r="L15" s="74">
        <v>752024</v>
      </c>
      <c r="M15" s="72"/>
      <c r="N15" s="74">
        <v>21870039833</v>
      </c>
      <c r="O15" s="72"/>
      <c r="P15" s="74">
        <v>21282733036</v>
      </c>
      <c r="Q15" s="72"/>
      <c r="R15" s="74">
        <v>587306797</v>
      </c>
      <c r="V15" s="93"/>
    </row>
    <row r="16" spans="2:28" ht="25.5" customHeight="1" x14ac:dyDescent="0.55000000000000004">
      <c r="B16" s="2" t="s">
        <v>236</v>
      </c>
      <c r="D16" s="74">
        <v>100000</v>
      </c>
      <c r="E16" s="72"/>
      <c r="F16" s="74">
        <v>6220866203</v>
      </c>
      <c r="G16" s="72"/>
      <c r="H16" s="74">
        <v>5738320219</v>
      </c>
      <c r="I16" s="72"/>
      <c r="J16" s="74">
        <v>482545984</v>
      </c>
      <c r="K16" s="72"/>
      <c r="L16" s="74">
        <v>100000</v>
      </c>
      <c r="M16" s="72"/>
      <c r="N16" s="74">
        <v>6220866203</v>
      </c>
      <c r="O16" s="72"/>
      <c r="P16" s="74">
        <v>5738320219</v>
      </c>
      <c r="Q16" s="72"/>
      <c r="R16" s="74">
        <v>482545984</v>
      </c>
      <c r="V16" s="93"/>
    </row>
    <row r="17" spans="2:22" ht="25.5" customHeight="1" x14ac:dyDescent="0.55000000000000004">
      <c r="B17" s="2" t="s">
        <v>82</v>
      </c>
      <c r="D17" s="74">
        <v>3400000</v>
      </c>
      <c r="E17" s="72"/>
      <c r="F17" s="74">
        <v>5186805576</v>
      </c>
      <c r="G17" s="72"/>
      <c r="H17" s="74">
        <v>7367767876</v>
      </c>
      <c r="I17" s="72"/>
      <c r="J17" s="74">
        <v>-2180962300</v>
      </c>
      <c r="K17" s="72"/>
      <c r="L17" s="74">
        <v>3400000</v>
      </c>
      <c r="M17" s="72"/>
      <c r="N17" s="74">
        <v>5186805576</v>
      </c>
      <c r="O17" s="72"/>
      <c r="P17" s="74">
        <v>7367767876</v>
      </c>
      <c r="Q17" s="72"/>
      <c r="R17" s="74">
        <v>-2180962300</v>
      </c>
      <c r="V17" s="93"/>
    </row>
    <row r="18" spans="2:22" ht="25.5" customHeight="1" x14ac:dyDescent="0.55000000000000004">
      <c r="B18" s="2" t="s">
        <v>185</v>
      </c>
      <c r="D18" s="74">
        <v>600000</v>
      </c>
      <c r="E18" s="72"/>
      <c r="F18" s="74">
        <v>755676824</v>
      </c>
      <c r="G18" s="72"/>
      <c r="H18" s="74">
        <v>1054488242</v>
      </c>
      <c r="I18" s="72"/>
      <c r="J18" s="74">
        <v>-298811418</v>
      </c>
      <c r="K18" s="72"/>
      <c r="L18" s="74">
        <v>4531880</v>
      </c>
      <c r="M18" s="72"/>
      <c r="N18" s="74">
        <v>7092388140</v>
      </c>
      <c r="O18" s="72"/>
      <c r="P18" s="74">
        <v>7964690243</v>
      </c>
      <c r="Q18" s="72"/>
      <c r="R18" s="74">
        <v>-872302103</v>
      </c>
      <c r="V18" s="93"/>
    </row>
    <row r="19" spans="2:22" ht="25.5" customHeight="1" x14ac:dyDescent="0.55000000000000004">
      <c r="B19" s="2" t="s">
        <v>210</v>
      </c>
      <c r="D19" s="74">
        <v>2000000</v>
      </c>
      <c r="E19" s="72"/>
      <c r="F19" s="74">
        <v>5807240236</v>
      </c>
      <c r="G19" s="72"/>
      <c r="H19" s="74">
        <v>6543253668</v>
      </c>
      <c r="I19" s="72"/>
      <c r="J19" s="74">
        <v>-736013432</v>
      </c>
      <c r="K19" s="72"/>
      <c r="L19" s="74">
        <v>2000000</v>
      </c>
      <c r="M19" s="72"/>
      <c r="N19" s="74">
        <v>5807240236</v>
      </c>
      <c r="O19" s="72"/>
      <c r="P19" s="74">
        <v>6543253668</v>
      </c>
      <c r="Q19" s="72"/>
      <c r="R19" s="74">
        <v>-736013432</v>
      </c>
      <c r="V19" s="93"/>
    </row>
    <row r="20" spans="2:22" ht="25.5" customHeight="1" x14ac:dyDescent="0.55000000000000004">
      <c r="B20" s="2" t="s">
        <v>160</v>
      </c>
      <c r="D20" s="74">
        <v>1300000</v>
      </c>
      <c r="E20" s="72"/>
      <c r="F20" s="74">
        <v>5311779769</v>
      </c>
      <c r="G20" s="72"/>
      <c r="H20" s="74">
        <v>7314220008</v>
      </c>
      <c r="I20" s="72"/>
      <c r="J20" s="74">
        <v>-2002440239</v>
      </c>
      <c r="K20" s="72"/>
      <c r="L20" s="74">
        <v>6830757</v>
      </c>
      <c r="M20" s="72"/>
      <c r="N20" s="74">
        <v>34780991017</v>
      </c>
      <c r="O20" s="72"/>
      <c r="P20" s="74">
        <v>38432045109</v>
      </c>
      <c r="Q20" s="72"/>
      <c r="R20" s="74">
        <v>-3651054092</v>
      </c>
      <c r="V20" s="93"/>
    </row>
    <row r="21" spans="2:22" ht="25.5" customHeight="1" x14ac:dyDescent="0.55000000000000004">
      <c r="B21" s="2" t="s">
        <v>79</v>
      </c>
      <c r="D21" s="74">
        <v>200000</v>
      </c>
      <c r="E21" s="72"/>
      <c r="F21" s="74">
        <v>2785328144</v>
      </c>
      <c r="G21" s="72"/>
      <c r="H21" s="74">
        <v>3886760139</v>
      </c>
      <c r="I21" s="72"/>
      <c r="J21" s="74">
        <v>-1101431995</v>
      </c>
      <c r="K21" s="72"/>
      <c r="L21" s="74">
        <v>599262</v>
      </c>
      <c r="M21" s="72"/>
      <c r="N21" s="74">
        <v>10058777943</v>
      </c>
      <c r="O21" s="72"/>
      <c r="P21" s="74">
        <v>11927281528</v>
      </c>
      <c r="Q21" s="72"/>
      <c r="R21" s="74">
        <v>-1868503585</v>
      </c>
      <c r="V21" s="93"/>
    </row>
    <row r="22" spans="2:22" ht="25.5" customHeight="1" x14ac:dyDescent="0.55000000000000004">
      <c r="B22" s="2" t="s">
        <v>198</v>
      </c>
      <c r="D22" s="74">
        <v>100659</v>
      </c>
      <c r="E22" s="72"/>
      <c r="F22" s="74">
        <v>611367128</v>
      </c>
      <c r="G22" s="72"/>
      <c r="H22" s="74">
        <v>684410924</v>
      </c>
      <c r="I22" s="72"/>
      <c r="J22" s="74">
        <v>-73043796</v>
      </c>
      <c r="K22" s="72"/>
      <c r="L22" s="74">
        <v>520659</v>
      </c>
      <c r="M22" s="72"/>
      <c r="N22" s="74">
        <v>3542224174</v>
      </c>
      <c r="O22" s="72"/>
      <c r="P22" s="74">
        <v>3540117766</v>
      </c>
      <c r="Q22" s="72"/>
      <c r="R22" s="74">
        <v>2106408</v>
      </c>
      <c r="V22" s="93"/>
    </row>
    <row r="23" spans="2:22" ht="25.5" customHeight="1" x14ac:dyDescent="0.55000000000000004">
      <c r="B23" s="2" t="s">
        <v>282</v>
      </c>
      <c r="D23" s="74">
        <v>1344512</v>
      </c>
      <c r="E23" s="72"/>
      <c r="F23" s="74">
        <v>2590160593</v>
      </c>
      <c r="G23" s="72"/>
      <c r="H23" s="74">
        <v>2485201673</v>
      </c>
      <c r="I23" s="72"/>
      <c r="J23" s="74">
        <v>104958920</v>
      </c>
      <c r="K23" s="72"/>
      <c r="L23" s="74">
        <v>1344512</v>
      </c>
      <c r="M23" s="72"/>
      <c r="N23" s="74">
        <v>2590160593</v>
      </c>
      <c r="O23" s="72"/>
      <c r="P23" s="74">
        <v>2485201673</v>
      </c>
      <c r="Q23" s="72"/>
      <c r="R23" s="74">
        <v>104958920</v>
      </c>
      <c r="V23" s="93"/>
    </row>
    <row r="24" spans="2:22" ht="25.5" customHeight="1" x14ac:dyDescent="0.55000000000000004">
      <c r="B24" s="2" t="s">
        <v>187</v>
      </c>
      <c r="D24" s="74">
        <v>494117</v>
      </c>
      <c r="E24" s="72"/>
      <c r="F24" s="74">
        <v>2456376204</v>
      </c>
      <c r="G24" s="72"/>
      <c r="H24" s="74">
        <v>2493933423</v>
      </c>
      <c r="I24" s="72"/>
      <c r="J24" s="74">
        <v>-37557219</v>
      </c>
      <c r="K24" s="72"/>
      <c r="L24" s="74">
        <v>1294118</v>
      </c>
      <c r="M24" s="72"/>
      <c r="N24" s="74">
        <v>6583671856</v>
      </c>
      <c r="O24" s="72"/>
      <c r="P24" s="74">
        <v>6531740728</v>
      </c>
      <c r="Q24" s="72"/>
      <c r="R24" s="74">
        <v>51931128</v>
      </c>
      <c r="V24" s="93"/>
    </row>
    <row r="25" spans="2:22" ht="25.5" customHeight="1" x14ac:dyDescent="0.55000000000000004">
      <c r="B25" s="2" t="s">
        <v>216</v>
      </c>
      <c r="D25" s="74">
        <v>110000</v>
      </c>
      <c r="E25" s="72"/>
      <c r="F25" s="74">
        <v>3402732583</v>
      </c>
      <c r="G25" s="72"/>
      <c r="H25" s="74">
        <v>4042525169</v>
      </c>
      <c r="I25" s="72"/>
      <c r="J25" s="74">
        <v>-639792586</v>
      </c>
      <c r="K25" s="72"/>
      <c r="L25" s="74">
        <v>110000</v>
      </c>
      <c r="M25" s="72"/>
      <c r="N25" s="74">
        <v>3402732583</v>
      </c>
      <c r="O25" s="72"/>
      <c r="P25" s="74">
        <v>4042525169</v>
      </c>
      <c r="Q25" s="72"/>
      <c r="R25" s="74">
        <v>-639792586</v>
      </c>
      <c r="V25" s="93"/>
    </row>
    <row r="26" spans="2:22" ht="25.5" customHeight="1" x14ac:dyDescent="0.55000000000000004">
      <c r="B26" s="2" t="s">
        <v>202</v>
      </c>
      <c r="D26" s="74">
        <v>396791</v>
      </c>
      <c r="E26" s="72"/>
      <c r="F26" s="74">
        <v>4776305666</v>
      </c>
      <c r="G26" s="72"/>
      <c r="H26" s="74">
        <v>5209304722</v>
      </c>
      <c r="I26" s="72"/>
      <c r="J26" s="74">
        <v>-432999056</v>
      </c>
      <c r="K26" s="72"/>
      <c r="L26" s="74">
        <v>506791</v>
      </c>
      <c r="M26" s="72"/>
      <c r="N26" s="74">
        <v>6221722294</v>
      </c>
      <c r="O26" s="72"/>
      <c r="P26" s="74">
        <v>6601637576</v>
      </c>
      <c r="Q26" s="72"/>
      <c r="R26" s="74">
        <v>-379915282</v>
      </c>
      <c r="V26" s="93"/>
    </row>
    <row r="27" spans="2:22" ht="25.5" customHeight="1" x14ac:dyDescent="0.55000000000000004">
      <c r="B27" s="2" t="s">
        <v>239</v>
      </c>
      <c r="D27" s="74">
        <v>5000000</v>
      </c>
      <c r="E27" s="72"/>
      <c r="F27" s="74">
        <v>7763530612</v>
      </c>
      <c r="G27" s="72"/>
      <c r="H27" s="74">
        <v>7687957113</v>
      </c>
      <c r="I27" s="72"/>
      <c r="J27" s="74">
        <v>75573499</v>
      </c>
      <c r="K27" s="72"/>
      <c r="L27" s="74">
        <v>5000000</v>
      </c>
      <c r="M27" s="72"/>
      <c r="N27" s="74">
        <v>7763530612</v>
      </c>
      <c r="O27" s="72"/>
      <c r="P27" s="74">
        <v>7687957113</v>
      </c>
      <c r="Q27" s="72"/>
      <c r="R27" s="74">
        <v>75573499</v>
      </c>
      <c r="V27" s="93"/>
    </row>
    <row r="28" spans="2:22" ht="25.5" customHeight="1" x14ac:dyDescent="0.55000000000000004">
      <c r="B28" s="2" t="s">
        <v>205</v>
      </c>
      <c r="D28" s="74">
        <v>800000</v>
      </c>
      <c r="E28" s="72"/>
      <c r="F28" s="74">
        <v>2510572690</v>
      </c>
      <c r="G28" s="72"/>
      <c r="H28" s="74">
        <v>2370998214</v>
      </c>
      <c r="I28" s="72"/>
      <c r="J28" s="74">
        <v>139574476</v>
      </c>
      <c r="K28" s="72"/>
      <c r="L28" s="74">
        <v>1200000</v>
      </c>
      <c r="M28" s="72"/>
      <c r="N28" s="74">
        <v>3718343453</v>
      </c>
      <c r="O28" s="72"/>
      <c r="P28" s="74">
        <v>3556497326</v>
      </c>
      <c r="Q28" s="72"/>
      <c r="R28" s="74">
        <v>161846127</v>
      </c>
      <c r="V28" s="93"/>
    </row>
    <row r="29" spans="2:22" ht="25.5" customHeight="1" x14ac:dyDescent="0.55000000000000004">
      <c r="B29" s="2" t="s">
        <v>234</v>
      </c>
      <c r="D29" s="74">
        <v>1130702</v>
      </c>
      <c r="E29" s="72"/>
      <c r="F29" s="74">
        <v>1982475001</v>
      </c>
      <c r="G29" s="72"/>
      <c r="H29" s="74">
        <v>1840162714</v>
      </c>
      <c r="I29" s="72"/>
      <c r="J29" s="74">
        <v>142312287</v>
      </c>
      <c r="K29" s="72"/>
      <c r="L29" s="74">
        <v>1130702</v>
      </c>
      <c r="M29" s="72"/>
      <c r="N29" s="74">
        <v>1982475001</v>
      </c>
      <c r="O29" s="72"/>
      <c r="P29" s="74">
        <v>1840162714</v>
      </c>
      <c r="Q29" s="72"/>
      <c r="R29" s="74">
        <v>142312287</v>
      </c>
      <c r="V29" s="93"/>
    </row>
    <row r="30" spans="2:22" ht="25.5" customHeight="1" x14ac:dyDescent="0.55000000000000004">
      <c r="B30" s="2" t="s">
        <v>81</v>
      </c>
      <c r="D30" s="74">
        <v>57985</v>
      </c>
      <c r="E30" s="72"/>
      <c r="F30" s="74">
        <v>115856385</v>
      </c>
      <c r="G30" s="72"/>
      <c r="H30" s="74">
        <v>134965683</v>
      </c>
      <c r="I30" s="72"/>
      <c r="J30" s="74">
        <v>-19109298</v>
      </c>
      <c r="K30" s="72"/>
      <c r="L30" s="74">
        <v>9402491</v>
      </c>
      <c r="M30" s="72"/>
      <c r="N30" s="74">
        <v>20709998919</v>
      </c>
      <c r="O30" s="72"/>
      <c r="P30" s="74">
        <v>22298295840</v>
      </c>
      <c r="Q30" s="72"/>
      <c r="R30" s="74">
        <v>-1588296920</v>
      </c>
      <c r="V30" s="93"/>
    </row>
    <row r="31" spans="2:22" ht="25.5" customHeight="1" x14ac:dyDescent="0.55000000000000004">
      <c r="B31" s="2" t="s">
        <v>186</v>
      </c>
      <c r="D31" s="74">
        <v>1200000</v>
      </c>
      <c r="E31" s="72"/>
      <c r="F31" s="74">
        <v>1789290041</v>
      </c>
      <c r="G31" s="72"/>
      <c r="H31" s="74">
        <v>2419120081</v>
      </c>
      <c r="I31" s="72"/>
      <c r="J31" s="74">
        <v>-629830040</v>
      </c>
      <c r="K31" s="72"/>
      <c r="L31" s="74">
        <v>2570672</v>
      </c>
      <c r="M31" s="72"/>
      <c r="N31" s="74">
        <v>3963969613</v>
      </c>
      <c r="O31" s="72"/>
      <c r="P31" s="74">
        <v>5182303545</v>
      </c>
      <c r="Q31" s="72"/>
      <c r="R31" s="74">
        <v>-1218333932</v>
      </c>
      <c r="V31" s="93"/>
    </row>
    <row r="32" spans="2:22" ht="25.5" customHeight="1" x14ac:dyDescent="0.55000000000000004">
      <c r="B32" s="2" t="s">
        <v>233</v>
      </c>
      <c r="D32" s="74">
        <v>800000</v>
      </c>
      <c r="E32" s="72"/>
      <c r="F32" s="74">
        <v>2400829599</v>
      </c>
      <c r="G32" s="72"/>
      <c r="H32" s="74">
        <v>2382208630</v>
      </c>
      <c r="I32" s="72"/>
      <c r="J32" s="74">
        <v>18620969</v>
      </c>
      <c r="K32" s="72"/>
      <c r="L32" s="74">
        <v>800000</v>
      </c>
      <c r="M32" s="72"/>
      <c r="N32" s="74">
        <v>2400829599</v>
      </c>
      <c r="O32" s="72"/>
      <c r="P32" s="74">
        <v>2382208630</v>
      </c>
      <c r="Q32" s="72"/>
      <c r="R32" s="74">
        <v>18620969</v>
      </c>
      <c r="V32" s="93"/>
    </row>
    <row r="33" spans="2:22" ht="25.5" customHeight="1" x14ac:dyDescent="0.55000000000000004">
      <c r="B33" s="2" t="s">
        <v>204</v>
      </c>
      <c r="D33" s="74">
        <v>1405115</v>
      </c>
      <c r="E33" s="72"/>
      <c r="F33" s="74">
        <v>3243700901</v>
      </c>
      <c r="G33" s="72"/>
      <c r="H33" s="74">
        <v>3614860150</v>
      </c>
      <c r="I33" s="72"/>
      <c r="J33" s="74">
        <v>-371159249</v>
      </c>
      <c r="K33" s="72"/>
      <c r="L33" s="74">
        <v>1405115</v>
      </c>
      <c r="M33" s="72"/>
      <c r="N33" s="74">
        <v>3243700901</v>
      </c>
      <c r="O33" s="72"/>
      <c r="P33" s="74">
        <v>3614860150</v>
      </c>
      <c r="Q33" s="72"/>
      <c r="R33" s="74">
        <v>-371159249</v>
      </c>
      <c r="V33" s="93"/>
    </row>
    <row r="34" spans="2:22" ht="25.5" customHeight="1" x14ac:dyDescent="0.55000000000000004">
      <c r="B34" s="2" t="s">
        <v>207</v>
      </c>
      <c r="D34" s="74">
        <v>850000</v>
      </c>
      <c r="E34" s="72"/>
      <c r="F34" s="74">
        <v>1321346946</v>
      </c>
      <c r="G34" s="72"/>
      <c r="H34" s="74">
        <v>1449284850</v>
      </c>
      <c r="I34" s="72"/>
      <c r="J34" s="74">
        <v>-127937904</v>
      </c>
      <c r="K34" s="72"/>
      <c r="L34" s="74">
        <v>5900000</v>
      </c>
      <c r="M34" s="72"/>
      <c r="N34" s="74">
        <v>9605386913</v>
      </c>
      <c r="O34" s="72"/>
      <c r="P34" s="74">
        <v>9777449675</v>
      </c>
      <c r="Q34" s="72"/>
      <c r="R34" s="74">
        <v>-172062762</v>
      </c>
      <c r="V34" s="93"/>
    </row>
    <row r="35" spans="2:22" ht="25.5" customHeight="1" x14ac:dyDescent="0.55000000000000004">
      <c r="B35" s="2" t="s">
        <v>281</v>
      </c>
      <c r="D35" s="74">
        <v>200000</v>
      </c>
      <c r="E35" s="72"/>
      <c r="F35" s="74">
        <v>611340755</v>
      </c>
      <c r="G35" s="72"/>
      <c r="H35" s="74">
        <v>608752240</v>
      </c>
      <c r="I35" s="72"/>
      <c r="J35" s="74">
        <v>2588515</v>
      </c>
      <c r="K35" s="72"/>
      <c r="L35" s="74">
        <v>200000</v>
      </c>
      <c r="M35" s="72"/>
      <c r="N35" s="74">
        <v>611340755</v>
      </c>
      <c r="O35" s="72"/>
      <c r="P35" s="74">
        <v>608752240</v>
      </c>
      <c r="Q35" s="72"/>
      <c r="R35" s="74">
        <v>2588515</v>
      </c>
      <c r="V35" s="93"/>
    </row>
    <row r="36" spans="2:22" ht="25.5" customHeight="1" x14ac:dyDescent="0.55000000000000004">
      <c r="B36" s="2" t="s">
        <v>274</v>
      </c>
      <c r="D36" s="74">
        <v>800000</v>
      </c>
      <c r="E36" s="72"/>
      <c r="F36" s="74">
        <v>1097033593</v>
      </c>
      <c r="G36" s="72"/>
      <c r="H36" s="74">
        <v>1042833488</v>
      </c>
      <c r="I36" s="72"/>
      <c r="J36" s="74">
        <v>54200105</v>
      </c>
      <c r="K36" s="72"/>
      <c r="L36" s="74">
        <v>800000</v>
      </c>
      <c r="M36" s="72"/>
      <c r="N36" s="74">
        <v>1097033593</v>
      </c>
      <c r="O36" s="72"/>
      <c r="P36" s="74">
        <v>1042833488</v>
      </c>
      <c r="Q36" s="72"/>
      <c r="R36" s="74">
        <v>54200105</v>
      </c>
      <c r="V36" s="93"/>
    </row>
    <row r="37" spans="2:22" ht="25.5" customHeight="1" x14ac:dyDescent="0.55000000000000004">
      <c r="B37" s="2" t="s">
        <v>278</v>
      </c>
      <c r="D37" s="74">
        <v>400000</v>
      </c>
      <c r="E37" s="72"/>
      <c r="F37" s="74">
        <v>692654063</v>
      </c>
      <c r="G37" s="72"/>
      <c r="H37" s="74">
        <v>685835859</v>
      </c>
      <c r="I37" s="72"/>
      <c r="J37" s="74">
        <v>6818204</v>
      </c>
      <c r="K37" s="72"/>
      <c r="L37" s="74">
        <v>400000</v>
      </c>
      <c r="M37" s="72"/>
      <c r="N37" s="74">
        <v>692654063</v>
      </c>
      <c r="O37" s="72"/>
      <c r="P37" s="74">
        <v>685835859</v>
      </c>
      <c r="Q37" s="72"/>
      <c r="R37" s="74">
        <v>6818204</v>
      </c>
      <c r="V37" s="93"/>
    </row>
    <row r="38" spans="2:22" ht="25.5" customHeight="1" x14ac:dyDescent="0.55000000000000004">
      <c r="B38" s="2" t="s">
        <v>190</v>
      </c>
      <c r="D38" s="74">
        <v>10000</v>
      </c>
      <c r="E38" s="72"/>
      <c r="F38" s="74">
        <v>248512504</v>
      </c>
      <c r="G38" s="72"/>
      <c r="H38" s="74">
        <v>255979624</v>
      </c>
      <c r="I38" s="72"/>
      <c r="J38" s="74">
        <v>-7467120</v>
      </c>
      <c r="K38" s="72"/>
      <c r="L38" s="74">
        <v>303938</v>
      </c>
      <c r="M38" s="72"/>
      <c r="N38" s="74">
        <v>7513922783</v>
      </c>
      <c r="O38" s="72"/>
      <c r="P38" s="74">
        <v>7785400465</v>
      </c>
      <c r="Q38" s="72"/>
      <c r="R38" s="74">
        <v>-271477682</v>
      </c>
      <c r="V38" s="93"/>
    </row>
    <row r="39" spans="2:22" ht="25.5" customHeight="1" x14ac:dyDescent="0.55000000000000004">
      <c r="B39" s="2" t="s">
        <v>194</v>
      </c>
      <c r="D39" s="74">
        <v>2800000</v>
      </c>
      <c r="E39" s="72"/>
      <c r="F39" s="74">
        <v>14558458746</v>
      </c>
      <c r="G39" s="72"/>
      <c r="H39" s="74">
        <v>13677455664</v>
      </c>
      <c r="I39" s="72"/>
      <c r="J39" s="74">
        <v>881003082</v>
      </c>
      <c r="K39" s="72"/>
      <c r="L39" s="74">
        <v>3119341</v>
      </c>
      <c r="M39" s="72"/>
      <c r="N39" s="74">
        <v>16178634639</v>
      </c>
      <c r="O39" s="72"/>
      <c r="P39" s="74">
        <v>15237374366</v>
      </c>
      <c r="Q39" s="72"/>
      <c r="R39" s="74">
        <v>941260273</v>
      </c>
      <c r="V39" s="93"/>
    </row>
    <row r="40" spans="2:22" ht="25.5" customHeight="1" x14ac:dyDescent="0.55000000000000004">
      <c r="B40" s="2" t="s">
        <v>240</v>
      </c>
      <c r="D40" s="74">
        <v>100000</v>
      </c>
      <c r="E40" s="72"/>
      <c r="F40" s="74">
        <v>1687896958</v>
      </c>
      <c r="G40" s="72"/>
      <c r="H40" s="74">
        <v>1729963958</v>
      </c>
      <c r="I40" s="72"/>
      <c r="J40" s="74">
        <v>-42067000</v>
      </c>
      <c r="K40" s="72"/>
      <c r="L40" s="74">
        <v>348000</v>
      </c>
      <c r="M40" s="72"/>
      <c r="N40" s="74">
        <v>5818882770</v>
      </c>
      <c r="O40" s="72"/>
      <c r="P40" s="74">
        <v>6020274603</v>
      </c>
      <c r="Q40" s="72"/>
      <c r="R40" s="74">
        <v>-201391833</v>
      </c>
      <c r="V40" s="93"/>
    </row>
    <row r="41" spans="2:22" ht="25.5" customHeight="1" x14ac:dyDescent="0.55000000000000004">
      <c r="B41" s="2" t="s">
        <v>188</v>
      </c>
      <c r="D41" s="74">
        <v>800000</v>
      </c>
      <c r="E41" s="72"/>
      <c r="F41" s="74">
        <v>6370866498</v>
      </c>
      <c r="G41" s="72"/>
      <c r="H41" s="74">
        <v>8843068805</v>
      </c>
      <c r="I41" s="72"/>
      <c r="J41" s="74">
        <v>-2472202307</v>
      </c>
      <c r="K41" s="72"/>
      <c r="L41" s="74">
        <v>1006857</v>
      </c>
      <c r="M41" s="72"/>
      <c r="N41" s="74">
        <v>8074738040</v>
      </c>
      <c r="O41" s="72"/>
      <c r="P41" s="74">
        <v>11129632158</v>
      </c>
      <c r="Q41" s="72"/>
      <c r="R41" s="74">
        <v>-3054894118</v>
      </c>
      <c r="V41" s="93"/>
    </row>
    <row r="42" spans="2:22" ht="25.5" customHeight="1" x14ac:dyDescent="0.55000000000000004">
      <c r="B42" s="2" t="s">
        <v>189</v>
      </c>
      <c r="D42" s="74">
        <v>3100000</v>
      </c>
      <c r="E42" s="72"/>
      <c r="F42" s="74">
        <v>7090920017</v>
      </c>
      <c r="G42" s="72"/>
      <c r="H42" s="74">
        <v>8606028771</v>
      </c>
      <c r="I42" s="72"/>
      <c r="J42" s="74">
        <v>-1515108754</v>
      </c>
      <c r="K42" s="72"/>
      <c r="L42" s="74">
        <v>4227853</v>
      </c>
      <c r="M42" s="72"/>
      <c r="N42" s="74">
        <v>9778461118</v>
      </c>
      <c r="O42" s="72"/>
      <c r="P42" s="74">
        <v>12225076026</v>
      </c>
      <c r="Q42" s="72"/>
      <c r="R42" s="74">
        <v>-2446614908</v>
      </c>
      <c r="V42" s="93"/>
    </row>
    <row r="43" spans="2:22" ht="25.5" customHeight="1" x14ac:dyDescent="0.55000000000000004">
      <c r="B43" s="2" t="s">
        <v>184</v>
      </c>
      <c r="D43" s="74">
        <v>408873</v>
      </c>
      <c r="E43" s="72"/>
      <c r="F43" s="74">
        <v>1784732833</v>
      </c>
      <c r="G43" s="72"/>
      <c r="H43" s="74">
        <v>2597152914</v>
      </c>
      <c r="I43" s="72"/>
      <c r="J43" s="74">
        <v>-812420081</v>
      </c>
      <c r="K43" s="72"/>
      <c r="L43" s="74">
        <v>408873</v>
      </c>
      <c r="M43" s="72"/>
      <c r="N43" s="74">
        <v>1784732833</v>
      </c>
      <c r="O43" s="72"/>
      <c r="P43" s="74">
        <v>2597152914</v>
      </c>
      <c r="Q43" s="72"/>
      <c r="R43" s="74">
        <v>-812420081</v>
      </c>
      <c r="V43" s="93"/>
    </row>
    <row r="44" spans="2:22" ht="25.5" customHeight="1" x14ac:dyDescent="0.55000000000000004">
      <c r="B44" s="2" t="s">
        <v>220</v>
      </c>
      <c r="D44" s="74">
        <v>0</v>
      </c>
      <c r="E44" s="72"/>
      <c r="F44" s="74">
        <v>0</v>
      </c>
      <c r="G44" s="72"/>
      <c r="H44" s="74">
        <v>0</v>
      </c>
      <c r="I44" s="72"/>
      <c r="J44" s="74">
        <v>0</v>
      </c>
      <c r="K44" s="72"/>
      <c r="L44" s="74">
        <v>3650000</v>
      </c>
      <c r="M44" s="72"/>
      <c r="N44" s="74">
        <v>9782757628</v>
      </c>
      <c r="O44" s="72"/>
      <c r="P44" s="74">
        <v>10505262016</v>
      </c>
      <c r="Q44" s="72"/>
      <c r="R44" s="74">
        <v>-722504388</v>
      </c>
      <c r="V44" s="93"/>
    </row>
    <row r="45" spans="2:22" ht="25.5" customHeight="1" x14ac:dyDescent="0.55000000000000004">
      <c r="B45" s="2" t="s">
        <v>199</v>
      </c>
      <c r="D45" s="74">
        <v>0</v>
      </c>
      <c r="E45" s="72"/>
      <c r="F45" s="74">
        <v>0</v>
      </c>
      <c r="G45" s="72"/>
      <c r="H45" s="74">
        <v>0</v>
      </c>
      <c r="I45" s="72"/>
      <c r="J45" s="74">
        <v>0</v>
      </c>
      <c r="K45" s="72"/>
      <c r="L45" s="74">
        <v>2399868</v>
      </c>
      <c r="M45" s="72"/>
      <c r="N45" s="74">
        <v>20239063547</v>
      </c>
      <c r="O45" s="72"/>
      <c r="P45" s="74">
        <v>19984077292</v>
      </c>
      <c r="Q45" s="72"/>
      <c r="R45" s="74">
        <v>254986255</v>
      </c>
      <c r="V45" s="93"/>
    </row>
    <row r="46" spans="2:22" ht="25.5" customHeight="1" x14ac:dyDescent="0.55000000000000004">
      <c r="B46" s="2" t="s">
        <v>206</v>
      </c>
      <c r="D46" s="74">
        <v>0</v>
      </c>
      <c r="E46" s="72"/>
      <c r="F46" s="74">
        <v>0</v>
      </c>
      <c r="G46" s="72"/>
      <c r="H46" s="74">
        <v>0</v>
      </c>
      <c r="I46" s="72"/>
      <c r="J46" s="74">
        <v>0</v>
      </c>
      <c r="K46" s="72"/>
      <c r="L46" s="74">
        <v>800000</v>
      </c>
      <c r="M46" s="72"/>
      <c r="N46" s="74">
        <v>2593078881</v>
      </c>
      <c r="O46" s="72"/>
      <c r="P46" s="74">
        <v>2597756600</v>
      </c>
      <c r="Q46" s="72"/>
      <c r="R46" s="74">
        <v>-4677719</v>
      </c>
      <c r="V46" s="93"/>
    </row>
    <row r="47" spans="2:22" ht="25.5" customHeight="1" x14ac:dyDescent="0.55000000000000004">
      <c r="B47" s="2" t="s">
        <v>208</v>
      </c>
      <c r="D47" s="74">
        <v>0</v>
      </c>
      <c r="E47" s="72"/>
      <c r="F47" s="74">
        <v>0</v>
      </c>
      <c r="G47" s="72"/>
      <c r="H47" s="74">
        <v>0</v>
      </c>
      <c r="I47" s="72"/>
      <c r="J47" s="74">
        <v>0</v>
      </c>
      <c r="K47" s="72"/>
      <c r="L47" s="74">
        <v>760000</v>
      </c>
      <c r="M47" s="72"/>
      <c r="N47" s="74">
        <v>4190746528</v>
      </c>
      <c r="O47" s="72"/>
      <c r="P47" s="74">
        <v>4661780883</v>
      </c>
      <c r="Q47" s="72"/>
      <c r="R47" s="74">
        <v>-471034355</v>
      </c>
      <c r="V47" s="93"/>
    </row>
    <row r="48" spans="2:22" ht="25.5" customHeight="1" x14ac:dyDescent="0.55000000000000004">
      <c r="B48" s="2" t="s">
        <v>218</v>
      </c>
      <c r="D48" s="74">
        <v>0</v>
      </c>
      <c r="E48" s="72"/>
      <c r="F48" s="74">
        <v>0</v>
      </c>
      <c r="G48" s="72"/>
      <c r="H48" s="74">
        <v>0</v>
      </c>
      <c r="I48" s="72"/>
      <c r="J48" s="74">
        <v>0</v>
      </c>
      <c r="K48" s="72"/>
      <c r="L48" s="74">
        <v>232889</v>
      </c>
      <c r="M48" s="72"/>
      <c r="N48" s="74">
        <v>5152079516</v>
      </c>
      <c r="O48" s="72"/>
      <c r="P48" s="74">
        <v>4924472082</v>
      </c>
      <c r="Q48" s="72"/>
      <c r="R48" s="74">
        <v>227607434</v>
      </c>
      <c r="V48" s="93"/>
    </row>
    <row r="49" spans="2:22" ht="25.5" customHeight="1" x14ac:dyDescent="0.55000000000000004">
      <c r="B49" s="2" t="s">
        <v>193</v>
      </c>
      <c r="D49" s="74">
        <v>0</v>
      </c>
      <c r="E49" s="72"/>
      <c r="F49" s="74">
        <v>0</v>
      </c>
      <c r="G49" s="72"/>
      <c r="H49" s="74">
        <v>0</v>
      </c>
      <c r="I49" s="72"/>
      <c r="J49" s="74">
        <v>0</v>
      </c>
      <c r="K49" s="72"/>
      <c r="L49" s="74">
        <v>20000</v>
      </c>
      <c r="M49" s="72"/>
      <c r="N49" s="74">
        <v>362539241</v>
      </c>
      <c r="O49" s="72"/>
      <c r="P49" s="74">
        <v>378092996</v>
      </c>
      <c r="Q49" s="72"/>
      <c r="R49" s="74">
        <v>-15553755</v>
      </c>
      <c r="V49" s="93"/>
    </row>
    <row r="50" spans="2:22" ht="25.5" customHeight="1" x14ac:dyDescent="0.55000000000000004">
      <c r="B50" s="2" t="s">
        <v>195</v>
      </c>
      <c r="D50" s="74">
        <v>0</v>
      </c>
      <c r="E50" s="72"/>
      <c r="F50" s="74">
        <v>0</v>
      </c>
      <c r="G50" s="72"/>
      <c r="H50" s="74">
        <v>0</v>
      </c>
      <c r="I50" s="72"/>
      <c r="J50" s="74">
        <v>0</v>
      </c>
      <c r="K50" s="72"/>
      <c r="L50" s="74">
        <v>125990</v>
      </c>
      <c r="M50" s="72"/>
      <c r="N50" s="74">
        <v>1289840766</v>
      </c>
      <c r="O50" s="72"/>
      <c r="P50" s="74">
        <v>1415216055</v>
      </c>
      <c r="Q50" s="72"/>
      <c r="R50" s="74">
        <v>-125375289</v>
      </c>
      <c r="V50" s="93"/>
    </row>
    <row r="51" spans="2:22" ht="25.5" customHeight="1" x14ac:dyDescent="0.55000000000000004">
      <c r="B51" s="2" t="s">
        <v>196</v>
      </c>
      <c r="D51" s="74">
        <v>0</v>
      </c>
      <c r="E51" s="72"/>
      <c r="F51" s="74">
        <v>0</v>
      </c>
      <c r="G51" s="72"/>
      <c r="H51" s="74">
        <v>0</v>
      </c>
      <c r="I51" s="72"/>
      <c r="J51" s="74">
        <v>0</v>
      </c>
      <c r="K51" s="72"/>
      <c r="L51" s="74">
        <v>133907</v>
      </c>
      <c r="M51" s="72"/>
      <c r="N51" s="74">
        <v>5591895455</v>
      </c>
      <c r="O51" s="72"/>
      <c r="P51" s="74">
        <v>6755345357</v>
      </c>
      <c r="Q51" s="72"/>
      <c r="R51" s="74">
        <v>-1163449902</v>
      </c>
      <c r="V51" s="93"/>
    </row>
    <row r="52" spans="2:22" ht="25.5" customHeight="1" x14ac:dyDescent="0.55000000000000004">
      <c r="B52" s="2" t="s">
        <v>217</v>
      </c>
      <c r="D52" s="74">
        <v>0</v>
      </c>
      <c r="E52" s="72"/>
      <c r="F52" s="74">
        <v>0</v>
      </c>
      <c r="G52" s="72"/>
      <c r="H52" s="74">
        <v>0</v>
      </c>
      <c r="I52" s="72"/>
      <c r="J52" s="74">
        <v>0</v>
      </c>
      <c r="K52" s="72"/>
      <c r="L52" s="74">
        <v>1100000</v>
      </c>
      <c r="M52" s="72"/>
      <c r="N52" s="74">
        <v>11505559343</v>
      </c>
      <c r="O52" s="72"/>
      <c r="P52" s="74">
        <v>11946093756</v>
      </c>
      <c r="Q52" s="72"/>
      <c r="R52" s="74">
        <v>-440534413</v>
      </c>
      <c r="V52" s="93"/>
    </row>
    <row r="53" spans="2:22" ht="25.5" customHeight="1" x14ac:dyDescent="0.55000000000000004">
      <c r="B53" s="2" t="s">
        <v>201</v>
      </c>
      <c r="D53" s="74">
        <v>0</v>
      </c>
      <c r="E53" s="72"/>
      <c r="F53" s="74">
        <v>0</v>
      </c>
      <c r="G53" s="72"/>
      <c r="H53" s="74">
        <v>0</v>
      </c>
      <c r="I53" s="72"/>
      <c r="J53" s="74">
        <v>0</v>
      </c>
      <c r="K53" s="72"/>
      <c r="L53" s="74">
        <v>2800000</v>
      </c>
      <c r="M53" s="72"/>
      <c r="N53" s="74">
        <v>3242988783</v>
      </c>
      <c r="O53" s="72"/>
      <c r="P53" s="74">
        <v>2881217591</v>
      </c>
      <c r="Q53" s="72"/>
      <c r="R53" s="74">
        <v>361771192</v>
      </c>
      <c r="V53" s="93"/>
    </row>
    <row r="54" spans="2:22" ht="25.5" customHeight="1" x14ac:dyDescent="0.55000000000000004">
      <c r="B54" s="2" t="s">
        <v>252</v>
      </c>
      <c r="D54" s="74">
        <v>0</v>
      </c>
      <c r="E54" s="72"/>
      <c r="F54" s="74">
        <v>0</v>
      </c>
      <c r="G54" s="72"/>
      <c r="H54" s="74">
        <v>0</v>
      </c>
      <c r="I54" s="72"/>
      <c r="J54" s="74">
        <v>0</v>
      </c>
      <c r="K54" s="72"/>
      <c r="L54" s="74">
        <v>200000</v>
      </c>
      <c r="M54" s="72"/>
      <c r="N54" s="74">
        <v>2432042789</v>
      </c>
      <c r="O54" s="72"/>
      <c r="P54" s="74">
        <v>2495365538</v>
      </c>
      <c r="Q54" s="72"/>
      <c r="R54" s="74">
        <v>-63322749</v>
      </c>
      <c r="V54" s="93"/>
    </row>
    <row r="55" spans="2:22" ht="25.5" customHeight="1" x14ac:dyDescent="0.55000000000000004">
      <c r="B55" s="2" t="s">
        <v>222</v>
      </c>
      <c r="D55" s="74">
        <v>0</v>
      </c>
      <c r="E55" s="72"/>
      <c r="F55" s="74">
        <v>0</v>
      </c>
      <c r="G55" s="72"/>
      <c r="H55" s="74">
        <v>0</v>
      </c>
      <c r="I55" s="72"/>
      <c r="J55" s="74">
        <v>0</v>
      </c>
      <c r="K55" s="72"/>
      <c r="L55" s="74">
        <v>324000</v>
      </c>
      <c r="M55" s="72"/>
      <c r="N55" s="74">
        <v>4882763686</v>
      </c>
      <c r="O55" s="72"/>
      <c r="P55" s="74">
        <v>5838131560</v>
      </c>
      <c r="Q55" s="72"/>
      <c r="R55" s="74">
        <v>-955367874</v>
      </c>
      <c r="V55" s="93"/>
    </row>
    <row r="56" spans="2:22" ht="25.5" customHeight="1" x14ac:dyDescent="0.55000000000000004">
      <c r="B56" s="2" t="s">
        <v>86</v>
      </c>
      <c r="D56" s="74">
        <v>0</v>
      </c>
      <c r="E56" s="72"/>
      <c r="F56" s="74">
        <v>0</v>
      </c>
      <c r="G56" s="72"/>
      <c r="H56" s="74">
        <v>0</v>
      </c>
      <c r="I56" s="72"/>
      <c r="J56" s="74">
        <v>0</v>
      </c>
      <c r="K56" s="72"/>
      <c r="L56" s="74">
        <v>1013881</v>
      </c>
      <c r="M56" s="72"/>
      <c r="N56" s="74">
        <v>8700865980</v>
      </c>
      <c r="O56" s="72"/>
      <c r="P56" s="74">
        <v>8113179684</v>
      </c>
      <c r="Q56" s="72"/>
      <c r="R56" s="74">
        <v>587686296</v>
      </c>
      <c r="V56" s="93"/>
    </row>
    <row r="57" spans="2:22" ht="25.5" customHeight="1" x14ac:dyDescent="0.55000000000000004">
      <c r="B57" s="2" t="s">
        <v>203</v>
      </c>
      <c r="D57" s="74">
        <v>0</v>
      </c>
      <c r="E57" s="72"/>
      <c r="F57" s="74">
        <v>0</v>
      </c>
      <c r="G57" s="72"/>
      <c r="H57" s="74">
        <v>0</v>
      </c>
      <c r="I57" s="72"/>
      <c r="J57" s="74">
        <v>0</v>
      </c>
      <c r="K57" s="72"/>
      <c r="L57" s="74">
        <v>200000</v>
      </c>
      <c r="M57" s="72"/>
      <c r="N57" s="74">
        <v>1536801308</v>
      </c>
      <c r="O57" s="72"/>
      <c r="P57" s="74">
        <v>1436331654</v>
      </c>
      <c r="Q57" s="72"/>
      <c r="R57" s="74">
        <v>100469654</v>
      </c>
      <c r="V57" s="93"/>
    </row>
    <row r="58" spans="2:22" ht="25.5" customHeight="1" x14ac:dyDescent="0.55000000000000004">
      <c r="B58" s="2" t="s">
        <v>200</v>
      </c>
      <c r="D58" s="74">
        <v>0</v>
      </c>
      <c r="E58" s="72"/>
      <c r="F58" s="74">
        <v>0</v>
      </c>
      <c r="G58" s="72"/>
      <c r="H58" s="74">
        <v>0</v>
      </c>
      <c r="I58" s="72"/>
      <c r="J58" s="74">
        <v>0</v>
      </c>
      <c r="K58" s="72"/>
      <c r="L58" s="74">
        <v>100000</v>
      </c>
      <c r="M58" s="72"/>
      <c r="N58" s="74">
        <v>1002002420</v>
      </c>
      <c r="O58" s="72"/>
      <c r="P58" s="74">
        <v>1838005455</v>
      </c>
      <c r="Q58" s="72"/>
      <c r="R58" s="74">
        <v>-836003035</v>
      </c>
      <c r="V58" s="93"/>
    </row>
    <row r="59" spans="2:22" ht="25.5" customHeight="1" x14ac:dyDescent="0.55000000000000004">
      <c r="B59" s="2" t="s">
        <v>83</v>
      </c>
      <c r="D59" s="74">
        <v>0</v>
      </c>
      <c r="E59" s="72"/>
      <c r="F59" s="74">
        <v>0</v>
      </c>
      <c r="G59" s="72"/>
      <c r="H59" s="74">
        <v>0</v>
      </c>
      <c r="I59" s="72"/>
      <c r="J59" s="74">
        <v>0</v>
      </c>
      <c r="K59" s="72"/>
      <c r="L59" s="74">
        <v>697392</v>
      </c>
      <c r="M59" s="72"/>
      <c r="N59" s="74">
        <v>36192249821</v>
      </c>
      <c r="O59" s="72"/>
      <c r="P59" s="74">
        <v>31785169431</v>
      </c>
      <c r="Q59" s="72"/>
      <c r="R59" s="74">
        <v>4407080390</v>
      </c>
      <c r="V59" s="93"/>
    </row>
    <row r="60" spans="2:22" ht="25.5" customHeight="1" x14ac:dyDescent="0.55000000000000004">
      <c r="B60" s="2" t="s">
        <v>192</v>
      </c>
      <c r="D60" s="74">
        <v>0</v>
      </c>
      <c r="E60" s="72"/>
      <c r="F60" s="74">
        <v>0</v>
      </c>
      <c r="G60" s="72"/>
      <c r="H60" s="74">
        <v>0</v>
      </c>
      <c r="I60" s="72"/>
      <c r="J60" s="74">
        <v>0</v>
      </c>
      <c r="K60" s="72"/>
      <c r="L60" s="74">
        <v>400000</v>
      </c>
      <c r="M60" s="72"/>
      <c r="N60" s="74">
        <v>1769409016</v>
      </c>
      <c r="O60" s="72"/>
      <c r="P60" s="74">
        <v>1765604142</v>
      </c>
      <c r="Q60" s="72"/>
      <c r="R60" s="74">
        <v>3804874</v>
      </c>
      <c r="V60" s="93"/>
    </row>
    <row r="61" spans="2:22" ht="25.5" customHeight="1" x14ac:dyDescent="0.55000000000000004">
      <c r="B61" s="2" t="s">
        <v>241</v>
      </c>
      <c r="D61" s="74">
        <v>25161</v>
      </c>
      <c r="E61" s="72"/>
      <c r="F61" s="74">
        <v>13235557553</v>
      </c>
      <c r="G61" s="72"/>
      <c r="H61" s="74">
        <v>13144669563</v>
      </c>
      <c r="I61" s="72"/>
      <c r="J61" s="74">
        <v>90887990</v>
      </c>
      <c r="K61" s="72"/>
      <c r="L61" s="74">
        <v>41131</v>
      </c>
      <c r="M61" s="72"/>
      <c r="N61" s="74">
        <v>21681596541</v>
      </c>
      <c r="O61" s="72"/>
      <c r="P61" s="74">
        <v>21439473537</v>
      </c>
      <c r="Q61" s="72"/>
      <c r="R61" s="74">
        <v>242123004</v>
      </c>
      <c r="V61" s="93"/>
    </row>
    <row r="62" spans="2:22" ht="25.5" customHeight="1" x14ac:dyDescent="0.55000000000000004">
      <c r="B62" s="2" t="s">
        <v>245</v>
      </c>
      <c r="D62" s="74">
        <v>20000</v>
      </c>
      <c r="E62" s="72"/>
      <c r="F62" s="74">
        <v>10938617026</v>
      </c>
      <c r="G62" s="72"/>
      <c r="H62" s="74">
        <v>10869769785</v>
      </c>
      <c r="I62" s="72"/>
      <c r="J62" s="74">
        <v>68847241</v>
      </c>
      <c r="K62" s="72"/>
      <c r="L62" s="74">
        <v>45784</v>
      </c>
      <c r="M62" s="72"/>
      <c r="N62" s="74">
        <v>25123623110</v>
      </c>
      <c r="O62" s="72"/>
      <c r="P62" s="74">
        <v>24824144792</v>
      </c>
      <c r="Q62" s="72"/>
      <c r="R62" s="74">
        <v>299478318</v>
      </c>
      <c r="V62" s="93"/>
    </row>
    <row r="63" spans="2:22" ht="25.5" customHeight="1" x14ac:dyDescent="0.55000000000000004">
      <c r="B63" s="2" t="s">
        <v>296</v>
      </c>
      <c r="D63" s="74">
        <v>22500</v>
      </c>
      <c r="E63" s="72"/>
      <c r="F63" s="74">
        <v>12284822071</v>
      </c>
      <c r="G63" s="72"/>
      <c r="H63" s="74">
        <v>12151843318</v>
      </c>
      <c r="I63" s="72"/>
      <c r="J63" s="74">
        <v>132978753</v>
      </c>
      <c r="K63" s="72"/>
      <c r="L63" s="74">
        <v>22500</v>
      </c>
      <c r="M63" s="72"/>
      <c r="N63" s="74">
        <v>12284822071</v>
      </c>
      <c r="O63" s="72"/>
      <c r="P63" s="74">
        <v>12151843318</v>
      </c>
      <c r="Q63" s="72"/>
      <c r="R63" s="74">
        <v>132978753</v>
      </c>
      <c r="V63" s="93"/>
    </row>
    <row r="64" spans="2:22" ht="25.5" customHeight="1" x14ac:dyDescent="0.55000000000000004">
      <c r="B64" s="2" t="s">
        <v>211</v>
      </c>
      <c r="D64" s="74">
        <v>0</v>
      </c>
      <c r="E64" s="72"/>
      <c r="F64" s="74">
        <v>0</v>
      </c>
      <c r="G64" s="72"/>
      <c r="H64" s="74">
        <v>0</v>
      </c>
      <c r="I64" s="72"/>
      <c r="J64" s="74">
        <v>0</v>
      </c>
      <c r="K64" s="72"/>
      <c r="L64" s="74">
        <v>3077</v>
      </c>
      <c r="M64" s="72"/>
      <c r="N64" s="74">
        <v>2811144123</v>
      </c>
      <c r="O64" s="72"/>
      <c r="P64" s="74">
        <v>2762460593</v>
      </c>
      <c r="Q64" s="72"/>
      <c r="R64" s="74">
        <v>48683530</v>
      </c>
      <c r="V64" s="93"/>
    </row>
    <row r="65" spans="2:22" ht="25.5" customHeight="1" x14ac:dyDescent="0.55000000000000004">
      <c r="B65" s="2" t="s">
        <v>75</v>
      </c>
      <c r="D65" s="74">
        <v>0</v>
      </c>
      <c r="E65" s="72"/>
      <c r="F65" s="74">
        <v>0</v>
      </c>
      <c r="G65" s="72"/>
      <c r="H65" s="74">
        <v>0</v>
      </c>
      <c r="I65" s="72"/>
      <c r="J65" s="74">
        <v>0</v>
      </c>
      <c r="K65" s="72"/>
      <c r="L65" s="74">
        <v>97</v>
      </c>
      <c r="M65" s="72"/>
      <c r="N65" s="74">
        <v>83908233</v>
      </c>
      <c r="O65" s="72"/>
      <c r="P65" s="74">
        <v>79940668</v>
      </c>
      <c r="Q65" s="72"/>
      <c r="R65" s="74">
        <v>3967565</v>
      </c>
      <c r="V65" s="93"/>
    </row>
    <row r="66" spans="2:22" ht="25.5" customHeight="1" x14ac:dyDescent="0.55000000000000004">
      <c r="B66" s="2" t="s">
        <v>161</v>
      </c>
      <c r="D66" s="74">
        <v>0</v>
      </c>
      <c r="E66" s="72"/>
      <c r="F66" s="74">
        <v>0</v>
      </c>
      <c r="G66" s="72"/>
      <c r="H66" s="74">
        <v>0</v>
      </c>
      <c r="I66" s="72"/>
      <c r="J66" s="74">
        <v>0</v>
      </c>
      <c r="K66" s="72"/>
      <c r="L66" s="74">
        <v>500</v>
      </c>
      <c r="M66" s="72"/>
      <c r="N66" s="74">
        <v>346032272</v>
      </c>
      <c r="O66" s="72"/>
      <c r="P66" s="74">
        <v>338068713</v>
      </c>
      <c r="Q66" s="72"/>
      <c r="R66" s="74">
        <v>7963559</v>
      </c>
      <c r="V66" s="93"/>
    </row>
    <row r="67" spans="2:22" ht="25.5" customHeight="1" x14ac:dyDescent="0.55000000000000004">
      <c r="B67" s="2" t="s">
        <v>84</v>
      </c>
      <c r="D67" s="74">
        <v>0</v>
      </c>
      <c r="E67" s="72"/>
      <c r="F67" s="74">
        <v>0</v>
      </c>
      <c r="G67" s="72"/>
      <c r="H67" s="74">
        <v>0</v>
      </c>
      <c r="I67" s="72"/>
      <c r="J67" s="74">
        <v>0</v>
      </c>
      <c r="K67" s="72"/>
      <c r="L67" s="74">
        <v>3300</v>
      </c>
      <c r="M67" s="72"/>
      <c r="N67" s="74">
        <v>2934455035</v>
      </c>
      <c r="O67" s="72"/>
      <c r="P67" s="74">
        <v>2891265863</v>
      </c>
      <c r="Q67" s="72"/>
      <c r="R67" s="74">
        <v>43189172</v>
      </c>
      <c r="V67" s="93"/>
    </row>
    <row r="68" spans="2:22" ht="25.5" customHeight="1" x14ac:dyDescent="0.55000000000000004">
      <c r="D68" s="74"/>
      <c r="E68" s="72"/>
      <c r="F68" s="74"/>
      <c r="G68" s="72"/>
      <c r="H68" s="74"/>
      <c r="I68" s="72"/>
      <c r="J68" s="74"/>
      <c r="K68" s="72"/>
      <c r="L68" s="74"/>
      <c r="M68" s="72"/>
      <c r="N68" s="74"/>
      <c r="O68" s="72"/>
      <c r="P68" s="74"/>
      <c r="Q68" s="72"/>
      <c r="R68" s="74"/>
      <c r="V68" s="93"/>
    </row>
    <row r="69" spans="2:22" ht="24.75" thickBot="1" x14ac:dyDescent="0.6">
      <c r="B69" s="133" t="s">
        <v>59</v>
      </c>
      <c r="D69" s="71">
        <f>SUM(D10:D67)</f>
        <v>31757563</v>
      </c>
      <c r="E69" s="71"/>
      <c r="F69" s="71">
        <f>SUM(F10:F67)</f>
        <v>151483905278</v>
      </c>
      <c r="G69" s="71"/>
      <c r="H69" s="71">
        <f>SUM(H10:H67)</f>
        <v>161711066584</v>
      </c>
      <c r="I69" s="71"/>
      <c r="J69" s="71">
        <f>SUM(J10:J67)</f>
        <v>-10227161306</v>
      </c>
      <c r="K69" s="71"/>
      <c r="L69" s="71">
        <f>SUM(L10:L67)</f>
        <v>78466067</v>
      </c>
      <c r="M69" s="71"/>
      <c r="N69" s="71">
        <f>SUM(N10:N67)</f>
        <v>428025096769</v>
      </c>
      <c r="O69" s="71"/>
      <c r="P69" s="71">
        <f>SUM(P10:P67)</f>
        <v>444753112411</v>
      </c>
      <c r="Q69" s="71"/>
      <c r="R69" s="71">
        <f>SUM(R10:R67)</f>
        <v>-16728015641</v>
      </c>
    </row>
    <row r="70" spans="2:22" ht="21.75" thickTop="1" x14ac:dyDescent="0.55000000000000004"/>
    <row r="71" spans="2:22" ht="26.25" x14ac:dyDescent="0.65">
      <c r="J71" s="19"/>
    </row>
    <row r="73" spans="2:22" x14ac:dyDescent="0.55000000000000004">
      <c r="L73" s="202">
        <v>20</v>
      </c>
      <c r="M73" s="202"/>
      <c r="N73" s="202"/>
    </row>
  </sheetData>
  <sortState xmlns:xlrd2="http://schemas.microsoft.com/office/spreadsheetml/2017/richdata2" ref="B10:R67">
    <sortCondition descending="1" ref="R10:R67"/>
  </sortState>
  <mergeCells count="4">
    <mergeCell ref="B3:R3"/>
    <mergeCell ref="B4:R4"/>
    <mergeCell ref="B2:R2"/>
    <mergeCell ref="L73:N73"/>
  </mergeCells>
  <printOptions horizontalCentered="1" verticalCentered="1"/>
  <pageMargins left="0.2" right="0.2" top="0.25" bottom="0.25" header="0.3" footer="0.3"/>
  <pageSetup paperSize="9" scale="32" orientation="portrait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9"/>
  <sheetViews>
    <sheetView rightToLeft="1" view="pageBreakPreview" zoomScale="60" zoomScaleNormal="100" workbookViewId="0">
      <selection activeCell="A15" sqref="A15:XFD15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92" t="s">
        <v>183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1:25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25" ht="25.5" x14ac:dyDescent="0.25">
      <c r="A3" s="192" t="s">
        <v>294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5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</row>
    <row r="5" spans="1:25" ht="24" x14ac:dyDescent="0.25">
      <c r="A5" s="219" t="s">
        <v>177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5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</row>
    <row r="7" spans="1:25" ht="21" x14ac:dyDescent="0.25">
      <c r="A7" s="121"/>
      <c r="B7" s="121"/>
      <c r="C7" s="121"/>
      <c r="D7" s="121"/>
      <c r="E7" s="190" t="s">
        <v>39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21"/>
      <c r="Y7" s="123" t="s">
        <v>110</v>
      </c>
    </row>
    <row r="8" spans="1:25" ht="63" x14ac:dyDescent="0.25">
      <c r="A8" s="123" t="s">
        <v>147</v>
      </c>
      <c r="B8" s="121"/>
      <c r="C8" s="123" t="s">
        <v>148</v>
      </c>
      <c r="D8" s="121"/>
      <c r="E8" s="130" t="s">
        <v>14</v>
      </c>
      <c r="F8" s="122"/>
      <c r="G8" s="130" t="s">
        <v>5</v>
      </c>
      <c r="H8" s="122"/>
      <c r="I8" s="130" t="s">
        <v>13</v>
      </c>
      <c r="J8" s="122"/>
      <c r="K8" s="130" t="s">
        <v>149</v>
      </c>
      <c r="L8" s="122"/>
      <c r="M8" s="130" t="s">
        <v>150</v>
      </c>
      <c r="N8" s="122"/>
      <c r="O8" s="130" t="s">
        <v>151</v>
      </c>
      <c r="P8" s="122"/>
      <c r="Q8" s="130" t="s">
        <v>152</v>
      </c>
      <c r="R8" s="122"/>
      <c r="S8" s="130" t="s">
        <v>153</v>
      </c>
      <c r="T8" s="122"/>
      <c r="U8" s="130" t="s">
        <v>154</v>
      </c>
      <c r="V8" s="122"/>
      <c r="W8" s="130" t="s">
        <v>155</v>
      </c>
      <c r="X8" s="121"/>
      <c r="Y8" s="130" t="s">
        <v>155</v>
      </c>
    </row>
    <row r="9" spans="1:25" ht="19.5" x14ac:dyDescent="0.5">
      <c r="A9" s="152" t="s">
        <v>300</v>
      </c>
      <c r="B9" s="152"/>
      <c r="C9" s="152" t="s">
        <v>258</v>
      </c>
      <c r="D9" s="152"/>
      <c r="E9" s="152" t="s">
        <v>286</v>
      </c>
      <c r="F9" s="152"/>
      <c r="G9" s="152">
        <v>100000</v>
      </c>
      <c r="H9" s="152"/>
      <c r="I9" s="152">
        <v>0</v>
      </c>
      <c r="J9" s="152"/>
      <c r="K9" s="152">
        <v>0</v>
      </c>
      <c r="L9" s="152"/>
      <c r="M9" s="152">
        <v>4000000</v>
      </c>
      <c r="N9" s="152"/>
      <c r="O9" s="152">
        <v>0</v>
      </c>
      <c r="P9" s="152"/>
      <c r="Q9" s="152">
        <v>0</v>
      </c>
      <c r="R9" s="152"/>
      <c r="S9" s="152">
        <v>0</v>
      </c>
      <c r="T9" s="152"/>
      <c r="U9" s="152">
        <v>1030</v>
      </c>
      <c r="V9" s="152"/>
      <c r="W9" s="152">
        <v>4000000</v>
      </c>
      <c r="X9" s="152"/>
      <c r="Y9" s="152">
        <v>4000000</v>
      </c>
    </row>
    <row r="10" spans="1:25" ht="19.5" x14ac:dyDescent="0.5">
      <c r="A10" s="152" t="s">
        <v>300</v>
      </c>
      <c r="B10" s="152"/>
      <c r="C10" s="152" t="s">
        <v>257</v>
      </c>
      <c r="D10" s="152"/>
      <c r="E10" s="152" t="s">
        <v>286</v>
      </c>
      <c r="F10" s="152"/>
      <c r="G10" s="152">
        <v>1000</v>
      </c>
      <c r="H10" s="152"/>
      <c r="I10" s="152">
        <v>0</v>
      </c>
      <c r="J10" s="152"/>
      <c r="K10" s="152">
        <v>0</v>
      </c>
      <c r="L10" s="152"/>
      <c r="M10" s="152">
        <v>10000</v>
      </c>
      <c r="N10" s="152"/>
      <c r="O10" s="152">
        <v>0</v>
      </c>
      <c r="P10" s="152"/>
      <c r="Q10" s="152">
        <v>0</v>
      </c>
      <c r="R10" s="152"/>
      <c r="S10" s="152">
        <v>0</v>
      </c>
      <c r="T10" s="152"/>
      <c r="U10" s="152">
        <v>2</v>
      </c>
      <c r="V10" s="152"/>
      <c r="W10" s="152">
        <v>10000</v>
      </c>
      <c r="X10" s="152"/>
      <c r="Y10" s="152">
        <v>10000</v>
      </c>
    </row>
    <row r="11" spans="1:25" ht="19.5" x14ac:dyDescent="0.5">
      <c r="A11" s="152" t="s">
        <v>261</v>
      </c>
      <c r="B11" s="152"/>
      <c r="C11" s="152" t="s">
        <v>262</v>
      </c>
      <c r="D11" s="152"/>
      <c r="E11" s="152"/>
      <c r="F11" s="152"/>
      <c r="G11" s="152">
        <v>0</v>
      </c>
      <c r="H11" s="152"/>
      <c r="I11" s="152">
        <v>0</v>
      </c>
      <c r="J11" s="152"/>
      <c r="K11" s="152">
        <v>0</v>
      </c>
      <c r="L11" s="152"/>
      <c r="M11" s="152">
        <v>0</v>
      </c>
      <c r="N11" s="152"/>
      <c r="O11" s="152">
        <v>0</v>
      </c>
      <c r="P11" s="152"/>
      <c r="Q11" s="152">
        <v>0</v>
      </c>
      <c r="R11" s="152"/>
      <c r="S11" s="152">
        <v>0</v>
      </c>
      <c r="T11" s="152"/>
      <c r="U11" s="152">
        <v>0</v>
      </c>
      <c r="V11" s="152"/>
      <c r="W11" s="152">
        <v>0</v>
      </c>
      <c r="X11" s="152"/>
      <c r="Y11" s="152">
        <v>-4709046</v>
      </c>
    </row>
    <row r="12" spans="1:25" ht="19.5" x14ac:dyDescent="0.5">
      <c r="A12" s="152" t="s">
        <v>261</v>
      </c>
      <c r="B12" s="152"/>
      <c r="C12" s="152" t="s">
        <v>262</v>
      </c>
      <c r="D12" s="152"/>
      <c r="E12" s="152"/>
      <c r="F12" s="152"/>
      <c r="G12" s="152">
        <v>0</v>
      </c>
      <c r="H12" s="152"/>
      <c r="I12" s="152">
        <v>0</v>
      </c>
      <c r="J12" s="152"/>
      <c r="K12" s="152">
        <v>0</v>
      </c>
      <c r="L12" s="152"/>
      <c r="M12" s="152">
        <v>0</v>
      </c>
      <c r="N12" s="152"/>
      <c r="O12" s="152">
        <v>0</v>
      </c>
      <c r="P12" s="152"/>
      <c r="Q12" s="152">
        <v>0</v>
      </c>
      <c r="R12" s="152"/>
      <c r="S12" s="152">
        <v>0</v>
      </c>
      <c r="T12" s="152"/>
      <c r="U12" s="152">
        <v>0</v>
      </c>
      <c r="V12" s="152"/>
      <c r="W12" s="152">
        <v>0</v>
      </c>
      <c r="X12" s="152"/>
      <c r="Y12" s="152">
        <v>-141768000</v>
      </c>
    </row>
    <row r="13" spans="1:25" ht="19.5" x14ac:dyDescent="0.5">
      <c r="A13" s="152" t="s">
        <v>261</v>
      </c>
      <c r="B13" s="152"/>
      <c r="C13" s="152" t="s">
        <v>263</v>
      </c>
      <c r="D13" s="152"/>
      <c r="E13" s="152"/>
      <c r="F13" s="152"/>
      <c r="G13" s="152">
        <v>0</v>
      </c>
      <c r="H13" s="152"/>
      <c r="I13" s="152">
        <v>0</v>
      </c>
      <c r="J13" s="152"/>
      <c r="K13" s="152">
        <v>0</v>
      </c>
      <c r="L13" s="152"/>
      <c r="M13" s="152">
        <v>0</v>
      </c>
      <c r="N13" s="152"/>
      <c r="O13" s="152">
        <v>0</v>
      </c>
      <c r="P13" s="152"/>
      <c r="Q13" s="152">
        <v>0</v>
      </c>
      <c r="R13" s="152"/>
      <c r="S13" s="152">
        <v>0</v>
      </c>
      <c r="T13" s="152"/>
      <c r="U13" s="152">
        <v>0</v>
      </c>
      <c r="V13" s="152"/>
      <c r="W13" s="152">
        <v>0</v>
      </c>
      <c r="X13" s="152"/>
      <c r="Y13" s="152">
        <v>-297084</v>
      </c>
    </row>
    <row r="14" spans="1:25" ht="19.5" x14ac:dyDescent="0.5">
      <c r="A14" s="152" t="s">
        <v>261</v>
      </c>
      <c r="B14" s="152"/>
      <c r="C14" s="152" t="s">
        <v>263</v>
      </c>
      <c r="D14" s="152"/>
      <c r="E14" s="152"/>
      <c r="F14" s="152"/>
      <c r="G14" s="152">
        <v>0</v>
      </c>
      <c r="H14" s="152"/>
      <c r="I14" s="152">
        <v>0</v>
      </c>
      <c r="J14" s="152"/>
      <c r="K14" s="152">
        <v>0</v>
      </c>
      <c r="L14" s="152"/>
      <c r="M14" s="152">
        <v>0</v>
      </c>
      <c r="N14" s="152"/>
      <c r="O14" s="152">
        <v>0</v>
      </c>
      <c r="P14" s="152"/>
      <c r="Q14" s="152">
        <v>0</v>
      </c>
      <c r="R14" s="152"/>
      <c r="S14" s="152">
        <v>0</v>
      </c>
      <c r="T14" s="152"/>
      <c r="U14" s="152">
        <v>0</v>
      </c>
      <c r="V14" s="152"/>
      <c r="W14" s="152">
        <v>0</v>
      </c>
      <c r="X14" s="152"/>
      <c r="Y14" s="152">
        <v>10305733</v>
      </c>
    </row>
    <row r="15" spans="1:25" x14ac:dyDescent="0.2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</row>
    <row r="16" spans="1:25" ht="20.25" thickBot="1" x14ac:dyDescent="0.55000000000000004">
      <c r="A16" s="153" t="s">
        <v>59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5">
        <f>SUM(K9:K15)</f>
        <v>0</v>
      </c>
      <c r="L16" s="155"/>
      <c r="M16" s="155">
        <f>SUM(M9:M15)</f>
        <v>4010000</v>
      </c>
      <c r="N16" s="155"/>
      <c r="O16" s="155">
        <f>SUM(O9:O15)</f>
        <v>0</v>
      </c>
      <c r="P16" s="155"/>
      <c r="Q16" s="155">
        <f>SUM(Q9:Q15)</f>
        <v>0</v>
      </c>
      <c r="R16" s="155"/>
      <c r="S16" s="155">
        <f>SUM(S9:S15)</f>
        <v>0</v>
      </c>
      <c r="T16" s="155"/>
      <c r="U16" s="155">
        <f>SUM(U9:U15)</f>
        <v>1032</v>
      </c>
      <c r="V16" s="155"/>
      <c r="W16" s="155">
        <f>SUM(W9:W15)</f>
        <v>4010000</v>
      </c>
      <c r="X16" s="155"/>
      <c r="Y16" s="155">
        <f>SUM(Y9:Y15)</f>
        <v>-132458397</v>
      </c>
    </row>
    <row r="17" spans="1:25" ht="15.75" thickTop="1" x14ac:dyDescent="0.25"/>
    <row r="19" spans="1:25" ht="30" x14ac:dyDescent="0.75">
      <c r="A19" s="230">
        <v>21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</row>
  </sheetData>
  <mergeCells count="6">
    <mergeCell ref="A19:Y19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2" t="s">
        <v>183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7" ht="25.5" x14ac:dyDescent="0.25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</row>
    <row r="3" spans="1:17" ht="25.5" x14ac:dyDescent="0.25">
      <c r="A3" s="192" t="s">
        <v>294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1:17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ht="24" x14ac:dyDescent="0.25">
      <c r="A5" s="125" t="s">
        <v>178</v>
      </c>
      <c r="B5" s="189" t="s">
        <v>112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7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223" t="s">
        <v>113</v>
      </c>
      <c r="N6" s="121"/>
      <c r="O6" s="121"/>
      <c r="P6" s="121"/>
      <c r="Q6" s="223" t="s">
        <v>114</v>
      </c>
    </row>
    <row r="7" spans="1:17" ht="21" x14ac:dyDescent="0.25">
      <c r="A7" s="190" t="s">
        <v>115</v>
      </c>
      <c r="B7" s="190"/>
      <c r="C7" s="121"/>
      <c r="D7" s="123" t="s">
        <v>116</v>
      </c>
      <c r="E7" s="121"/>
      <c r="F7" s="123" t="s">
        <v>117</v>
      </c>
      <c r="G7" s="121"/>
      <c r="H7" s="123" t="s">
        <v>96</v>
      </c>
      <c r="I7" s="121"/>
      <c r="J7" s="190" t="s">
        <v>118</v>
      </c>
      <c r="K7" s="190"/>
      <c r="L7" s="121"/>
      <c r="M7" s="223"/>
      <c r="N7" s="121"/>
      <c r="O7" s="123" t="s">
        <v>119</v>
      </c>
      <c r="P7" s="121"/>
      <c r="Q7" s="223"/>
    </row>
    <row r="8" spans="1:17" ht="21" x14ac:dyDescent="0.25">
      <c r="A8" s="187" t="s">
        <v>120</v>
      </c>
      <c r="B8" s="231"/>
      <c r="C8" s="121"/>
      <c r="D8" s="187" t="s">
        <v>121</v>
      </c>
      <c r="E8" s="121"/>
      <c r="F8" s="124" t="s">
        <v>122</v>
      </c>
      <c r="G8" s="121"/>
      <c r="H8" s="122"/>
      <c r="I8" s="121"/>
      <c r="J8" s="122"/>
      <c r="K8" s="122"/>
      <c r="L8" s="121"/>
      <c r="M8" s="122"/>
      <c r="N8" s="121"/>
      <c r="O8" s="122"/>
      <c r="P8" s="121"/>
      <c r="Q8" s="122"/>
    </row>
    <row r="9" spans="1:17" ht="21" x14ac:dyDescent="0.25">
      <c r="A9" s="190"/>
      <c r="B9" s="190"/>
      <c r="C9" s="121"/>
      <c r="D9" s="190"/>
      <c r="E9" s="121"/>
      <c r="F9" s="124" t="s">
        <v>123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ht="21" x14ac:dyDescent="0.25">
      <c r="A10" s="187" t="s">
        <v>120</v>
      </c>
      <c r="B10" s="231"/>
      <c r="C10" s="121"/>
      <c r="D10" s="187" t="s">
        <v>124</v>
      </c>
      <c r="E10" s="121"/>
      <c r="F10" s="124" t="s">
        <v>122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ht="21" x14ac:dyDescent="0.25">
      <c r="A11" s="190"/>
      <c r="B11" s="190"/>
      <c r="C11" s="121"/>
      <c r="D11" s="190"/>
      <c r="E11" s="121"/>
      <c r="F11" s="124" t="s">
        <v>125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ht="90" customHeight="1" x14ac:dyDescent="0.25">
      <c r="A12" s="232" t="s">
        <v>126</v>
      </c>
      <c r="B12" s="232"/>
      <c r="C12" s="121"/>
      <c r="D12" s="130" t="s">
        <v>127</v>
      </c>
      <c r="E12" s="121"/>
      <c r="F12" s="124" t="s">
        <v>128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ht="21" x14ac:dyDescent="0.25">
      <c r="A13" s="232" t="s">
        <v>129</v>
      </c>
      <c r="B13" s="233"/>
      <c r="C13" s="121"/>
      <c r="D13" s="232" t="s">
        <v>129</v>
      </c>
      <c r="E13" s="121"/>
      <c r="F13" s="124" t="s">
        <v>130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ht="21" x14ac:dyDescent="0.25">
      <c r="A14" s="234"/>
      <c r="B14" s="234"/>
      <c r="C14" s="121"/>
      <c r="D14" s="234"/>
      <c r="E14" s="121"/>
      <c r="F14" s="124" t="s">
        <v>131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 ht="21" x14ac:dyDescent="0.25">
      <c r="A15" s="234"/>
      <c r="B15" s="234"/>
      <c r="C15" s="121"/>
      <c r="D15" s="234"/>
      <c r="E15" s="121"/>
      <c r="F15" s="124" t="s">
        <v>132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ht="21" x14ac:dyDescent="0.25">
      <c r="A16" s="223"/>
      <c r="B16" s="223"/>
      <c r="C16" s="121"/>
      <c r="D16" s="223"/>
      <c r="E16" s="121"/>
      <c r="F16" s="124" t="s">
        <v>133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x14ac:dyDescent="0.25">
      <c r="A17" s="122"/>
      <c r="B17" s="122"/>
      <c r="C17" s="121"/>
      <c r="D17" s="122"/>
      <c r="E17" s="121"/>
      <c r="F17" s="122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 ht="21" x14ac:dyDescent="0.25">
      <c r="A18" s="190" t="s">
        <v>134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21"/>
      <c r="L18" s="121"/>
      <c r="M18" s="121"/>
      <c r="N18" s="121"/>
      <c r="O18" s="121"/>
      <c r="P18" s="121"/>
      <c r="Q18" s="121"/>
    </row>
    <row r="19" spans="1:17" x14ac:dyDescent="0.2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1"/>
      <c r="L19" s="121"/>
      <c r="M19" s="121"/>
      <c r="N19" s="121"/>
      <c r="O19" s="121"/>
      <c r="P19" s="121"/>
      <c r="Q19" s="121"/>
    </row>
    <row r="20" spans="1:17" x14ac:dyDescent="0.2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7" x14ac:dyDescent="0.2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 ht="30" x14ac:dyDescent="0.75">
      <c r="A23" s="210">
        <v>22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17" x14ac:dyDescent="0.2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83"/>
  <sheetViews>
    <sheetView rightToLeft="1" view="pageBreakPreview" topLeftCell="A49" zoomScale="55" zoomScaleNormal="55" zoomScaleSheetLayoutView="55" workbookViewId="0">
      <selection activeCell="AF12" sqref="AF12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18.570312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0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3" t="s">
        <v>183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</row>
    <row r="3" spans="3:27" ht="46.5" x14ac:dyDescent="0.8">
      <c r="C3" s="183" t="s">
        <v>0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</row>
    <row r="4" spans="3:27" ht="46.5" x14ac:dyDescent="0.8">
      <c r="C4" s="183" t="s">
        <v>294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82" t="s">
        <v>215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</row>
    <row r="8" spans="3:27" s="58" customFormat="1" ht="34.5" customHeight="1" x14ac:dyDescent="0.25">
      <c r="C8" s="178" t="s">
        <v>1</v>
      </c>
      <c r="E8" s="181" t="s">
        <v>231</v>
      </c>
      <c r="F8" s="181" t="s">
        <v>2</v>
      </c>
      <c r="G8" s="181" t="s">
        <v>2</v>
      </c>
      <c r="H8" s="181" t="s">
        <v>2</v>
      </c>
      <c r="I8" s="181" t="s">
        <v>2</v>
      </c>
      <c r="J8" s="184"/>
      <c r="K8" s="181" t="s">
        <v>3</v>
      </c>
      <c r="L8" s="181" t="s">
        <v>3</v>
      </c>
      <c r="M8" s="181" t="s">
        <v>3</v>
      </c>
      <c r="N8" s="181" t="s">
        <v>3</v>
      </c>
      <c r="O8" s="181" t="s">
        <v>3</v>
      </c>
      <c r="P8" s="181" t="s">
        <v>3</v>
      </c>
      <c r="Q8" s="181" t="s">
        <v>3</v>
      </c>
      <c r="R8" s="184"/>
      <c r="S8" s="181" t="s">
        <v>295</v>
      </c>
      <c r="T8" s="181" t="s">
        <v>4</v>
      </c>
      <c r="U8" s="181" t="s">
        <v>4</v>
      </c>
      <c r="V8" s="181" t="s">
        <v>4</v>
      </c>
      <c r="W8" s="181" t="s">
        <v>4</v>
      </c>
      <c r="X8" s="181" t="s">
        <v>4</v>
      </c>
      <c r="Y8" s="181" t="s">
        <v>4</v>
      </c>
      <c r="Z8" s="181" t="s">
        <v>4</v>
      </c>
      <c r="AA8" s="181" t="s">
        <v>4</v>
      </c>
    </row>
    <row r="9" spans="3:27" s="58" customFormat="1" ht="44.25" customHeight="1" x14ac:dyDescent="0.25">
      <c r="C9" s="178" t="s">
        <v>1</v>
      </c>
      <c r="D9" s="184"/>
      <c r="E9" s="179" t="s">
        <v>5</v>
      </c>
      <c r="F9" s="185"/>
      <c r="G9" s="179" t="s">
        <v>6</v>
      </c>
      <c r="H9" s="59"/>
      <c r="I9" s="179" t="s">
        <v>7</v>
      </c>
      <c r="J9" s="184"/>
      <c r="K9" s="179" t="s">
        <v>8</v>
      </c>
      <c r="L9" s="179" t="s">
        <v>8</v>
      </c>
      <c r="M9" s="179" t="s">
        <v>8</v>
      </c>
      <c r="N9" s="59"/>
      <c r="O9" s="179" t="s">
        <v>9</v>
      </c>
      <c r="P9" s="179" t="s">
        <v>9</v>
      </c>
      <c r="Q9" s="179" t="s">
        <v>9</v>
      </c>
      <c r="R9" s="184"/>
      <c r="S9" s="179" t="s">
        <v>5</v>
      </c>
      <c r="T9" s="185"/>
      <c r="U9" s="179" t="s">
        <v>10</v>
      </c>
      <c r="V9" s="185"/>
      <c r="W9" s="179" t="s">
        <v>6</v>
      </c>
      <c r="X9" s="185"/>
      <c r="Y9" s="179" t="s">
        <v>7</v>
      </c>
      <c r="Z9" s="184"/>
      <c r="AA9" s="179" t="s">
        <v>11</v>
      </c>
    </row>
    <row r="10" spans="3:27" s="58" customFormat="1" ht="54" customHeight="1" x14ac:dyDescent="0.25">
      <c r="C10" s="178" t="s">
        <v>1</v>
      </c>
      <c r="D10" s="184"/>
      <c r="E10" s="180" t="s">
        <v>5</v>
      </c>
      <c r="F10" s="186"/>
      <c r="G10" s="180" t="s">
        <v>6</v>
      </c>
      <c r="H10" s="60"/>
      <c r="I10" s="180" t="s">
        <v>7</v>
      </c>
      <c r="J10" s="184"/>
      <c r="K10" s="180" t="s">
        <v>5</v>
      </c>
      <c r="L10" s="95"/>
      <c r="M10" s="180" t="s">
        <v>6</v>
      </c>
      <c r="N10" s="60"/>
      <c r="O10" s="180" t="s">
        <v>5</v>
      </c>
      <c r="P10" s="60"/>
      <c r="Q10" s="180" t="s">
        <v>12</v>
      </c>
      <c r="R10" s="184"/>
      <c r="S10" s="180" t="s">
        <v>5</v>
      </c>
      <c r="T10" s="186"/>
      <c r="U10" s="180" t="s">
        <v>10</v>
      </c>
      <c r="V10" s="186"/>
      <c r="W10" s="180" t="s">
        <v>6</v>
      </c>
      <c r="X10" s="186"/>
      <c r="Y10" s="180" t="s">
        <v>7</v>
      </c>
      <c r="Z10" s="184"/>
      <c r="AA10" s="180" t="s">
        <v>11</v>
      </c>
    </row>
    <row r="11" spans="3:27" x14ac:dyDescent="0.8">
      <c r="C11" s="61" t="s">
        <v>232</v>
      </c>
      <c r="E11" s="110">
        <v>1000000</v>
      </c>
      <c r="F11" s="111"/>
      <c r="G11" s="110">
        <v>40010200</v>
      </c>
      <c r="H11" s="111"/>
      <c r="I11" s="110">
        <v>38989957.5</v>
      </c>
      <c r="J11" s="111"/>
      <c r="K11" s="110">
        <v>0</v>
      </c>
      <c r="L11" s="90"/>
      <c r="M11" s="110">
        <v>0</v>
      </c>
      <c r="N11" s="111"/>
      <c r="O11" s="110">
        <v>0</v>
      </c>
      <c r="P11" s="111"/>
      <c r="Q11" s="110">
        <v>0</v>
      </c>
      <c r="R11" s="111"/>
      <c r="S11" s="110">
        <v>1000000</v>
      </c>
      <c r="T11" s="111"/>
      <c r="U11" s="110">
        <v>300</v>
      </c>
      <c r="V11" s="90"/>
      <c r="W11" s="110">
        <v>40010200</v>
      </c>
      <c r="X11" s="111"/>
      <c r="Y11" s="110">
        <v>299922750</v>
      </c>
      <c r="Z11" s="111"/>
      <c r="AA11" s="90">
        <f>Y11/'سرمایه گذاری ها'!$O$17</f>
        <v>8.9536513804990209E-4</v>
      </c>
    </row>
    <row r="12" spans="3:27" x14ac:dyDescent="0.8">
      <c r="C12" s="43" t="s">
        <v>184</v>
      </c>
      <c r="E12" s="110">
        <v>608873</v>
      </c>
      <c r="F12" s="111"/>
      <c r="G12" s="110">
        <v>3894119509</v>
      </c>
      <c r="H12" s="111"/>
      <c r="I12" s="110">
        <v>2577760625.8633499</v>
      </c>
      <c r="J12" s="111"/>
      <c r="K12" s="110">
        <v>0</v>
      </c>
      <c r="L12" s="90"/>
      <c r="M12" s="110">
        <v>0</v>
      </c>
      <c r="N12" s="111"/>
      <c r="O12" s="110">
        <v>-408873</v>
      </c>
      <c r="P12" s="111"/>
      <c r="Q12" s="110">
        <v>1784732833</v>
      </c>
      <c r="R12" s="111"/>
      <c r="S12" s="110">
        <v>200000</v>
      </c>
      <c r="T12" s="111"/>
      <c r="U12" s="110">
        <v>5062</v>
      </c>
      <c r="V12" s="90"/>
      <c r="W12" s="110">
        <v>1279123729</v>
      </c>
      <c r="X12" s="111"/>
      <c r="Y12" s="110">
        <v>1006376220</v>
      </c>
      <c r="Z12" s="111"/>
      <c r="AA12" s="90">
        <f>Y12/'سرمایه گذاری ها'!$O$17</f>
        <v>3.0043542317161288E-3</v>
      </c>
    </row>
    <row r="13" spans="3:27" x14ac:dyDescent="0.8">
      <c r="C13" s="43" t="s">
        <v>185</v>
      </c>
      <c r="E13" s="110">
        <v>25000000</v>
      </c>
      <c r="F13" s="111"/>
      <c r="G13" s="110">
        <v>41481751912</v>
      </c>
      <c r="H13" s="111"/>
      <c r="I13" s="110">
        <v>32778798750</v>
      </c>
      <c r="J13" s="111"/>
      <c r="K13" s="110">
        <v>0</v>
      </c>
      <c r="L13" s="90"/>
      <c r="M13" s="110">
        <v>0</v>
      </c>
      <c r="N13" s="111"/>
      <c r="O13" s="110">
        <v>-600000</v>
      </c>
      <c r="P13" s="111"/>
      <c r="Q13" s="110">
        <v>755676824</v>
      </c>
      <c r="R13" s="111"/>
      <c r="S13" s="110">
        <v>24400000</v>
      </c>
      <c r="T13" s="111"/>
      <c r="U13" s="110">
        <v>1221</v>
      </c>
      <c r="V13" s="90"/>
      <c r="W13" s="110">
        <v>40486189866</v>
      </c>
      <c r="X13" s="111"/>
      <c r="Y13" s="110">
        <v>29615135220</v>
      </c>
      <c r="Z13" s="111"/>
      <c r="AA13" s="90">
        <f>Y13/'سرمایه گذاری ها'!$O$17</f>
        <v>8.841063118626985E-2</v>
      </c>
    </row>
    <row r="14" spans="3:27" x14ac:dyDescent="0.8">
      <c r="C14" s="43" t="s">
        <v>82</v>
      </c>
      <c r="E14" s="110">
        <v>3400000</v>
      </c>
      <c r="F14" s="111"/>
      <c r="G14" s="110">
        <v>7367767876</v>
      </c>
      <c r="H14" s="111"/>
      <c r="I14" s="110">
        <v>4363283070</v>
      </c>
      <c r="J14" s="111"/>
      <c r="K14" s="110">
        <v>0</v>
      </c>
      <c r="L14" s="90"/>
      <c r="M14" s="110">
        <v>0</v>
      </c>
      <c r="N14" s="111"/>
      <c r="O14" s="110">
        <v>-3400000</v>
      </c>
      <c r="P14" s="111"/>
      <c r="Q14" s="110">
        <v>5186805576</v>
      </c>
      <c r="R14" s="111"/>
      <c r="S14" s="110">
        <v>0</v>
      </c>
      <c r="T14" s="111"/>
      <c r="U14" s="110">
        <v>0</v>
      </c>
      <c r="V14" s="90"/>
      <c r="W14" s="110">
        <v>0</v>
      </c>
      <c r="X14" s="111"/>
      <c r="Y14" s="110">
        <v>0</v>
      </c>
      <c r="Z14" s="111"/>
      <c r="AA14" s="90">
        <f>Y14/'سرمایه گذاری ها'!$O$17</f>
        <v>0</v>
      </c>
    </row>
    <row r="15" spans="3:27" x14ac:dyDescent="0.8">
      <c r="C15" s="43" t="s">
        <v>186</v>
      </c>
      <c r="E15" s="110">
        <v>13000000</v>
      </c>
      <c r="F15" s="111"/>
      <c r="G15" s="110">
        <v>27667183270</v>
      </c>
      <c r="H15" s="111"/>
      <c r="I15" s="110">
        <v>18802455750</v>
      </c>
      <c r="J15" s="111"/>
      <c r="K15" s="110">
        <v>2200000</v>
      </c>
      <c r="L15" s="90"/>
      <c r="M15" s="110">
        <v>3501246117</v>
      </c>
      <c r="N15" s="111"/>
      <c r="O15" s="110">
        <v>-1200000</v>
      </c>
      <c r="P15" s="111"/>
      <c r="Q15" s="110">
        <v>1789290041</v>
      </c>
      <c r="R15" s="111"/>
      <c r="S15" s="110">
        <v>14000000</v>
      </c>
      <c r="T15" s="111"/>
      <c r="U15" s="110">
        <v>1638</v>
      </c>
      <c r="V15" s="90"/>
      <c r="W15" s="110">
        <v>28614535546</v>
      </c>
      <c r="X15" s="111"/>
      <c r="Y15" s="110">
        <v>22795554600</v>
      </c>
      <c r="Z15" s="111"/>
      <c r="AA15" s="90">
        <f>Y15/'سرمایه گذاری ها'!$O$17</f>
        <v>6.8052006362815359E-2</v>
      </c>
    </row>
    <row r="16" spans="3:27" x14ac:dyDescent="0.8">
      <c r="C16" s="43" t="s">
        <v>81</v>
      </c>
      <c r="E16" s="110">
        <v>12429000</v>
      </c>
      <c r="F16" s="111"/>
      <c r="G16" s="110">
        <v>26563997143</v>
      </c>
      <c r="H16" s="111"/>
      <c r="I16" s="110">
        <v>24117052622.400002</v>
      </c>
      <c r="J16" s="111"/>
      <c r="K16" s="110">
        <v>1628985</v>
      </c>
      <c r="L16" s="90"/>
      <c r="M16" s="110">
        <v>3291960580</v>
      </c>
      <c r="N16" s="111"/>
      <c r="O16" s="110">
        <v>-57985</v>
      </c>
      <c r="P16" s="111"/>
      <c r="Q16" s="110">
        <v>115856385</v>
      </c>
      <c r="R16" s="111"/>
      <c r="S16" s="110">
        <v>14000000</v>
      </c>
      <c r="T16" s="111"/>
      <c r="U16" s="110">
        <v>2104</v>
      </c>
      <c r="V16" s="90"/>
      <c r="W16" s="110">
        <v>29732810792</v>
      </c>
      <c r="X16" s="111"/>
      <c r="Y16" s="110">
        <v>29280736800</v>
      </c>
      <c r="Z16" s="111"/>
      <c r="AA16" s="90">
        <f>Y16/'سرمایه گذاری ها'!$O$17</f>
        <v>8.7412345169330594E-2</v>
      </c>
    </row>
    <row r="17" spans="3:27" x14ac:dyDescent="0.8">
      <c r="C17" s="43" t="s">
        <v>205</v>
      </c>
      <c r="E17" s="110">
        <v>800000</v>
      </c>
      <c r="F17" s="111"/>
      <c r="G17" s="110">
        <v>2370998214</v>
      </c>
      <c r="H17" s="111"/>
      <c r="I17" s="110">
        <v>2232238680</v>
      </c>
      <c r="J17" s="111"/>
      <c r="K17" s="110">
        <v>0</v>
      </c>
      <c r="L17" s="90"/>
      <c r="M17" s="110">
        <v>0</v>
      </c>
      <c r="N17" s="111"/>
      <c r="O17" s="110">
        <v>-800000</v>
      </c>
      <c r="P17" s="111"/>
      <c r="Q17" s="110">
        <v>2510572690</v>
      </c>
      <c r="R17" s="111"/>
      <c r="S17" s="110">
        <v>0</v>
      </c>
      <c r="T17" s="111"/>
      <c r="U17" s="110">
        <v>0</v>
      </c>
      <c r="V17" s="90"/>
      <c r="W17" s="110">
        <v>0</v>
      </c>
      <c r="X17" s="111"/>
      <c r="Y17" s="110">
        <v>0</v>
      </c>
      <c r="Z17" s="111"/>
      <c r="AA17" s="90">
        <f>Y17/'سرمایه گذاری ها'!$O$17</f>
        <v>0</v>
      </c>
    </row>
    <row r="18" spans="3:27" x14ac:dyDescent="0.8">
      <c r="C18" s="43" t="s">
        <v>187</v>
      </c>
      <c r="E18" s="110">
        <v>494117</v>
      </c>
      <c r="F18" s="111"/>
      <c r="G18" s="110">
        <v>3433055617</v>
      </c>
      <c r="H18" s="111"/>
      <c r="I18" s="110">
        <v>2321793697.1989498</v>
      </c>
      <c r="J18" s="111"/>
      <c r="K18" s="110">
        <v>0</v>
      </c>
      <c r="L18" s="90"/>
      <c r="M18" s="110">
        <v>0</v>
      </c>
      <c r="N18" s="111"/>
      <c r="O18" s="110">
        <v>-494117</v>
      </c>
      <c r="P18" s="111"/>
      <c r="Q18" s="110">
        <v>2456376204</v>
      </c>
      <c r="R18" s="111"/>
      <c r="S18" s="110">
        <v>0</v>
      </c>
      <c r="T18" s="111"/>
      <c r="U18" s="110">
        <v>0</v>
      </c>
      <c r="V18" s="90"/>
      <c r="W18" s="110">
        <v>0</v>
      </c>
      <c r="X18" s="111"/>
      <c r="Y18" s="110">
        <v>0</v>
      </c>
      <c r="Z18" s="111"/>
      <c r="AA18" s="90">
        <f>Y18/'سرمایه گذاری ها'!$O$17</f>
        <v>0</v>
      </c>
    </row>
    <row r="19" spans="3:27" x14ac:dyDescent="0.8">
      <c r="C19" s="43" t="s">
        <v>160</v>
      </c>
      <c r="E19" s="110">
        <v>2600000</v>
      </c>
      <c r="F19" s="111"/>
      <c r="G19" s="110">
        <v>11481644574</v>
      </c>
      <c r="H19" s="111"/>
      <c r="I19" s="110">
        <v>10371718890</v>
      </c>
      <c r="J19" s="111"/>
      <c r="K19" s="110">
        <v>0</v>
      </c>
      <c r="L19" s="90"/>
      <c r="M19" s="110">
        <v>0</v>
      </c>
      <c r="N19" s="111"/>
      <c r="O19" s="110">
        <v>-1300000</v>
      </c>
      <c r="P19" s="111"/>
      <c r="Q19" s="110">
        <v>5311779769</v>
      </c>
      <c r="R19" s="111"/>
      <c r="S19" s="110">
        <v>1300000</v>
      </c>
      <c r="T19" s="111"/>
      <c r="U19" s="110">
        <v>4050</v>
      </c>
      <c r="V19" s="90"/>
      <c r="W19" s="110">
        <v>5740822290</v>
      </c>
      <c r="X19" s="111"/>
      <c r="Y19" s="110">
        <v>5233673250</v>
      </c>
      <c r="Z19" s="111"/>
      <c r="AA19" s="90">
        <f>Y19/'سرمایه گذاری ها'!$O$17</f>
        <v>1.5624185134319853E-2</v>
      </c>
    </row>
    <row r="20" spans="3:27" x14ac:dyDescent="0.8">
      <c r="C20" s="43" t="s">
        <v>188</v>
      </c>
      <c r="E20" s="110">
        <v>1300000</v>
      </c>
      <c r="F20" s="111"/>
      <c r="G20" s="110">
        <v>18299454914</v>
      </c>
      <c r="H20" s="111"/>
      <c r="I20" s="110">
        <v>9640296900</v>
      </c>
      <c r="J20" s="111"/>
      <c r="K20" s="110">
        <v>0</v>
      </c>
      <c r="L20" s="90"/>
      <c r="M20" s="110">
        <v>0</v>
      </c>
      <c r="N20" s="111"/>
      <c r="O20" s="110">
        <v>-800000</v>
      </c>
      <c r="P20" s="111"/>
      <c r="Q20" s="110">
        <v>6370866498</v>
      </c>
      <c r="R20" s="111"/>
      <c r="S20" s="110">
        <v>500000</v>
      </c>
      <c r="T20" s="111"/>
      <c r="U20" s="110">
        <v>7870</v>
      </c>
      <c r="V20" s="90"/>
      <c r="W20" s="110">
        <v>7038251890</v>
      </c>
      <c r="X20" s="111"/>
      <c r="Y20" s="110">
        <v>3911586750</v>
      </c>
      <c r="Z20" s="111"/>
      <c r="AA20" s="90">
        <f>Y20/'سرمایه گذاری ها'!$O$17</f>
        <v>1.1677334948442282E-2</v>
      </c>
    </row>
    <row r="21" spans="3:27" x14ac:dyDescent="0.8">
      <c r="C21" s="43" t="s">
        <v>189</v>
      </c>
      <c r="E21" s="110">
        <v>4400000</v>
      </c>
      <c r="F21" s="111"/>
      <c r="G21" s="110">
        <v>12841069825</v>
      </c>
      <c r="H21" s="111"/>
      <c r="I21" s="110">
        <v>9421208280</v>
      </c>
      <c r="J21" s="111"/>
      <c r="K21" s="110">
        <v>1200000</v>
      </c>
      <c r="L21" s="90"/>
      <c r="M21" s="110">
        <v>2659265493</v>
      </c>
      <c r="N21" s="111"/>
      <c r="O21" s="110">
        <v>-3100000</v>
      </c>
      <c r="P21" s="111"/>
      <c r="Q21" s="110">
        <v>7090920017</v>
      </c>
      <c r="R21" s="111"/>
      <c r="S21" s="110">
        <v>2500000</v>
      </c>
      <c r="T21" s="111"/>
      <c r="U21" s="110">
        <v>2251</v>
      </c>
      <c r="V21" s="90"/>
      <c r="W21" s="110">
        <v>6919792554</v>
      </c>
      <c r="X21" s="111"/>
      <c r="Y21" s="110">
        <v>5594016375</v>
      </c>
      <c r="Z21" s="111"/>
      <c r="AA21" s="90">
        <f>Y21/'سرمایه گذاری ها'!$O$17</f>
        <v>1.6699924376711296E-2</v>
      </c>
    </row>
    <row r="22" spans="3:27" x14ac:dyDescent="0.8">
      <c r="C22" s="43" t="s">
        <v>234</v>
      </c>
      <c r="E22" s="110">
        <v>2830702</v>
      </c>
      <c r="F22" s="111"/>
      <c r="G22" s="110">
        <v>4568348804</v>
      </c>
      <c r="H22" s="111"/>
      <c r="I22" s="110">
        <v>4597846133.9454002</v>
      </c>
      <c r="J22" s="111"/>
      <c r="K22" s="110">
        <v>800000</v>
      </c>
      <c r="L22" s="90"/>
      <c r="M22" s="110">
        <v>1340442764</v>
      </c>
      <c r="N22" s="111"/>
      <c r="O22" s="110">
        <v>-1130702</v>
      </c>
      <c r="P22" s="111"/>
      <c r="Q22" s="110">
        <v>1982475001</v>
      </c>
      <c r="R22" s="111"/>
      <c r="S22" s="110">
        <v>2500000</v>
      </c>
      <c r="T22" s="111"/>
      <c r="U22" s="110">
        <v>1853</v>
      </c>
      <c r="V22" s="90"/>
      <c r="W22" s="110">
        <v>4068628854</v>
      </c>
      <c r="X22" s="111"/>
      <c r="Y22" s="110">
        <v>4604936625</v>
      </c>
      <c r="Z22" s="111"/>
      <c r="AA22" s="90">
        <f>Y22/'سرمایه گذاری ها'!$O$17</f>
        <v>1.3747205628629956E-2</v>
      </c>
    </row>
    <row r="23" spans="3:27" x14ac:dyDescent="0.8">
      <c r="C23" s="43" t="s">
        <v>236</v>
      </c>
      <c r="E23" s="110">
        <v>100000</v>
      </c>
      <c r="F23" s="111"/>
      <c r="G23" s="110">
        <v>5738320219</v>
      </c>
      <c r="H23" s="111"/>
      <c r="I23" s="110">
        <v>5917579650</v>
      </c>
      <c r="J23" s="111"/>
      <c r="K23" s="110">
        <v>0</v>
      </c>
      <c r="L23" s="90"/>
      <c r="M23" s="110">
        <v>0</v>
      </c>
      <c r="N23" s="111"/>
      <c r="O23" s="110">
        <v>-100000</v>
      </c>
      <c r="P23" s="111"/>
      <c r="Q23" s="110">
        <v>6220866203</v>
      </c>
      <c r="R23" s="111"/>
      <c r="S23" s="110">
        <v>0</v>
      </c>
      <c r="T23" s="111"/>
      <c r="U23" s="110">
        <v>0</v>
      </c>
      <c r="V23" s="90"/>
      <c r="W23" s="110">
        <v>0</v>
      </c>
      <c r="X23" s="111"/>
      <c r="Y23" s="110">
        <v>0</v>
      </c>
      <c r="Z23" s="111"/>
      <c r="AA23" s="90">
        <f>Y23/'سرمایه گذاری ها'!$O$17</f>
        <v>0</v>
      </c>
    </row>
    <row r="24" spans="3:27" x14ac:dyDescent="0.8">
      <c r="C24" s="43" t="s">
        <v>190</v>
      </c>
      <c r="E24" s="110">
        <v>780000</v>
      </c>
      <c r="F24" s="111"/>
      <c r="G24" s="110">
        <v>20578245333</v>
      </c>
      <c r="H24" s="111"/>
      <c r="I24" s="110">
        <v>19446003720</v>
      </c>
      <c r="J24" s="111"/>
      <c r="K24" s="110">
        <v>0</v>
      </c>
      <c r="L24" s="90"/>
      <c r="M24" s="110">
        <v>0</v>
      </c>
      <c r="N24" s="111"/>
      <c r="O24" s="110">
        <v>-10000</v>
      </c>
      <c r="P24" s="111"/>
      <c r="Q24" s="110">
        <v>248512504</v>
      </c>
      <c r="R24" s="111"/>
      <c r="S24" s="110">
        <v>770000</v>
      </c>
      <c r="T24" s="111"/>
      <c r="U24" s="110">
        <v>25070</v>
      </c>
      <c r="V24" s="90"/>
      <c r="W24" s="110">
        <v>20314421675</v>
      </c>
      <c r="X24" s="111"/>
      <c r="Y24" s="110">
        <v>19189041795</v>
      </c>
      <c r="Z24" s="111"/>
      <c r="AA24" s="90">
        <f>Y24/'سرمایه گذاری ها'!$O$17</f>
        <v>5.7285414513655653E-2</v>
      </c>
    </row>
    <row r="25" spans="3:27" x14ac:dyDescent="0.8">
      <c r="C25" s="43" t="s">
        <v>191</v>
      </c>
      <c r="E25" s="110">
        <v>1840509</v>
      </c>
      <c r="F25" s="111"/>
      <c r="G25" s="110">
        <v>8955548497</v>
      </c>
      <c r="H25" s="111"/>
      <c r="I25" s="110">
        <v>6549817537.7910004</v>
      </c>
      <c r="J25" s="111"/>
      <c r="K25" s="110">
        <v>559491</v>
      </c>
      <c r="L25" s="90"/>
      <c r="M25" s="110">
        <v>2213737451</v>
      </c>
      <c r="N25" s="111"/>
      <c r="O25" s="110">
        <v>0</v>
      </c>
      <c r="P25" s="111"/>
      <c r="Q25" s="110">
        <v>0</v>
      </c>
      <c r="R25" s="111"/>
      <c r="S25" s="110">
        <v>2400000</v>
      </c>
      <c r="T25" s="111"/>
      <c r="U25" s="110">
        <v>3984</v>
      </c>
      <c r="V25" s="90"/>
      <c r="W25" s="110">
        <v>11169285948</v>
      </c>
      <c r="X25" s="111"/>
      <c r="Y25" s="110">
        <v>9504708480</v>
      </c>
      <c r="Z25" s="111"/>
      <c r="AA25" s="90">
        <f>Y25/'سرمایه گذاری ها'!$O$17</f>
        <v>2.8374588524275917E-2</v>
      </c>
    </row>
    <row r="26" spans="3:27" x14ac:dyDescent="0.8">
      <c r="C26" s="43" t="s">
        <v>202</v>
      </c>
      <c r="E26" s="110">
        <v>396791</v>
      </c>
      <c r="F26" s="111"/>
      <c r="G26" s="110">
        <v>5209304722</v>
      </c>
      <c r="H26" s="111"/>
      <c r="I26" s="110">
        <v>4587221987.9864998</v>
      </c>
      <c r="J26" s="111"/>
      <c r="K26" s="110">
        <v>0</v>
      </c>
      <c r="L26" s="90"/>
      <c r="M26" s="110">
        <v>0</v>
      </c>
      <c r="N26" s="111"/>
      <c r="O26" s="110">
        <v>-396791</v>
      </c>
      <c r="P26" s="111"/>
      <c r="Q26" s="110">
        <v>4776305666</v>
      </c>
      <c r="R26" s="111"/>
      <c r="S26" s="110">
        <v>0</v>
      </c>
      <c r="T26" s="111"/>
      <c r="U26" s="110">
        <v>0</v>
      </c>
      <c r="V26" s="90"/>
      <c r="W26" s="110">
        <v>0</v>
      </c>
      <c r="X26" s="111"/>
      <c r="Y26" s="110">
        <v>0</v>
      </c>
      <c r="Z26" s="111"/>
      <c r="AA26" s="90">
        <f>Y26/'سرمایه گذاری ها'!$O$17</f>
        <v>0</v>
      </c>
    </row>
    <row r="27" spans="3:27" x14ac:dyDescent="0.8">
      <c r="C27" s="43" t="s">
        <v>208</v>
      </c>
      <c r="E27" s="110">
        <v>90000</v>
      </c>
      <c r="F27" s="111"/>
      <c r="G27" s="110">
        <v>552053003</v>
      </c>
      <c r="H27" s="111"/>
      <c r="I27" s="110">
        <v>337639023</v>
      </c>
      <c r="J27" s="111"/>
      <c r="K27" s="110">
        <v>0</v>
      </c>
      <c r="L27" s="90"/>
      <c r="M27" s="110">
        <v>0</v>
      </c>
      <c r="N27" s="111"/>
      <c r="O27" s="110">
        <v>0</v>
      </c>
      <c r="P27" s="111"/>
      <c r="Q27" s="110">
        <v>0</v>
      </c>
      <c r="R27" s="111"/>
      <c r="S27" s="110">
        <v>90000</v>
      </c>
      <c r="T27" s="111"/>
      <c r="U27" s="110">
        <v>4029</v>
      </c>
      <c r="V27" s="90"/>
      <c r="W27" s="110">
        <v>552053003</v>
      </c>
      <c r="X27" s="111"/>
      <c r="Y27" s="110">
        <v>360452470.5</v>
      </c>
      <c r="Z27" s="111"/>
      <c r="AA27" s="90">
        <f>Y27/'سرمایه گذاری ها'!$O$17</f>
        <v>1.0760656736098237E-3</v>
      </c>
    </row>
    <row r="28" spans="3:27" x14ac:dyDescent="0.8">
      <c r="C28" s="43" t="s">
        <v>237</v>
      </c>
      <c r="E28" s="110">
        <v>600000</v>
      </c>
      <c r="F28" s="111"/>
      <c r="G28" s="110">
        <v>11846691050</v>
      </c>
      <c r="H28" s="111"/>
      <c r="I28" s="110">
        <v>12369958200</v>
      </c>
      <c r="J28" s="111"/>
      <c r="K28" s="110">
        <v>40000</v>
      </c>
      <c r="L28" s="90"/>
      <c r="M28" s="110">
        <v>836759063</v>
      </c>
      <c r="N28" s="111"/>
      <c r="O28" s="110">
        <v>-520000</v>
      </c>
      <c r="P28" s="111"/>
      <c r="Q28" s="110">
        <v>11067671524</v>
      </c>
      <c r="R28" s="111"/>
      <c r="S28" s="110">
        <v>120000</v>
      </c>
      <c r="T28" s="111"/>
      <c r="U28" s="110">
        <v>23250</v>
      </c>
      <c r="V28" s="90"/>
      <c r="W28" s="110">
        <v>2416317870</v>
      </c>
      <c r="X28" s="111"/>
      <c r="Y28" s="110">
        <v>2773399500</v>
      </c>
      <c r="Z28" s="111"/>
      <c r="AA28" s="90">
        <f>Y28/'سرمایه گذاری ها'!$O$17</f>
        <v>8.2794827207506912E-3</v>
      </c>
    </row>
    <row r="29" spans="3:27" x14ac:dyDescent="0.8">
      <c r="C29" s="43" t="s">
        <v>193</v>
      </c>
      <c r="E29" s="110">
        <v>200000</v>
      </c>
      <c r="F29" s="111"/>
      <c r="G29" s="110">
        <v>3535090449</v>
      </c>
      <c r="H29" s="111"/>
      <c r="I29" s="110">
        <v>2813161500</v>
      </c>
      <c r="J29" s="111"/>
      <c r="K29" s="110">
        <v>0</v>
      </c>
      <c r="L29" s="90"/>
      <c r="M29" s="110">
        <v>0</v>
      </c>
      <c r="N29" s="111"/>
      <c r="O29" s="110">
        <v>0</v>
      </c>
      <c r="P29" s="111"/>
      <c r="Q29" s="110">
        <v>0</v>
      </c>
      <c r="R29" s="111"/>
      <c r="S29" s="110">
        <v>200000</v>
      </c>
      <c r="T29" s="111"/>
      <c r="U29" s="110">
        <v>14910</v>
      </c>
      <c r="V29" s="90"/>
      <c r="W29" s="110">
        <v>3535090449</v>
      </c>
      <c r="X29" s="111"/>
      <c r="Y29" s="110">
        <v>2964257100</v>
      </c>
      <c r="Z29" s="111"/>
      <c r="AA29" s="90">
        <f>Y29/'سرمایه گذاری ها'!$O$17</f>
        <v>8.8492535746518136E-3</v>
      </c>
    </row>
    <row r="30" spans="3:27" x14ac:dyDescent="0.8">
      <c r="C30" s="43" t="s">
        <v>216</v>
      </c>
      <c r="E30" s="110">
        <v>400000</v>
      </c>
      <c r="F30" s="111"/>
      <c r="G30" s="110">
        <v>14700091522</v>
      </c>
      <c r="H30" s="111"/>
      <c r="I30" s="110">
        <v>11200955400</v>
      </c>
      <c r="J30" s="111"/>
      <c r="K30" s="110">
        <v>0</v>
      </c>
      <c r="L30" s="90"/>
      <c r="M30" s="110">
        <v>0</v>
      </c>
      <c r="N30" s="111"/>
      <c r="O30" s="110">
        <v>-110000</v>
      </c>
      <c r="P30" s="111"/>
      <c r="Q30" s="110">
        <v>3402732583</v>
      </c>
      <c r="R30" s="111"/>
      <c r="S30" s="110">
        <v>290000</v>
      </c>
      <c r="T30" s="111"/>
      <c r="U30" s="110">
        <v>31320</v>
      </c>
      <c r="V30" s="90"/>
      <c r="W30" s="110">
        <v>10657566353</v>
      </c>
      <c r="X30" s="111"/>
      <c r="Y30" s="110">
        <v>9028757340</v>
      </c>
      <c r="Z30" s="111"/>
      <c r="AA30" s="90">
        <f>Y30/'سرمایه گذاری ها'!$O$17</f>
        <v>2.6953722457359993E-2</v>
      </c>
    </row>
    <row r="31" spans="3:27" x14ac:dyDescent="0.8">
      <c r="C31" s="43" t="s">
        <v>194</v>
      </c>
      <c r="E31" s="110">
        <v>2800000</v>
      </c>
      <c r="F31" s="111"/>
      <c r="G31" s="110">
        <v>13677455664</v>
      </c>
      <c r="H31" s="111"/>
      <c r="I31" s="110">
        <v>12530596680</v>
      </c>
      <c r="J31" s="111"/>
      <c r="K31" s="110">
        <v>0</v>
      </c>
      <c r="L31" s="90"/>
      <c r="M31" s="110">
        <v>0</v>
      </c>
      <c r="N31" s="111"/>
      <c r="O31" s="110">
        <v>-2800000</v>
      </c>
      <c r="P31" s="111"/>
      <c r="Q31" s="110">
        <v>14558458746</v>
      </c>
      <c r="R31" s="111"/>
      <c r="S31" s="110">
        <v>0</v>
      </c>
      <c r="T31" s="111"/>
      <c r="U31" s="110">
        <v>0</v>
      </c>
      <c r="V31" s="90"/>
      <c r="W31" s="110">
        <v>0</v>
      </c>
      <c r="X31" s="111"/>
      <c r="Y31" s="110">
        <v>0</v>
      </c>
      <c r="Z31" s="111"/>
      <c r="AA31" s="90">
        <f>Y31/'سرمایه گذاری ها'!$O$17</f>
        <v>0</v>
      </c>
    </row>
    <row r="32" spans="3:27" x14ac:dyDescent="0.8">
      <c r="C32" s="43" t="s">
        <v>195</v>
      </c>
      <c r="E32" s="110">
        <v>450000</v>
      </c>
      <c r="F32" s="111"/>
      <c r="G32" s="110">
        <v>8109625649</v>
      </c>
      <c r="H32" s="111"/>
      <c r="I32" s="110">
        <v>3770928675</v>
      </c>
      <c r="J32" s="111"/>
      <c r="K32" s="110">
        <v>0</v>
      </c>
      <c r="L32" s="90"/>
      <c r="M32" s="110">
        <v>0</v>
      </c>
      <c r="N32" s="111"/>
      <c r="O32" s="110">
        <v>0</v>
      </c>
      <c r="P32" s="111"/>
      <c r="Q32" s="110">
        <v>0</v>
      </c>
      <c r="R32" s="111"/>
      <c r="S32" s="110">
        <v>450000</v>
      </c>
      <c r="T32" s="111"/>
      <c r="U32" s="110">
        <v>9540</v>
      </c>
      <c r="V32" s="90"/>
      <c r="W32" s="110">
        <v>8109625649</v>
      </c>
      <c r="X32" s="111"/>
      <c r="Y32" s="110">
        <v>4267456650</v>
      </c>
      <c r="Z32" s="111"/>
      <c r="AA32" s="90">
        <f>Y32/'سرمایه گذاری ها'!$O$17</f>
        <v>1.2739720186445418E-2</v>
      </c>
    </row>
    <row r="33" spans="3:27" x14ac:dyDescent="0.8">
      <c r="C33" s="43" t="s">
        <v>78</v>
      </c>
      <c r="E33" s="110">
        <v>300000</v>
      </c>
      <c r="F33" s="111"/>
      <c r="G33" s="110">
        <v>6981216794</v>
      </c>
      <c r="H33" s="111"/>
      <c r="I33" s="110">
        <v>9683041050</v>
      </c>
      <c r="J33" s="111"/>
      <c r="K33" s="110">
        <v>0</v>
      </c>
      <c r="L33" s="90"/>
      <c r="M33" s="110">
        <v>0</v>
      </c>
      <c r="N33" s="111"/>
      <c r="O33" s="110">
        <v>-50000</v>
      </c>
      <c r="P33" s="111"/>
      <c r="Q33" s="110">
        <v>1843602095</v>
      </c>
      <c r="R33" s="111"/>
      <c r="S33" s="110">
        <v>250000</v>
      </c>
      <c r="T33" s="111"/>
      <c r="U33" s="110">
        <v>36860</v>
      </c>
      <c r="V33" s="90"/>
      <c r="W33" s="110">
        <v>5817680662</v>
      </c>
      <c r="X33" s="111"/>
      <c r="Y33" s="110">
        <v>9160170750</v>
      </c>
      <c r="Z33" s="111"/>
      <c r="AA33" s="90">
        <f>Y33/'سرمایه گذاری ها'!$O$17</f>
        <v>2.7346033430723161E-2</v>
      </c>
    </row>
    <row r="34" spans="3:27" x14ac:dyDescent="0.8">
      <c r="C34" s="43" t="s">
        <v>79</v>
      </c>
      <c r="E34" s="110">
        <v>900000</v>
      </c>
      <c r="F34" s="111"/>
      <c r="G34" s="110">
        <v>16297196999</v>
      </c>
      <c r="H34" s="111"/>
      <c r="I34" s="110">
        <v>11406723750</v>
      </c>
      <c r="J34" s="111"/>
      <c r="K34" s="110">
        <v>100000</v>
      </c>
      <c r="L34" s="90"/>
      <c r="M34" s="110">
        <v>1309187630</v>
      </c>
      <c r="N34" s="111"/>
      <c r="O34" s="110">
        <v>-200000</v>
      </c>
      <c r="P34" s="111"/>
      <c r="Q34" s="110">
        <v>2785328144</v>
      </c>
      <c r="R34" s="111"/>
      <c r="S34" s="110">
        <v>800000</v>
      </c>
      <c r="T34" s="111"/>
      <c r="U34" s="110">
        <v>14880</v>
      </c>
      <c r="V34" s="90"/>
      <c r="W34" s="110">
        <v>14085107704</v>
      </c>
      <c r="X34" s="111"/>
      <c r="Y34" s="110">
        <v>11833171200</v>
      </c>
      <c r="Z34" s="111"/>
      <c r="AA34" s="90">
        <f>Y34/'سرمایه گذاری ها'!$O$17</f>
        <v>3.5325792941869612E-2</v>
      </c>
    </row>
    <row r="35" spans="3:27" x14ac:dyDescent="0.8">
      <c r="C35" s="43" t="s">
        <v>204</v>
      </c>
      <c r="E35" s="110">
        <v>3200000</v>
      </c>
      <c r="F35" s="111"/>
      <c r="G35" s="110">
        <v>8232459609</v>
      </c>
      <c r="H35" s="111"/>
      <c r="I35" s="110">
        <v>7255769760</v>
      </c>
      <c r="J35" s="111"/>
      <c r="K35" s="110">
        <v>0</v>
      </c>
      <c r="L35" s="90"/>
      <c r="M35" s="110">
        <v>0</v>
      </c>
      <c r="N35" s="111"/>
      <c r="O35" s="110">
        <v>-1405115</v>
      </c>
      <c r="P35" s="111"/>
      <c r="Q35" s="110">
        <v>3243700901</v>
      </c>
      <c r="R35" s="111"/>
      <c r="S35" s="110">
        <v>1794885</v>
      </c>
      <c r="T35" s="111"/>
      <c r="U35" s="110">
        <v>2506</v>
      </c>
      <c r="V35" s="90"/>
      <c r="W35" s="110">
        <v>4617599459</v>
      </c>
      <c r="X35" s="111"/>
      <c r="Y35" s="110">
        <v>4471218818.2305002</v>
      </c>
      <c r="Z35" s="111"/>
      <c r="AA35" s="90">
        <f>Y35/'سرمایه گذاری ها'!$O$17</f>
        <v>1.3348015295392804E-2</v>
      </c>
    </row>
    <row r="36" spans="3:27" x14ac:dyDescent="0.8">
      <c r="C36" s="43" t="s">
        <v>240</v>
      </c>
      <c r="E36" s="110">
        <v>100000</v>
      </c>
      <c r="F36" s="111"/>
      <c r="G36" s="110">
        <v>1729963958</v>
      </c>
      <c r="H36" s="111"/>
      <c r="I36" s="110">
        <v>1650123000</v>
      </c>
      <c r="J36" s="111"/>
      <c r="K36" s="110">
        <v>0</v>
      </c>
      <c r="L36" s="90"/>
      <c r="M36" s="110">
        <v>0</v>
      </c>
      <c r="N36" s="111"/>
      <c r="O36" s="110">
        <v>-100000</v>
      </c>
      <c r="P36" s="111"/>
      <c r="Q36" s="110">
        <v>1687896958</v>
      </c>
      <c r="R36" s="111"/>
      <c r="S36" s="110">
        <v>0</v>
      </c>
      <c r="T36" s="111"/>
      <c r="U36" s="110">
        <v>0</v>
      </c>
      <c r="V36" s="90"/>
      <c r="W36" s="110">
        <v>0</v>
      </c>
      <c r="X36" s="111"/>
      <c r="Y36" s="110">
        <v>0</v>
      </c>
      <c r="Z36" s="111"/>
      <c r="AA36" s="90">
        <f>Y36/'سرمایه گذاری ها'!$O$17</f>
        <v>0</v>
      </c>
    </row>
    <row r="37" spans="3:27" x14ac:dyDescent="0.8">
      <c r="C37" s="43" t="s">
        <v>209</v>
      </c>
      <c r="E37" s="110">
        <v>500000</v>
      </c>
      <c r="F37" s="111"/>
      <c r="G37" s="110">
        <v>1878904479</v>
      </c>
      <c r="H37" s="111"/>
      <c r="I37" s="110">
        <v>1920504600</v>
      </c>
      <c r="J37" s="111"/>
      <c r="K37" s="110">
        <v>1300000</v>
      </c>
      <c r="L37" s="90"/>
      <c r="M37" s="110">
        <v>4613084758</v>
      </c>
      <c r="N37" s="111"/>
      <c r="O37" s="110">
        <v>0</v>
      </c>
      <c r="P37" s="111"/>
      <c r="Q37" s="110">
        <v>0</v>
      </c>
      <c r="R37" s="111"/>
      <c r="S37" s="110">
        <v>1800000</v>
      </c>
      <c r="T37" s="111"/>
      <c r="U37" s="110">
        <v>3584</v>
      </c>
      <c r="V37" s="90"/>
      <c r="W37" s="110">
        <v>6491989237</v>
      </c>
      <c r="X37" s="111"/>
      <c r="Y37" s="110">
        <v>6412815360</v>
      </c>
      <c r="Z37" s="111"/>
      <c r="AA37" s="90">
        <f>Y37/'سرمایه گذاری ها'!$O$17</f>
        <v>1.9144300691077726E-2</v>
      </c>
    </row>
    <row r="38" spans="3:27" x14ac:dyDescent="0.8">
      <c r="C38" s="43" t="s">
        <v>235</v>
      </c>
      <c r="E38" s="110">
        <v>1100000</v>
      </c>
      <c r="F38" s="111"/>
      <c r="G38" s="110">
        <v>14186036117</v>
      </c>
      <c r="H38" s="111"/>
      <c r="I38" s="110">
        <v>14706969750</v>
      </c>
      <c r="J38" s="111"/>
      <c r="K38" s="110">
        <v>0</v>
      </c>
      <c r="L38" s="90"/>
      <c r="M38" s="110">
        <v>0</v>
      </c>
      <c r="N38" s="111"/>
      <c r="O38" s="110">
        <v>-300000</v>
      </c>
      <c r="P38" s="111"/>
      <c r="Q38" s="110">
        <v>4263850824</v>
      </c>
      <c r="R38" s="111"/>
      <c r="S38" s="110">
        <v>800000</v>
      </c>
      <c r="T38" s="111"/>
      <c r="U38" s="110">
        <v>14980</v>
      </c>
      <c r="V38" s="90"/>
      <c r="W38" s="110">
        <v>10317117174</v>
      </c>
      <c r="X38" s="111"/>
      <c r="Y38" s="110">
        <v>11912695200</v>
      </c>
      <c r="Z38" s="111"/>
      <c r="AA38" s="90">
        <f>Y38/'سرمایه گذاری ها'!$O$17</f>
        <v>3.5563197464328414E-2</v>
      </c>
    </row>
    <row r="39" spans="3:27" x14ac:dyDescent="0.8">
      <c r="C39" s="43" t="s">
        <v>85</v>
      </c>
      <c r="E39" s="110">
        <v>2600000</v>
      </c>
      <c r="F39" s="111"/>
      <c r="G39" s="110">
        <v>12212554423</v>
      </c>
      <c r="H39" s="111"/>
      <c r="I39" s="110">
        <v>9226772100</v>
      </c>
      <c r="J39" s="111"/>
      <c r="K39" s="110">
        <v>600000</v>
      </c>
      <c r="L39" s="90"/>
      <c r="M39" s="110">
        <v>2219657906</v>
      </c>
      <c r="N39" s="111"/>
      <c r="O39" s="110">
        <v>-500000</v>
      </c>
      <c r="P39" s="111"/>
      <c r="Q39" s="110">
        <v>1902452677</v>
      </c>
      <c r="R39" s="111"/>
      <c r="S39" s="110">
        <v>2700000</v>
      </c>
      <c r="T39" s="111"/>
      <c r="U39" s="110">
        <v>3792</v>
      </c>
      <c r="V39" s="90"/>
      <c r="W39" s="110">
        <v>12177179151</v>
      </c>
      <c r="X39" s="111"/>
      <c r="Y39" s="110">
        <v>10177481520</v>
      </c>
      <c r="Z39" s="111"/>
      <c r="AA39" s="90">
        <f>Y39/'سرمایه گذاری ها'!$O$17</f>
        <v>3.0383030784277374E-2</v>
      </c>
    </row>
    <row r="40" spans="3:27" x14ac:dyDescent="0.8">
      <c r="C40" s="43" t="s">
        <v>239</v>
      </c>
      <c r="E40" s="110">
        <v>5000000</v>
      </c>
      <c r="F40" s="111"/>
      <c r="G40" s="110">
        <v>7687957113</v>
      </c>
      <c r="H40" s="111"/>
      <c r="I40" s="110">
        <v>7182011250</v>
      </c>
      <c r="J40" s="111"/>
      <c r="K40" s="110">
        <v>0</v>
      </c>
      <c r="L40" s="90"/>
      <c r="M40" s="110">
        <v>0</v>
      </c>
      <c r="N40" s="111"/>
      <c r="O40" s="110">
        <v>-5000000</v>
      </c>
      <c r="P40" s="111"/>
      <c r="Q40" s="110">
        <v>7763530612</v>
      </c>
      <c r="R40" s="111"/>
      <c r="S40" s="110">
        <v>0</v>
      </c>
      <c r="T40" s="111"/>
      <c r="U40" s="110">
        <v>0</v>
      </c>
      <c r="V40" s="90"/>
      <c r="W40" s="110">
        <v>0</v>
      </c>
      <c r="X40" s="111"/>
      <c r="Y40" s="110">
        <v>0</v>
      </c>
      <c r="Z40" s="111"/>
      <c r="AA40" s="90">
        <f>Y40/'سرمایه گذاری ها'!$O$17</f>
        <v>0</v>
      </c>
    </row>
    <row r="41" spans="3:27" x14ac:dyDescent="0.8">
      <c r="C41" s="43" t="s">
        <v>221</v>
      </c>
      <c r="E41" s="110">
        <v>500000</v>
      </c>
      <c r="F41" s="111"/>
      <c r="G41" s="110">
        <v>5507192451</v>
      </c>
      <c r="H41" s="111"/>
      <c r="I41" s="110">
        <v>4517957250</v>
      </c>
      <c r="J41" s="111"/>
      <c r="K41" s="110">
        <v>100000</v>
      </c>
      <c r="L41" s="90"/>
      <c r="M41" s="110">
        <v>1048972539</v>
      </c>
      <c r="N41" s="111"/>
      <c r="O41" s="110">
        <v>-11148</v>
      </c>
      <c r="P41" s="111"/>
      <c r="Q41" s="110">
        <v>103281162</v>
      </c>
      <c r="R41" s="111"/>
      <c r="S41" s="110">
        <v>588852</v>
      </c>
      <c r="T41" s="111"/>
      <c r="U41" s="110">
        <v>11560</v>
      </c>
      <c r="V41" s="90"/>
      <c r="W41" s="110">
        <v>6433376627</v>
      </c>
      <c r="X41" s="111"/>
      <c r="Y41" s="110">
        <v>6766626701.7360001</v>
      </c>
      <c r="Z41" s="111"/>
      <c r="AA41" s="90">
        <f>Y41/'سرمایه گذاری ها'!$O$17</f>
        <v>2.0200540475612493E-2</v>
      </c>
    </row>
    <row r="42" spans="3:27" x14ac:dyDescent="0.8">
      <c r="C42" s="43" t="s">
        <v>207</v>
      </c>
      <c r="E42" s="110">
        <v>5350000</v>
      </c>
      <c r="F42" s="111"/>
      <c r="G42" s="110">
        <v>9121969341</v>
      </c>
      <c r="H42" s="111"/>
      <c r="I42" s="110">
        <v>7243344135</v>
      </c>
      <c r="J42" s="111"/>
      <c r="K42" s="110">
        <v>0</v>
      </c>
      <c r="L42" s="90"/>
      <c r="M42" s="110">
        <v>0</v>
      </c>
      <c r="N42" s="111"/>
      <c r="O42" s="110">
        <v>-850000</v>
      </c>
      <c r="P42" s="111"/>
      <c r="Q42" s="110">
        <v>1321346946</v>
      </c>
      <c r="R42" s="111"/>
      <c r="S42" s="110">
        <v>4500000</v>
      </c>
      <c r="T42" s="111"/>
      <c r="U42" s="110">
        <v>1598</v>
      </c>
      <c r="V42" s="90"/>
      <c r="W42" s="110">
        <v>7672684491</v>
      </c>
      <c r="X42" s="111"/>
      <c r="Y42" s="110">
        <v>7148213550</v>
      </c>
      <c r="Z42" s="111"/>
      <c r="AA42" s="90">
        <f>Y42/'سرمایه گذاری ها'!$O$17</f>
        <v>2.1339699012515492E-2</v>
      </c>
    </row>
    <row r="43" spans="3:27" x14ac:dyDescent="0.8">
      <c r="C43" s="43" t="s">
        <v>219</v>
      </c>
      <c r="E43" s="110">
        <v>765000</v>
      </c>
      <c r="F43" s="111"/>
      <c r="G43" s="110">
        <v>2501946157</v>
      </c>
      <c r="H43" s="111"/>
      <c r="I43" s="110">
        <v>2317085817.75</v>
      </c>
      <c r="J43" s="111"/>
      <c r="K43" s="110">
        <v>485000</v>
      </c>
      <c r="L43" s="90"/>
      <c r="M43" s="110">
        <v>1555860457</v>
      </c>
      <c r="N43" s="111"/>
      <c r="O43" s="110">
        <v>0</v>
      </c>
      <c r="P43" s="111"/>
      <c r="Q43" s="110">
        <v>0</v>
      </c>
      <c r="R43" s="111"/>
      <c r="S43" s="110">
        <v>1250000</v>
      </c>
      <c r="T43" s="111"/>
      <c r="U43" s="110">
        <v>3337</v>
      </c>
      <c r="V43" s="90"/>
      <c r="W43" s="110">
        <v>4057806614</v>
      </c>
      <c r="X43" s="111"/>
      <c r="Y43" s="110">
        <v>4146431062.5</v>
      </c>
      <c r="Z43" s="111"/>
      <c r="AA43" s="90">
        <f>Y43/'سرمایه گذاری ها'!$O$17</f>
        <v>1.2378420178828431E-2</v>
      </c>
    </row>
    <row r="44" spans="3:27" x14ac:dyDescent="0.8">
      <c r="C44" s="43" t="s">
        <v>233</v>
      </c>
      <c r="E44" s="110">
        <v>800000</v>
      </c>
      <c r="F44" s="111"/>
      <c r="G44" s="110">
        <v>2382208630</v>
      </c>
      <c r="H44" s="111"/>
      <c r="I44" s="110">
        <v>2344367520</v>
      </c>
      <c r="J44" s="111"/>
      <c r="K44" s="110">
        <v>0</v>
      </c>
      <c r="L44" s="90"/>
      <c r="M44" s="110">
        <v>0</v>
      </c>
      <c r="N44" s="111"/>
      <c r="O44" s="110">
        <v>-800000</v>
      </c>
      <c r="P44" s="111"/>
      <c r="Q44" s="110">
        <v>2400829599</v>
      </c>
      <c r="R44" s="111"/>
      <c r="S44" s="110">
        <v>0</v>
      </c>
      <c r="T44" s="111"/>
      <c r="U44" s="110">
        <v>0</v>
      </c>
      <c r="V44" s="90"/>
      <c r="W44" s="110">
        <v>0</v>
      </c>
      <c r="X44" s="111"/>
      <c r="Y44" s="110">
        <v>0</v>
      </c>
      <c r="Z44" s="111"/>
      <c r="AA44" s="90">
        <f>Y44/'سرمایه گذاری ها'!$O$17</f>
        <v>0</v>
      </c>
    </row>
    <row r="45" spans="3:27" x14ac:dyDescent="0.8">
      <c r="C45" s="43" t="s">
        <v>197</v>
      </c>
      <c r="E45" s="110">
        <v>678301</v>
      </c>
      <c r="F45" s="111"/>
      <c r="G45" s="110">
        <v>5290831112</v>
      </c>
      <c r="H45" s="111"/>
      <c r="I45" s="110">
        <v>3020707688.5440001</v>
      </c>
      <c r="J45" s="111"/>
      <c r="K45" s="110">
        <v>0</v>
      </c>
      <c r="L45" s="90"/>
      <c r="M45" s="110">
        <v>0</v>
      </c>
      <c r="N45" s="111"/>
      <c r="O45" s="110">
        <v>0</v>
      </c>
      <c r="P45" s="111"/>
      <c r="Q45" s="110">
        <v>0</v>
      </c>
      <c r="R45" s="111"/>
      <c r="S45" s="110">
        <v>678301</v>
      </c>
      <c r="T45" s="111"/>
      <c r="U45" s="110">
        <v>5231</v>
      </c>
      <c r="V45" s="90"/>
      <c r="W45" s="110">
        <v>5290831112</v>
      </c>
      <c r="X45" s="111"/>
      <c r="Y45" s="110">
        <v>3527080785.4405499</v>
      </c>
      <c r="Z45" s="111"/>
      <c r="AA45" s="90">
        <f>Y45/'سرمایه گذاری ها'!$O$17</f>
        <v>1.0529461917674251E-2</v>
      </c>
    </row>
    <row r="46" spans="3:27" x14ac:dyDescent="0.8">
      <c r="C46" s="43" t="s">
        <v>198</v>
      </c>
      <c r="E46" s="110">
        <v>1500659</v>
      </c>
      <c r="F46" s="111"/>
      <c r="G46" s="110">
        <v>8059584263</v>
      </c>
      <c r="H46" s="111"/>
      <c r="I46" s="110">
        <v>9576907106.8589993</v>
      </c>
      <c r="J46" s="111"/>
      <c r="K46" s="110">
        <v>0</v>
      </c>
      <c r="L46" s="90"/>
      <c r="M46" s="110">
        <v>0</v>
      </c>
      <c r="N46" s="111"/>
      <c r="O46" s="110">
        <v>-100659</v>
      </c>
      <c r="P46" s="111"/>
      <c r="Q46" s="110">
        <v>611367128</v>
      </c>
      <c r="R46" s="111"/>
      <c r="S46" s="110">
        <v>1400000</v>
      </c>
      <c r="T46" s="111"/>
      <c r="U46" s="110">
        <v>6200</v>
      </c>
      <c r="V46" s="90"/>
      <c r="W46" s="110">
        <v>7518975307</v>
      </c>
      <c r="X46" s="111"/>
      <c r="Y46" s="110">
        <v>8628354000</v>
      </c>
      <c r="Z46" s="111"/>
      <c r="AA46" s="90">
        <f>Y46/'سرمایه گذاری ها'!$O$17</f>
        <v>2.5758390686779927E-2</v>
      </c>
    </row>
    <row r="47" spans="3:27" x14ac:dyDescent="0.8">
      <c r="C47" s="43" t="s">
        <v>199</v>
      </c>
      <c r="E47" s="110">
        <v>400000</v>
      </c>
      <c r="F47" s="111"/>
      <c r="G47" s="110">
        <v>3831551931</v>
      </c>
      <c r="H47" s="111"/>
      <c r="I47" s="110">
        <v>2445363000</v>
      </c>
      <c r="J47" s="111"/>
      <c r="K47" s="110">
        <v>0</v>
      </c>
      <c r="L47" s="90"/>
      <c r="M47" s="110">
        <v>0</v>
      </c>
      <c r="N47" s="111"/>
      <c r="O47" s="110">
        <v>0</v>
      </c>
      <c r="P47" s="111"/>
      <c r="Q47" s="110">
        <v>0</v>
      </c>
      <c r="R47" s="111"/>
      <c r="S47" s="110">
        <v>400000</v>
      </c>
      <c r="T47" s="111"/>
      <c r="U47" s="110">
        <v>7020</v>
      </c>
      <c r="V47" s="90"/>
      <c r="W47" s="110">
        <v>3831551931</v>
      </c>
      <c r="X47" s="111"/>
      <c r="Y47" s="110">
        <v>2791292400</v>
      </c>
      <c r="Z47" s="111"/>
      <c r="AA47" s="90">
        <f>Y47/'سرمایه گذاری ها'!$O$17</f>
        <v>8.3328987383039215E-3</v>
      </c>
    </row>
    <row r="48" spans="3:27" x14ac:dyDescent="0.8">
      <c r="C48" s="43" t="s">
        <v>210</v>
      </c>
      <c r="E48" s="110">
        <v>1800000</v>
      </c>
      <c r="F48" s="111"/>
      <c r="G48" s="110">
        <v>6038986147</v>
      </c>
      <c r="H48" s="111"/>
      <c r="I48" s="110">
        <v>4419546300</v>
      </c>
      <c r="J48" s="111"/>
      <c r="K48" s="110">
        <v>200000</v>
      </c>
      <c r="L48" s="90"/>
      <c r="M48" s="110">
        <v>504267521</v>
      </c>
      <c r="N48" s="111"/>
      <c r="O48" s="110">
        <v>-2000000</v>
      </c>
      <c r="P48" s="111"/>
      <c r="Q48" s="110">
        <v>5807240236</v>
      </c>
      <c r="R48" s="111"/>
      <c r="S48" s="110">
        <v>0</v>
      </c>
      <c r="T48" s="111"/>
      <c r="U48" s="110">
        <v>0</v>
      </c>
      <c r="V48" s="90"/>
      <c r="W48" s="110">
        <v>0</v>
      </c>
      <c r="X48" s="111"/>
      <c r="Y48" s="110">
        <v>0</v>
      </c>
      <c r="Z48" s="111"/>
      <c r="AA48" s="90">
        <f>Y48/'سرمایه گذاری ها'!$O$17</f>
        <v>0</v>
      </c>
    </row>
    <row r="49" spans="3:27" x14ac:dyDescent="0.8">
      <c r="C49" s="43" t="s">
        <v>238</v>
      </c>
      <c r="E49" s="110">
        <v>400000</v>
      </c>
      <c r="F49" s="111"/>
      <c r="G49" s="110">
        <v>1096594744</v>
      </c>
      <c r="H49" s="111"/>
      <c r="I49" s="110">
        <v>1108962180</v>
      </c>
      <c r="J49" s="111"/>
      <c r="K49" s="110">
        <v>300000</v>
      </c>
      <c r="L49" s="90"/>
      <c r="M49" s="110">
        <v>999628492</v>
      </c>
      <c r="N49" s="111"/>
      <c r="O49" s="110">
        <v>0</v>
      </c>
      <c r="P49" s="111"/>
      <c r="Q49" s="110">
        <v>0</v>
      </c>
      <c r="R49" s="111"/>
      <c r="S49" s="110">
        <v>700000</v>
      </c>
      <c r="T49" s="111"/>
      <c r="U49" s="110">
        <v>3403</v>
      </c>
      <c r="V49" s="90"/>
      <c r="W49" s="110">
        <v>2096223236</v>
      </c>
      <c r="X49" s="111"/>
      <c r="Y49" s="110">
        <v>2367926505</v>
      </c>
      <c r="Z49" s="111"/>
      <c r="AA49" s="90">
        <f>Y49/'سرمایه گذاری ها'!$O$17</f>
        <v>7.0690164118638781E-3</v>
      </c>
    </row>
    <row r="50" spans="3:27" x14ac:dyDescent="0.8">
      <c r="C50" s="43" t="s">
        <v>200</v>
      </c>
      <c r="E50" s="110">
        <v>900000</v>
      </c>
      <c r="F50" s="111"/>
      <c r="G50" s="110">
        <v>14595625949</v>
      </c>
      <c r="H50" s="111"/>
      <c r="I50" s="110">
        <v>6772462650</v>
      </c>
      <c r="J50" s="111"/>
      <c r="K50" s="110">
        <v>0</v>
      </c>
      <c r="L50" s="90"/>
      <c r="M50" s="110">
        <v>0</v>
      </c>
      <c r="N50" s="111"/>
      <c r="O50" s="110">
        <v>0</v>
      </c>
      <c r="P50" s="111"/>
      <c r="Q50" s="110">
        <v>0</v>
      </c>
      <c r="R50" s="111"/>
      <c r="S50" s="110">
        <v>900000</v>
      </c>
      <c r="T50" s="111"/>
      <c r="U50" s="110">
        <v>8110</v>
      </c>
      <c r="V50" s="90"/>
      <c r="W50" s="110">
        <v>14595625949</v>
      </c>
      <c r="X50" s="111"/>
      <c r="Y50" s="110">
        <v>7255570950</v>
      </c>
      <c r="Z50" s="111"/>
      <c r="AA50" s="90">
        <f>Y50/'سرمایه گذاری ها'!$O$17</f>
        <v>2.1660195117834874E-2</v>
      </c>
    </row>
    <row r="51" spans="3:27" x14ac:dyDescent="0.8">
      <c r="C51" s="43" t="s">
        <v>264</v>
      </c>
      <c r="E51" s="110">
        <v>0</v>
      </c>
      <c r="F51" s="111"/>
      <c r="G51" s="110">
        <v>0</v>
      </c>
      <c r="H51" s="111"/>
      <c r="I51" s="110">
        <v>0</v>
      </c>
      <c r="J51" s="111"/>
      <c r="K51" s="110">
        <v>1000000</v>
      </c>
      <c r="L51" s="90"/>
      <c r="M51" s="110">
        <v>3487113536</v>
      </c>
      <c r="N51" s="111"/>
      <c r="O51" s="110">
        <v>0</v>
      </c>
      <c r="P51" s="111"/>
      <c r="Q51" s="110">
        <v>0</v>
      </c>
      <c r="R51" s="111"/>
      <c r="S51" s="110">
        <v>1000000</v>
      </c>
      <c r="T51" s="111"/>
      <c r="U51" s="110">
        <v>3592</v>
      </c>
      <c r="V51" s="90"/>
      <c r="W51" s="110">
        <v>3487113536</v>
      </c>
      <c r="X51" s="111"/>
      <c r="Y51" s="110">
        <v>3570627600</v>
      </c>
      <c r="Z51" s="111"/>
      <c r="AA51" s="90">
        <f>Y51/'سرمایه گذاری ها'!$O$17</f>
        <v>1.0659463058400173E-2</v>
      </c>
    </row>
    <row r="52" spans="3:27" x14ac:dyDescent="0.8">
      <c r="C52" s="43" t="s">
        <v>265</v>
      </c>
      <c r="E52" s="110">
        <v>0</v>
      </c>
      <c r="F52" s="111"/>
      <c r="G52" s="110">
        <v>0</v>
      </c>
      <c r="H52" s="111"/>
      <c r="I52" s="110">
        <v>0</v>
      </c>
      <c r="J52" s="111"/>
      <c r="K52" s="110">
        <v>1000000</v>
      </c>
      <c r="L52" s="90"/>
      <c r="M52" s="110">
        <v>756701549</v>
      </c>
      <c r="N52" s="111"/>
      <c r="O52" s="110">
        <v>0</v>
      </c>
      <c r="P52" s="111"/>
      <c r="Q52" s="110">
        <v>0</v>
      </c>
      <c r="R52" s="111"/>
      <c r="S52" s="110">
        <v>1000000</v>
      </c>
      <c r="T52" s="111"/>
      <c r="U52" s="110">
        <v>736</v>
      </c>
      <c r="V52" s="90"/>
      <c r="W52" s="110">
        <v>756701549</v>
      </c>
      <c r="X52" s="111"/>
      <c r="Y52" s="110">
        <v>731620800</v>
      </c>
      <c r="Z52" s="111"/>
      <c r="AA52" s="90">
        <f>Y52/'سرمایه گذاری ها'!$O$17</f>
        <v>2.1841216066209707E-3</v>
      </c>
    </row>
    <row r="53" spans="3:27" x14ac:dyDescent="0.8">
      <c r="C53" s="43" t="s">
        <v>266</v>
      </c>
      <c r="E53" s="110">
        <v>0</v>
      </c>
      <c r="F53" s="111"/>
      <c r="G53" s="110">
        <v>0</v>
      </c>
      <c r="H53" s="111"/>
      <c r="I53" s="110">
        <v>0</v>
      </c>
      <c r="J53" s="111"/>
      <c r="K53" s="110">
        <v>400000</v>
      </c>
      <c r="L53" s="90"/>
      <c r="M53" s="110">
        <v>2089895885</v>
      </c>
      <c r="N53" s="111"/>
      <c r="O53" s="110">
        <v>0</v>
      </c>
      <c r="P53" s="111"/>
      <c r="Q53" s="110">
        <v>0</v>
      </c>
      <c r="R53" s="111"/>
      <c r="S53" s="110">
        <v>400000</v>
      </c>
      <c r="T53" s="111"/>
      <c r="U53" s="110">
        <v>5270</v>
      </c>
      <c r="V53" s="90"/>
      <c r="W53" s="110">
        <v>2089895885</v>
      </c>
      <c r="X53" s="111"/>
      <c r="Y53" s="110">
        <v>2095457400</v>
      </c>
      <c r="Z53" s="111"/>
      <c r="AA53" s="90">
        <f>Y53/'سرمایه گذاری ها'!$O$17</f>
        <v>6.2556091667894109E-3</v>
      </c>
    </row>
    <row r="54" spans="3:27" x14ac:dyDescent="0.8">
      <c r="C54" s="43" t="s">
        <v>267</v>
      </c>
      <c r="E54" s="110">
        <v>0</v>
      </c>
      <c r="F54" s="111"/>
      <c r="G54" s="110">
        <v>0</v>
      </c>
      <c r="H54" s="111"/>
      <c r="I54" s="110">
        <v>0</v>
      </c>
      <c r="J54" s="111"/>
      <c r="K54" s="110">
        <v>400000</v>
      </c>
      <c r="L54" s="90"/>
      <c r="M54" s="110">
        <v>2802598390</v>
      </c>
      <c r="N54" s="111"/>
      <c r="O54" s="110">
        <v>0</v>
      </c>
      <c r="P54" s="111"/>
      <c r="Q54" s="110">
        <v>0</v>
      </c>
      <c r="R54" s="111"/>
      <c r="S54" s="110">
        <v>400000</v>
      </c>
      <c r="T54" s="111"/>
      <c r="U54" s="110">
        <v>7070</v>
      </c>
      <c r="V54" s="90"/>
      <c r="W54" s="110">
        <v>2802598390</v>
      </c>
      <c r="X54" s="111"/>
      <c r="Y54" s="110">
        <v>2811173400</v>
      </c>
      <c r="Z54" s="111"/>
      <c r="AA54" s="90">
        <f>Y54/'سرمایه گذاری ها'!$O$17</f>
        <v>8.392249868918622E-3</v>
      </c>
    </row>
    <row r="55" spans="3:27" x14ac:dyDescent="0.8">
      <c r="C55" s="43" t="s">
        <v>268</v>
      </c>
      <c r="E55" s="110">
        <v>0</v>
      </c>
      <c r="F55" s="111"/>
      <c r="G55" s="110">
        <v>0</v>
      </c>
      <c r="H55" s="111"/>
      <c r="I55" s="110">
        <v>0</v>
      </c>
      <c r="J55" s="111"/>
      <c r="K55" s="110">
        <v>1000000</v>
      </c>
      <c r="L55" s="90"/>
      <c r="M55" s="110">
        <v>5515113257</v>
      </c>
      <c r="N55" s="111"/>
      <c r="O55" s="110">
        <v>0</v>
      </c>
      <c r="P55" s="111"/>
      <c r="Q55" s="110">
        <v>0</v>
      </c>
      <c r="R55" s="111"/>
      <c r="S55" s="110">
        <v>1000000</v>
      </c>
      <c r="T55" s="111"/>
      <c r="U55" s="110">
        <v>5510</v>
      </c>
      <c r="V55" s="90"/>
      <c r="W55" s="110">
        <v>5515113257</v>
      </c>
      <c r="X55" s="111"/>
      <c r="Y55" s="110">
        <v>5477215500</v>
      </c>
      <c r="Z55" s="111"/>
      <c r="AA55" s="90">
        <f>Y55/'سرمایه گذاری ها'!$O$17</f>
        <v>1.635123648434993E-2</v>
      </c>
    </row>
    <row r="56" spans="3:27" x14ac:dyDescent="0.8">
      <c r="C56" s="43" t="s">
        <v>269</v>
      </c>
      <c r="E56" s="110">
        <v>0</v>
      </c>
      <c r="F56" s="111"/>
      <c r="G56" s="110">
        <v>0</v>
      </c>
      <c r="H56" s="111"/>
      <c r="I56" s="110">
        <v>0</v>
      </c>
      <c r="J56" s="111"/>
      <c r="K56" s="110">
        <v>100000</v>
      </c>
      <c r="L56" s="90"/>
      <c r="M56" s="110">
        <v>1557443963</v>
      </c>
      <c r="N56" s="111"/>
      <c r="O56" s="110">
        <v>0</v>
      </c>
      <c r="P56" s="111"/>
      <c r="Q56" s="110">
        <v>0</v>
      </c>
      <c r="R56" s="111"/>
      <c r="S56" s="110">
        <v>100000</v>
      </c>
      <c r="T56" s="111"/>
      <c r="U56" s="110">
        <v>16700</v>
      </c>
      <c r="V56" s="90"/>
      <c r="W56" s="110">
        <v>1557443963</v>
      </c>
      <c r="X56" s="111"/>
      <c r="Y56" s="110">
        <v>1660063500</v>
      </c>
      <c r="Z56" s="111"/>
      <c r="AA56" s="90">
        <f>Y56/'سرمایه گذاری ها'!$O$17</f>
        <v>4.9558194063274745E-3</v>
      </c>
    </row>
    <row r="57" spans="3:27" x14ac:dyDescent="0.8">
      <c r="C57" s="43" t="s">
        <v>270</v>
      </c>
      <c r="E57" s="110">
        <v>0</v>
      </c>
      <c r="F57" s="111"/>
      <c r="G57" s="110">
        <v>0</v>
      </c>
      <c r="H57" s="111"/>
      <c r="I57" s="110">
        <v>0</v>
      </c>
      <c r="J57" s="111"/>
      <c r="K57" s="110">
        <v>2000000</v>
      </c>
      <c r="L57" s="90"/>
      <c r="M57" s="110">
        <v>7873579876</v>
      </c>
      <c r="N57" s="111"/>
      <c r="O57" s="110">
        <v>0</v>
      </c>
      <c r="P57" s="111"/>
      <c r="Q57" s="110">
        <v>0</v>
      </c>
      <c r="R57" s="111"/>
      <c r="S57" s="110">
        <v>2000000</v>
      </c>
      <c r="T57" s="111"/>
      <c r="U57" s="110">
        <v>4080</v>
      </c>
      <c r="V57" s="90"/>
      <c r="W57" s="110">
        <v>7873579876</v>
      </c>
      <c r="X57" s="111"/>
      <c r="Y57" s="110">
        <v>8111448000</v>
      </c>
      <c r="Z57" s="111"/>
      <c r="AA57" s="90">
        <f>Y57/'سرمایه گذاری ها'!$O$17</f>
        <v>2.4215261290797721E-2</v>
      </c>
    </row>
    <row r="58" spans="3:27" x14ac:dyDescent="0.8">
      <c r="C58" s="43" t="s">
        <v>271</v>
      </c>
      <c r="E58" s="110">
        <v>0</v>
      </c>
      <c r="F58" s="111"/>
      <c r="G58" s="110">
        <v>0</v>
      </c>
      <c r="H58" s="111"/>
      <c r="I58" s="110">
        <v>0</v>
      </c>
      <c r="J58" s="111"/>
      <c r="K58" s="110">
        <v>1250000</v>
      </c>
      <c r="L58" s="90"/>
      <c r="M58" s="110">
        <v>13016974723</v>
      </c>
      <c r="N58" s="111"/>
      <c r="O58" s="110">
        <v>0</v>
      </c>
      <c r="P58" s="111"/>
      <c r="Q58" s="110">
        <v>0</v>
      </c>
      <c r="R58" s="111"/>
      <c r="S58" s="110">
        <v>1250000</v>
      </c>
      <c r="T58" s="111"/>
      <c r="U58" s="110">
        <v>10610</v>
      </c>
      <c r="V58" s="90"/>
      <c r="W58" s="110">
        <v>13016974723</v>
      </c>
      <c r="X58" s="111"/>
      <c r="Y58" s="110">
        <v>13183588125</v>
      </c>
      <c r="Z58" s="111"/>
      <c r="AA58" s="90">
        <f>Y58/'سرمایه گذاری ها'!$O$17</f>
        <v>3.9357218488873136E-2</v>
      </c>
    </row>
    <row r="59" spans="3:27" x14ac:dyDescent="0.8">
      <c r="C59" s="43" t="s">
        <v>272</v>
      </c>
      <c r="E59" s="110">
        <v>0</v>
      </c>
      <c r="F59" s="111"/>
      <c r="G59" s="110">
        <v>0</v>
      </c>
      <c r="H59" s="111"/>
      <c r="I59" s="110">
        <v>0</v>
      </c>
      <c r="J59" s="111"/>
      <c r="K59" s="110">
        <v>400000</v>
      </c>
      <c r="L59" s="90"/>
      <c r="M59" s="110">
        <v>919233895</v>
      </c>
      <c r="N59" s="111"/>
      <c r="O59" s="110">
        <v>0</v>
      </c>
      <c r="P59" s="111"/>
      <c r="Q59" s="110">
        <v>0</v>
      </c>
      <c r="R59" s="111"/>
      <c r="S59" s="110">
        <v>400000</v>
      </c>
      <c r="T59" s="111"/>
      <c r="U59" s="110">
        <v>2415</v>
      </c>
      <c r="V59" s="90"/>
      <c r="W59" s="110">
        <v>919233895</v>
      </c>
      <c r="X59" s="111"/>
      <c r="Y59" s="110">
        <v>960252300</v>
      </c>
      <c r="Z59" s="111"/>
      <c r="AA59" s="90">
        <f>Y59/'سرمایه گذاری ها'!$O$17</f>
        <v>2.8666596086900243E-3</v>
      </c>
    </row>
    <row r="60" spans="3:27" x14ac:dyDescent="0.8">
      <c r="C60" s="43" t="s">
        <v>273</v>
      </c>
      <c r="E60" s="110">
        <v>0</v>
      </c>
      <c r="F60" s="111"/>
      <c r="G60" s="110">
        <v>0</v>
      </c>
      <c r="H60" s="111"/>
      <c r="I60" s="110">
        <v>0</v>
      </c>
      <c r="J60" s="111"/>
      <c r="K60" s="110">
        <v>1400000</v>
      </c>
      <c r="L60" s="90"/>
      <c r="M60" s="110">
        <v>7579897403</v>
      </c>
      <c r="N60" s="111"/>
      <c r="O60" s="110">
        <v>0</v>
      </c>
      <c r="P60" s="111"/>
      <c r="Q60" s="110">
        <v>0</v>
      </c>
      <c r="R60" s="111"/>
      <c r="S60" s="110">
        <v>1400000</v>
      </c>
      <c r="T60" s="111"/>
      <c r="U60" s="110">
        <v>5680</v>
      </c>
      <c r="V60" s="90"/>
      <c r="W60" s="110">
        <v>7579897403</v>
      </c>
      <c r="X60" s="111"/>
      <c r="Y60" s="110">
        <v>7904685600</v>
      </c>
      <c r="Z60" s="111"/>
      <c r="AA60" s="90">
        <f>Y60/'سرمایه گذاری ها'!$O$17</f>
        <v>2.3598009532404839E-2</v>
      </c>
    </row>
    <row r="61" spans="3:27" x14ac:dyDescent="0.8">
      <c r="C61" s="43" t="s">
        <v>274</v>
      </c>
      <c r="E61" s="110">
        <v>0</v>
      </c>
      <c r="F61" s="111"/>
      <c r="G61" s="110">
        <v>0</v>
      </c>
      <c r="H61" s="111"/>
      <c r="I61" s="110">
        <v>0</v>
      </c>
      <c r="J61" s="111"/>
      <c r="K61" s="110">
        <v>1600000</v>
      </c>
      <c r="L61" s="90"/>
      <c r="M61" s="110">
        <v>2113959885</v>
      </c>
      <c r="N61" s="111"/>
      <c r="O61" s="110">
        <v>-800000</v>
      </c>
      <c r="P61" s="111"/>
      <c r="Q61" s="110">
        <v>1097033593</v>
      </c>
      <c r="R61" s="111"/>
      <c r="S61" s="110">
        <v>800000</v>
      </c>
      <c r="T61" s="111"/>
      <c r="U61" s="110">
        <v>1395</v>
      </c>
      <c r="V61" s="90"/>
      <c r="W61" s="110">
        <v>1071126397</v>
      </c>
      <c r="X61" s="111"/>
      <c r="Y61" s="110">
        <v>1109359800</v>
      </c>
      <c r="Z61" s="111"/>
      <c r="AA61" s="90">
        <f>Y61/'سرمایه گذاری ها'!$O$17</f>
        <v>3.3117930883002763E-3</v>
      </c>
    </row>
    <row r="62" spans="3:27" x14ac:dyDescent="0.8">
      <c r="C62" s="43" t="s">
        <v>275</v>
      </c>
      <c r="E62" s="110">
        <v>0</v>
      </c>
      <c r="F62" s="111"/>
      <c r="G62" s="110">
        <v>0</v>
      </c>
      <c r="H62" s="111"/>
      <c r="I62" s="110">
        <v>0</v>
      </c>
      <c r="J62" s="111"/>
      <c r="K62" s="110">
        <v>2195964</v>
      </c>
      <c r="L62" s="90"/>
      <c r="M62" s="110">
        <v>5357358765</v>
      </c>
      <c r="N62" s="111"/>
      <c r="O62" s="110">
        <v>0</v>
      </c>
      <c r="P62" s="111"/>
      <c r="Q62" s="110">
        <v>0</v>
      </c>
      <c r="R62" s="111"/>
      <c r="S62" s="110">
        <v>2195964</v>
      </c>
      <c r="T62" s="111"/>
      <c r="U62" s="110">
        <v>2507</v>
      </c>
      <c r="V62" s="90"/>
      <c r="W62" s="110">
        <v>5357358765</v>
      </c>
      <c r="X62" s="111"/>
      <c r="Y62" s="110">
        <v>5472525321.5993996</v>
      </c>
      <c r="Z62" s="111"/>
      <c r="AA62" s="90">
        <f>Y62/'سرمایه گذاری ها'!$O$17</f>
        <v>1.6337234804813677E-2</v>
      </c>
    </row>
    <row r="63" spans="3:27" x14ac:dyDescent="0.8">
      <c r="C63" s="43" t="s">
        <v>276</v>
      </c>
      <c r="E63" s="110">
        <v>0</v>
      </c>
      <c r="F63" s="111"/>
      <c r="G63" s="110">
        <v>0</v>
      </c>
      <c r="H63" s="111"/>
      <c r="I63" s="110">
        <v>0</v>
      </c>
      <c r="J63" s="111"/>
      <c r="K63" s="110">
        <v>480000</v>
      </c>
      <c r="L63" s="90"/>
      <c r="M63" s="110">
        <v>6256172950</v>
      </c>
      <c r="N63" s="111"/>
      <c r="O63" s="110">
        <v>0</v>
      </c>
      <c r="P63" s="111"/>
      <c r="Q63" s="110">
        <v>0</v>
      </c>
      <c r="R63" s="111"/>
      <c r="S63" s="110">
        <v>480000</v>
      </c>
      <c r="T63" s="111"/>
      <c r="U63" s="110">
        <v>14040</v>
      </c>
      <c r="V63" s="90"/>
      <c r="W63" s="110">
        <v>6256172950</v>
      </c>
      <c r="X63" s="111"/>
      <c r="Y63" s="110">
        <v>6699101760</v>
      </c>
      <c r="Z63" s="111"/>
      <c r="AA63" s="90">
        <f>Y63/'سرمایه گذاری ها'!$O$17</f>
        <v>1.999895697192941E-2</v>
      </c>
    </row>
    <row r="64" spans="3:27" x14ac:dyDescent="0.8">
      <c r="C64" s="43" t="s">
        <v>277</v>
      </c>
      <c r="E64" s="110">
        <v>0</v>
      </c>
      <c r="F64" s="111"/>
      <c r="G64" s="110">
        <v>0</v>
      </c>
      <c r="H64" s="111"/>
      <c r="I64" s="110">
        <v>0</v>
      </c>
      <c r="J64" s="111"/>
      <c r="K64" s="110">
        <v>2000000</v>
      </c>
      <c r="L64" s="90"/>
      <c r="M64" s="110">
        <v>3451199651</v>
      </c>
      <c r="N64" s="111"/>
      <c r="O64" s="110">
        <v>0</v>
      </c>
      <c r="P64" s="111"/>
      <c r="Q64" s="110">
        <v>0</v>
      </c>
      <c r="R64" s="111"/>
      <c r="S64" s="110">
        <v>2000000</v>
      </c>
      <c r="T64" s="111"/>
      <c r="U64" s="110">
        <v>1804</v>
      </c>
      <c r="V64" s="90"/>
      <c r="W64" s="110">
        <v>3451199651</v>
      </c>
      <c r="X64" s="111"/>
      <c r="Y64" s="110">
        <v>3586532400</v>
      </c>
      <c r="Z64" s="111"/>
      <c r="AA64" s="90">
        <f>Y64/'سرمایه گذاری ها'!$O$17</f>
        <v>1.0706943962891933E-2</v>
      </c>
    </row>
    <row r="65" spans="3:27" x14ac:dyDescent="0.8">
      <c r="C65" s="43" t="s">
        <v>278</v>
      </c>
      <c r="E65" s="110">
        <v>0</v>
      </c>
      <c r="F65" s="111"/>
      <c r="G65" s="110">
        <v>0</v>
      </c>
      <c r="H65" s="111"/>
      <c r="I65" s="110">
        <v>0</v>
      </c>
      <c r="J65" s="111"/>
      <c r="K65" s="110">
        <v>400000</v>
      </c>
      <c r="L65" s="90"/>
      <c r="M65" s="110">
        <v>685835859</v>
      </c>
      <c r="N65" s="111"/>
      <c r="O65" s="110">
        <v>-400000</v>
      </c>
      <c r="P65" s="111"/>
      <c r="Q65" s="110">
        <v>692654063</v>
      </c>
      <c r="R65" s="111"/>
      <c r="S65" s="110">
        <v>0</v>
      </c>
      <c r="T65" s="111"/>
      <c r="U65" s="110">
        <v>0</v>
      </c>
      <c r="V65" s="90"/>
      <c r="W65" s="110">
        <v>0</v>
      </c>
      <c r="X65" s="111"/>
      <c r="Y65" s="110">
        <v>0</v>
      </c>
      <c r="Z65" s="111"/>
      <c r="AA65" s="90">
        <f>Y65/'سرمایه گذاری ها'!$O$17</f>
        <v>0</v>
      </c>
    </row>
    <row r="66" spans="3:27" x14ac:dyDescent="0.8">
      <c r="C66" s="43" t="s">
        <v>279</v>
      </c>
      <c r="E66" s="110">
        <v>0</v>
      </c>
      <c r="F66" s="111"/>
      <c r="G66" s="110">
        <v>0</v>
      </c>
      <c r="H66" s="111"/>
      <c r="I66" s="110">
        <v>0</v>
      </c>
      <c r="J66" s="111"/>
      <c r="K66" s="110">
        <v>1000000</v>
      </c>
      <c r="L66" s="90"/>
      <c r="M66" s="110">
        <v>3684236296</v>
      </c>
      <c r="N66" s="111"/>
      <c r="O66" s="110">
        <v>0</v>
      </c>
      <c r="P66" s="111"/>
      <c r="Q66" s="110">
        <v>0</v>
      </c>
      <c r="R66" s="111"/>
      <c r="S66" s="110">
        <v>1000000</v>
      </c>
      <c r="T66" s="111"/>
      <c r="U66" s="110">
        <v>3636</v>
      </c>
      <c r="V66" s="90"/>
      <c r="W66" s="110">
        <v>3684236296</v>
      </c>
      <c r="X66" s="111"/>
      <c r="Y66" s="110">
        <v>3614365800</v>
      </c>
      <c r="Z66" s="111"/>
      <c r="AA66" s="90">
        <f>Y66/'سرمایه گذاری ها'!$O$17</f>
        <v>1.0790035545752514E-2</v>
      </c>
    </row>
    <row r="67" spans="3:27" x14ac:dyDescent="0.8">
      <c r="C67" s="43" t="s">
        <v>201</v>
      </c>
      <c r="E67" s="110">
        <v>0</v>
      </c>
      <c r="F67" s="111"/>
      <c r="G67" s="110">
        <v>0</v>
      </c>
      <c r="H67" s="111"/>
      <c r="I67" s="110">
        <v>0</v>
      </c>
      <c r="J67" s="111"/>
      <c r="K67" s="110">
        <v>4400000</v>
      </c>
      <c r="L67" s="90"/>
      <c r="M67" s="110">
        <v>4947309210</v>
      </c>
      <c r="N67" s="111"/>
      <c r="O67" s="110">
        <v>0</v>
      </c>
      <c r="P67" s="111"/>
      <c r="Q67" s="110">
        <v>0</v>
      </c>
      <c r="R67" s="111"/>
      <c r="S67" s="110">
        <v>4400000</v>
      </c>
      <c r="T67" s="111"/>
      <c r="U67" s="110">
        <v>1152</v>
      </c>
      <c r="V67" s="90"/>
      <c r="W67" s="110">
        <v>4947309210</v>
      </c>
      <c r="X67" s="111"/>
      <c r="Y67" s="110">
        <v>5038640640</v>
      </c>
      <c r="Z67" s="111"/>
      <c r="AA67" s="90">
        <f>Y67/'سرمایه گذاری ها'!$O$17</f>
        <v>1.5041950542989643E-2</v>
      </c>
    </row>
    <row r="68" spans="3:27" x14ac:dyDescent="0.8">
      <c r="C68" s="43" t="s">
        <v>280</v>
      </c>
      <c r="E68" s="110">
        <v>0</v>
      </c>
      <c r="F68" s="111"/>
      <c r="G68" s="110">
        <v>0</v>
      </c>
      <c r="H68" s="111"/>
      <c r="I68" s="110">
        <v>0</v>
      </c>
      <c r="J68" s="111"/>
      <c r="K68" s="110">
        <v>1200000</v>
      </c>
      <c r="L68" s="90"/>
      <c r="M68" s="110">
        <v>1993848561</v>
      </c>
      <c r="N68" s="111"/>
      <c r="O68" s="110">
        <v>-400000</v>
      </c>
      <c r="P68" s="111"/>
      <c r="Q68" s="110">
        <v>669393278</v>
      </c>
      <c r="R68" s="111"/>
      <c r="S68" s="110">
        <v>800000</v>
      </c>
      <c r="T68" s="111"/>
      <c r="U68" s="110">
        <v>1747</v>
      </c>
      <c r="V68" s="90"/>
      <c r="W68" s="110">
        <v>1329232374</v>
      </c>
      <c r="X68" s="111"/>
      <c r="Y68" s="110">
        <v>1389284280</v>
      </c>
      <c r="Z68" s="111"/>
      <c r="AA68" s="90">
        <f>Y68/'سرمایه گذاری ها'!$O$17</f>
        <v>4.1474570073552564E-3</v>
      </c>
    </row>
    <row r="69" spans="3:27" x14ac:dyDescent="0.8">
      <c r="C69" s="43" t="s">
        <v>281</v>
      </c>
      <c r="E69" s="110">
        <v>0</v>
      </c>
      <c r="F69" s="111"/>
      <c r="G69" s="110">
        <v>0</v>
      </c>
      <c r="H69" s="111"/>
      <c r="I69" s="110">
        <v>0</v>
      </c>
      <c r="J69" s="111"/>
      <c r="K69" s="110">
        <v>200000</v>
      </c>
      <c r="L69" s="90"/>
      <c r="M69" s="110">
        <v>608752240</v>
      </c>
      <c r="N69" s="111"/>
      <c r="O69" s="110">
        <v>-200000</v>
      </c>
      <c r="P69" s="111"/>
      <c r="Q69" s="110">
        <v>611340755</v>
      </c>
      <c r="R69" s="111"/>
      <c r="S69" s="110">
        <v>0</v>
      </c>
      <c r="T69" s="111"/>
      <c r="U69" s="110">
        <v>0</v>
      </c>
      <c r="V69" s="90"/>
      <c r="W69" s="110">
        <v>0</v>
      </c>
      <c r="X69" s="111"/>
      <c r="Y69" s="110">
        <v>0</v>
      </c>
      <c r="Z69" s="111"/>
      <c r="AA69" s="90">
        <f>Y69/'سرمایه گذاری ها'!$O$17</f>
        <v>0</v>
      </c>
    </row>
    <row r="70" spans="3:27" x14ac:dyDescent="0.8">
      <c r="C70" s="43" t="s">
        <v>282</v>
      </c>
      <c r="E70" s="110">
        <v>0</v>
      </c>
      <c r="F70" s="111"/>
      <c r="G70" s="110">
        <v>0</v>
      </c>
      <c r="H70" s="111"/>
      <c r="I70" s="110">
        <v>0</v>
      </c>
      <c r="J70" s="111"/>
      <c r="K70" s="110">
        <v>1344512</v>
      </c>
      <c r="L70" s="90"/>
      <c r="M70" s="110">
        <v>2485201673</v>
      </c>
      <c r="N70" s="111"/>
      <c r="O70" s="110">
        <v>-1344512</v>
      </c>
      <c r="P70" s="111"/>
      <c r="Q70" s="110">
        <v>2590160593</v>
      </c>
      <c r="R70" s="111"/>
      <c r="S70" s="110">
        <v>0</v>
      </c>
      <c r="T70" s="111"/>
      <c r="U70" s="110">
        <v>0</v>
      </c>
      <c r="V70" s="90"/>
      <c r="W70" s="110">
        <v>0</v>
      </c>
      <c r="X70" s="111"/>
      <c r="Y70" s="110">
        <v>0</v>
      </c>
      <c r="Z70" s="111"/>
      <c r="AA70" s="90">
        <f>Y70/'سرمایه گذاری ها'!$O$17</f>
        <v>0</v>
      </c>
    </row>
    <row r="71" spans="3:27" x14ac:dyDescent="0.8">
      <c r="E71" s="110"/>
      <c r="F71" s="111"/>
      <c r="G71" s="110"/>
      <c r="H71" s="111"/>
      <c r="I71" s="110"/>
      <c r="J71" s="111"/>
      <c r="K71" s="110"/>
      <c r="L71" s="90"/>
      <c r="M71" s="110"/>
      <c r="N71" s="111"/>
      <c r="O71" s="110"/>
      <c r="P71" s="111"/>
      <c r="Q71" s="110"/>
      <c r="R71" s="111"/>
      <c r="S71" s="110"/>
      <c r="T71" s="111"/>
      <c r="U71" s="110"/>
      <c r="V71" s="90"/>
      <c r="W71" s="110"/>
      <c r="X71" s="111"/>
      <c r="Y71" s="110"/>
      <c r="Z71" s="111"/>
      <c r="AA71" s="90"/>
    </row>
    <row r="72" spans="3:27" ht="33.75" thickBot="1" x14ac:dyDescent="0.85">
      <c r="C72" s="43" t="s">
        <v>65</v>
      </c>
      <c r="E72" s="112">
        <f>SUM(E11:E71)</f>
        <v>102313952</v>
      </c>
      <c r="F72" s="110"/>
      <c r="G72" s="112">
        <f>SUM(G11:G71)</f>
        <v>380544608183</v>
      </c>
      <c r="H72" s="112"/>
      <c r="I72" s="112">
        <f>SUM(I11:I71)</f>
        <v>307585924638.83826</v>
      </c>
      <c r="J72" s="112"/>
      <c r="K72" s="112">
        <f>SUM(K11:K71)</f>
        <v>33283952</v>
      </c>
      <c r="L72" s="112"/>
      <c r="M72" s="112">
        <f>SUM(M11:M71)</f>
        <v>103276498338</v>
      </c>
      <c r="N72" s="112"/>
      <c r="O72" s="112">
        <f>SUM(O11:O71)</f>
        <v>-31689902</v>
      </c>
      <c r="P72" s="112"/>
      <c r="Q72" s="112">
        <f>SUM(Q11:Q71)</f>
        <v>115024908628</v>
      </c>
      <c r="R72" s="112"/>
      <c r="S72" s="112">
        <f>SUM(S11:S71)</f>
        <v>103908002</v>
      </c>
      <c r="T72" s="112"/>
      <c r="U72" s="112"/>
      <c r="V72" s="112"/>
      <c r="W72" s="112">
        <f>SUM(W11:W71)</f>
        <v>357373463442</v>
      </c>
      <c r="X72" s="112"/>
      <c r="Y72" s="112">
        <f>SUM(Y11:Y71)</f>
        <v>320445002955.00647</v>
      </c>
      <c r="Z72" s="110"/>
      <c r="AA72" s="146">
        <f>SUM(AA11:AA71)</f>
        <v>0.95663061341032207</v>
      </c>
    </row>
    <row r="73" spans="3:27" ht="63.75" customHeight="1" thickTop="1" x14ac:dyDescent="0.8">
      <c r="L73"/>
      <c r="V73"/>
    </row>
    <row r="74" spans="3:27" ht="30.75" customHeight="1" x14ac:dyDescent="0.95">
      <c r="L74"/>
      <c r="O74" s="89">
        <v>2</v>
      </c>
      <c r="V74"/>
    </row>
    <row r="75" spans="3:27" x14ac:dyDescent="0.8">
      <c r="L75"/>
      <c r="V75"/>
    </row>
    <row r="76" spans="3:27" x14ac:dyDescent="0.8">
      <c r="L76"/>
      <c r="V76"/>
    </row>
    <row r="77" spans="3:27" x14ac:dyDescent="0.8">
      <c r="L77"/>
      <c r="V77"/>
    </row>
    <row r="78" spans="3:27" x14ac:dyDescent="0.8">
      <c r="L78"/>
      <c r="V78"/>
    </row>
    <row r="79" spans="3:27" x14ac:dyDescent="0.8">
      <c r="L79"/>
      <c r="V79"/>
    </row>
    <row r="80" spans="3:27" x14ac:dyDescent="0.8">
      <c r="L80"/>
      <c r="V80"/>
    </row>
    <row r="81" spans="12:22" x14ac:dyDescent="0.8">
      <c r="L81"/>
      <c r="V81"/>
    </row>
    <row r="82" spans="12:22" x14ac:dyDescent="0.8">
      <c r="L82"/>
      <c r="V82"/>
    </row>
    <row r="83" spans="12:22" x14ac:dyDescent="0.8">
      <c r="L83"/>
      <c r="V83"/>
    </row>
  </sheetData>
  <sortState xmlns:xlrd2="http://schemas.microsoft.com/office/spreadsheetml/2017/richdata2" ref="C11:AA70">
    <sortCondition descending="1" ref="Y11:Y70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4"/>
  <sheetViews>
    <sheetView rightToLeft="1" view="pageBreakPreview" zoomScale="80" zoomScaleNormal="64" zoomScaleSheetLayoutView="80" workbookViewId="0">
      <selection activeCell="W22" sqref="W22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7" ht="25.5" x14ac:dyDescent="0.25">
      <c r="A1" s="192" t="s">
        <v>183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2" spans="1:27" ht="25.5" x14ac:dyDescent="0.25">
      <c r="A2" s="192" t="s">
        <v>89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</row>
    <row r="3" spans="1:27" ht="25.5" x14ac:dyDescent="0.25">
      <c r="A3" s="192" t="s">
        <v>294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</row>
    <row r="4" spans="1:27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7" s="193" customFormat="1" ht="24" x14ac:dyDescent="0.6">
      <c r="A5" s="193" t="s">
        <v>214</v>
      </c>
    </row>
    <row r="6" spans="1:27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1:27" ht="24" x14ac:dyDescent="0.25">
      <c r="A7" s="189" t="s">
        <v>90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</row>
    <row r="8" spans="1:27" ht="21" x14ac:dyDescent="0.25">
      <c r="A8" s="121"/>
      <c r="B8" s="121"/>
      <c r="C8" s="121"/>
      <c r="D8" s="121"/>
      <c r="E8" s="121"/>
      <c r="F8" s="121"/>
      <c r="G8" s="121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21"/>
      <c r="Y8" s="121"/>
      <c r="Z8" s="121"/>
    </row>
    <row r="9" spans="1:27" x14ac:dyDescent="0.25">
      <c r="A9" s="121"/>
      <c r="B9" s="121"/>
      <c r="C9" s="121"/>
      <c r="D9" s="121"/>
      <c r="E9" s="121"/>
      <c r="F9" s="121"/>
      <c r="G9" s="121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1"/>
      <c r="Y9" s="121"/>
      <c r="Z9" s="121"/>
    </row>
    <row r="10" spans="1:27" ht="21" x14ac:dyDescent="0.25">
      <c r="A10" s="190" t="s">
        <v>91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23"/>
      <c r="T10" s="190"/>
      <c r="U10" s="190"/>
      <c r="V10" s="190"/>
      <c r="W10" s="190"/>
      <c r="X10" s="121"/>
      <c r="Y10" s="121"/>
      <c r="Z10" s="121"/>
    </row>
    <row r="11" spans="1:27" ht="24" x14ac:dyDescent="0.25">
      <c r="A11" s="189" t="s">
        <v>92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89"/>
      <c r="Y11" s="189"/>
      <c r="Z11" s="189"/>
    </row>
    <row r="12" spans="1:27" ht="21" x14ac:dyDescent="0.25">
      <c r="A12" s="121"/>
      <c r="B12" s="121"/>
      <c r="C12" s="190" t="s">
        <v>231</v>
      </c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21"/>
      <c r="O12" s="190" t="s">
        <v>295</v>
      </c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21"/>
    </row>
    <row r="13" spans="1:27" ht="21" x14ac:dyDescent="0.25">
      <c r="A13" s="134" t="s">
        <v>91</v>
      </c>
      <c r="B13" s="121"/>
      <c r="C13" s="158" t="s">
        <v>93</v>
      </c>
      <c r="D13" s="122"/>
      <c r="E13" s="158" t="s">
        <v>94</v>
      </c>
      <c r="F13" s="122"/>
      <c r="G13" s="159" t="s">
        <v>95</v>
      </c>
      <c r="H13" s="122"/>
      <c r="I13" s="159" t="s">
        <v>96</v>
      </c>
      <c r="J13" s="122"/>
      <c r="K13" s="159" t="s">
        <v>13</v>
      </c>
      <c r="L13" s="122"/>
      <c r="M13" s="159" t="s">
        <v>14</v>
      </c>
      <c r="N13" s="121"/>
      <c r="O13" s="159" t="s">
        <v>93</v>
      </c>
      <c r="P13" s="159"/>
      <c r="Q13" s="159" t="s">
        <v>94</v>
      </c>
      <c r="R13" s="159"/>
      <c r="S13" s="159" t="s">
        <v>95</v>
      </c>
      <c r="T13" s="122"/>
      <c r="U13" s="159" t="s">
        <v>96</v>
      </c>
      <c r="V13" s="122"/>
      <c r="W13" s="159" t="s">
        <v>13</v>
      </c>
      <c r="X13" s="122"/>
      <c r="Y13" s="158" t="s">
        <v>14</v>
      </c>
      <c r="Z13" s="121"/>
    </row>
    <row r="14" spans="1:27" ht="18.75" x14ac:dyDescent="0.25">
      <c r="A14" s="160" t="s">
        <v>283</v>
      </c>
      <c r="B14" s="121"/>
      <c r="C14" s="141" t="s">
        <v>284</v>
      </c>
      <c r="D14" s="121"/>
      <c r="E14" s="141" t="s">
        <v>285</v>
      </c>
      <c r="F14" s="121"/>
      <c r="G14" s="161" t="s">
        <v>80</v>
      </c>
      <c r="H14" s="121"/>
      <c r="I14" s="162">
        <v>1000</v>
      </c>
      <c r="J14" s="121"/>
      <c r="K14" s="162">
        <v>5390</v>
      </c>
      <c r="L14" s="121"/>
      <c r="M14" s="161" t="s">
        <v>286</v>
      </c>
      <c r="N14" s="121"/>
      <c r="O14" s="161" t="s">
        <v>284</v>
      </c>
      <c r="P14" s="161"/>
      <c r="Q14" s="161" t="s">
        <v>80</v>
      </c>
      <c r="R14" s="121"/>
      <c r="S14" s="163" t="s">
        <v>80</v>
      </c>
      <c r="T14" s="121"/>
      <c r="U14" s="163">
        <v>0</v>
      </c>
      <c r="V14" s="161"/>
      <c r="W14" s="164">
        <v>0</v>
      </c>
      <c r="X14" s="121"/>
      <c r="Y14" s="164" t="s">
        <v>80</v>
      </c>
      <c r="Z14" s="121"/>
      <c r="AA14" s="163"/>
    </row>
    <row r="15" spans="1:27" ht="18.75" x14ac:dyDescent="0.25">
      <c r="A15" s="160" t="s">
        <v>287</v>
      </c>
      <c r="B15" s="121"/>
      <c r="C15" s="160" t="s">
        <v>284</v>
      </c>
      <c r="D15" s="121"/>
      <c r="E15" s="160" t="s">
        <v>285</v>
      </c>
      <c r="F15" s="121"/>
      <c r="G15" s="165" t="s">
        <v>80</v>
      </c>
      <c r="H15" s="121"/>
      <c r="I15" s="166">
        <v>100000</v>
      </c>
      <c r="J15" s="121"/>
      <c r="K15" s="166">
        <v>6390</v>
      </c>
      <c r="L15" s="121"/>
      <c r="M15" s="165" t="s">
        <v>286</v>
      </c>
      <c r="N15" s="121"/>
      <c r="O15" s="165" t="s">
        <v>284</v>
      </c>
      <c r="P15" s="165"/>
      <c r="Q15" s="165" t="s">
        <v>80</v>
      </c>
      <c r="R15" s="121"/>
      <c r="S15" s="167" t="s">
        <v>80</v>
      </c>
      <c r="T15" s="121"/>
      <c r="U15" s="167">
        <v>0</v>
      </c>
      <c r="V15" s="165"/>
      <c r="W15" s="168">
        <v>0</v>
      </c>
      <c r="X15" s="121"/>
      <c r="Y15" s="168" t="s">
        <v>80</v>
      </c>
      <c r="Z15" s="121"/>
      <c r="AA15" s="167"/>
    </row>
    <row r="16" spans="1:27" ht="18.75" x14ac:dyDescent="0.25">
      <c r="A16" s="160" t="s">
        <v>288</v>
      </c>
      <c r="B16" s="121"/>
      <c r="C16" s="160" t="s">
        <v>284</v>
      </c>
      <c r="D16" s="121"/>
      <c r="E16" s="160" t="s">
        <v>285</v>
      </c>
      <c r="F16" s="121"/>
      <c r="G16" s="165" t="s">
        <v>80</v>
      </c>
      <c r="H16" s="121"/>
      <c r="I16" s="166">
        <v>500000</v>
      </c>
      <c r="J16" s="121"/>
      <c r="K16" s="166">
        <v>2000</v>
      </c>
      <c r="L16" s="121"/>
      <c r="M16" s="165" t="s">
        <v>289</v>
      </c>
      <c r="N16" s="121"/>
      <c r="O16" s="165" t="s">
        <v>284</v>
      </c>
      <c r="P16" s="165"/>
      <c r="Q16" s="165" t="s">
        <v>285</v>
      </c>
      <c r="R16" s="121"/>
      <c r="S16" s="165" t="s">
        <v>80</v>
      </c>
      <c r="T16" s="121"/>
      <c r="U16" s="167">
        <v>500000</v>
      </c>
      <c r="V16" s="165"/>
      <c r="W16" s="166">
        <v>2000</v>
      </c>
      <c r="X16" s="121"/>
      <c r="Y16" s="166" t="s">
        <v>289</v>
      </c>
      <c r="Z16" s="121"/>
      <c r="AA16" s="160"/>
    </row>
    <row r="17" spans="1:27" ht="18.75" x14ac:dyDescent="0.25">
      <c r="A17" s="160" t="s">
        <v>290</v>
      </c>
      <c r="B17" s="121"/>
      <c r="C17" s="160" t="s">
        <v>284</v>
      </c>
      <c r="D17" s="121"/>
      <c r="E17" s="160" t="s">
        <v>285</v>
      </c>
      <c r="F17" s="121"/>
      <c r="G17" s="165" t="s">
        <v>80</v>
      </c>
      <c r="H17" s="121"/>
      <c r="I17" s="166">
        <v>429000</v>
      </c>
      <c r="J17" s="121"/>
      <c r="K17" s="166">
        <v>2400</v>
      </c>
      <c r="L17" s="121"/>
      <c r="M17" s="165" t="s">
        <v>291</v>
      </c>
      <c r="N17" s="121"/>
      <c r="O17" s="165" t="s">
        <v>284</v>
      </c>
      <c r="P17" s="165"/>
      <c r="Q17" s="165" t="s">
        <v>285</v>
      </c>
      <c r="R17" s="121"/>
      <c r="S17" s="165" t="s">
        <v>80</v>
      </c>
      <c r="T17" s="121"/>
      <c r="U17" s="167">
        <v>1429000</v>
      </c>
      <c r="V17" s="165"/>
      <c r="W17" s="166">
        <v>2400</v>
      </c>
      <c r="X17" s="121"/>
      <c r="Y17" s="166" t="s">
        <v>291</v>
      </c>
      <c r="Z17" s="121"/>
      <c r="AA17" s="160"/>
    </row>
    <row r="18" spans="1:27" ht="18.75" x14ac:dyDescent="0.25">
      <c r="A18" s="160" t="s">
        <v>232</v>
      </c>
      <c r="B18" s="121"/>
      <c r="C18" s="160" t="s">
        <v>284</v>
      </c>
      <c r="D18" s="121"/>
      <c r="E18" s="160" t="s">
        <v>292</v>
      </c>
      <c r="F18" s="121"/>
      <c r="G18" s="165" t="s">
        <v>80</v>
      </c>
      <c r="H18" s="121"/>
      <c r="I18" s="166">
        <v>1000000</v>
      </c>
      <c r="J18" s="121"/>
      <c r="K18" s="166">
        <v>1300</v>
      </c>
      <c r="L18" s="121"/>
      <c r="M18" s="165" t="s">
        <v>293</v>
      </c>
      <c r="N18" s="121"/>
      <c r="O18" s="165" t="s">
        <v>284</v>
      </c>
      <c r="P18" s="165"/>
      <c r="Q18" s="165" t="s">
        <v>292</v>
      </c>
      <c r="R18" s="121"/>
      <c r="S18" s="165" t="s">
        <v>80</v>
      </c>
      <c r="T18" s="121"/>
      <c r="U18" s="167">
        <v>1000000</v>
      </c>
      <c r="V18" s="165"/>
      <c r="W18" s="166">
        <v>1300</v>
      </c>
      <c r="X18" s="121"/>
      <c r="Y18" s="166" t="s">
        <v>293</v>
      </c>
      <c r="Z18" s="121"/>
      <c r="AA18" s="160"/>
    </row>
    <row r="19" spans="1:27" ht="24" x14ac:dyDescent="0.25">
      <c r="A19" s="189" t="s">
        <v>97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</row>
    <row r="20" spans="1:27" ht="21" x14ac:dyDescent="0.25">
      <c r="A20" s="121"/>
      <c r="B20" s="121"/>
      <c r="C20" s="190" t="s">
        <v>231</v>
      </c>
      <c r="D20" s="190"/>
      <c r="E20" s="190"/>
      <c r="F20" s="190"/>
      <c r="G20" s="190"/>
      <c r="H20" s="190"/>
      <c r="I20" s="190"/>
      <c r="J20" s="121"/>
      <c r="K20" s="190" t="s">
        <v>295</v>
      </c>
      <c r="L20" s="190"/>
      <c r="M20" s="190"/>
      <c r="N20" s="190"/>
      <c r="O20" s="190"/>
      <c r="P20" s="190"/>
      <c r="Q20" s="190"/>
      <c r="R20" s="190"/>
      <c r="S20" s="121"/>
      <c r="T20" s="121"/>
      <c r="U20" s="121"/>
      <c r="V20" s="121"/>
      <c r="W20" s="121"/>
      <c r="X20" s="121"/>
      <c r="Y20" s="121"/>
      <c r="Z20" s="121"/>
    </row>
    <row r="21" spans="1:27" ht="21" x14ac:dyDescent="0.25">
      <c r="A21" s="123" t="s">
        <v>91</v>
      </c>
      <c r="B21" s="121"/>
      <c r="C21" s="124" t="s">
        <v>94</v>
      </c>
      <c r="D21" s="122"/>
      <c r="E21" s="124" t="s">
        <v>96</v>
      </c>
      <c r="F21" s="122"/>
      <c r="G21" s="124" t="s">
        <v>13</v>
      </c>
      <c r="H21" s="122"/>
      <c r="I21" s="124" t="s">
        <v>14</v>
      </c>
      <c r="J21" s="121"/>
      <c r="K21" s="187" t="s">
        <v>94</v>
      </c>
      <c r="L21" s="187"/>
      <c r="M21" s="187"/>
      <c r="N21" s="187"/>
      <c r="O21" s="187"/>
      <c r="P21" s="122"/>
      <c r="Q21" s="124"/>
      <c r="R21" s="122"/>
      <c r="S21" s="121"/>
      <c r="T21" s="121"/>
      <c r="U21" s="121"/>
      <c r="V21" s="121"/>
      <c r="W21" s="121"/>
      <c r="X21" s="121"/>
      <c r="Y21" s="121"/>
      <c r="Z21" s="121"/>
    </row>
    <row r="22" spans="1:27" x14ac:dyDescent="0.25">
      <c r="A22" s="122"/>
      <c r="B22" s="121"/>
      <c r="C22" s="122"/>
      <c r="D22" s="121"/>
      <c r="E22" s="122"/>
      <c r="F22" s="121"/>
      <c r="G22" s="122"/>
      <c r="H22" s="121"/>
      <c r="I22" s="122"/>
      <c r="J22" s="121"/>
      <c r="K22" s="122"/>
      <c r="L22" s="122"/>
      <c r="M22" s="122"/>
      <c r="N22" s="122"/>
      <c r="O22" s="122"/>
      <c r="P22" s="121"/>
      <c r="Q22" s="122"/>
      <c r="R22" s="121"/>
      <c r="S22" s="121"/>
      <c r="T22" s="121"/>
      <c r="U22" s="121"/>
      <c r="V22" s="121"/>
      <c r="W22" s="121"/>
      <c r="X22" s="121"/>
      <c r="Y22" s="121"/>
      <c r="Z22" s="121"/>
    </row>
    <row r="23" spans="1:27" x14ac:dyDescent="0.2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spans="1:27" ht="39" x14ac:dyDescent="0.95">
      <c r="A24" s="188">
        <v>3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21:M21"/>
    <mergeCell ref="N21:O21"/>
    <mergeCell ref="A24:Z24"/>
    <mergeCell ref="A19:Z19"/>
    <mergeCell ref="C20:I20"/>
    <mergeCell ref="K20:R20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31"/>
  <sheetViews>
    <sheetView rightToLeft="1" view="pageBreakPreview" zoomScale="70" zoomScaleNormal="70" zoomScaleSheetLayoutView="70" workbookViewId="0">
      <selection activeCell="AB18" sqref="AB18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9.710937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8" t="s">
        <v>182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</row>
    <row r="3" spans="2:38" ht="39" x14ac:dyDescent="0.6"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</row>
    <row r="4" spans="2:38" ht="39" x14ac:dyDescent="0.6">
      <c r="B4" s="198" t="s">
        <v>294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6" t="s">
        <v>164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1" t="s">
        <v>16</v>
      </c>
      <c r="C10" s="171" t="s">
        <v>16</v>
      </c>
      <c r="D10" s="171" t="s">
        <v>16</v>
      </c>
      <c r="E10" s="171" t="s">
        <v>16</v>
      </c>
      <c r="F10" s="171" t="s">
        <v>16</v>
      </c>
      <c r="G10" s="171" t="s">
        <v>16</v>
      </c>
      <c r="H10" s="171" t="s">
        <v>16</v>
      </c>
      <c r="I10" s="171" t="s">
        <v>16</v>
      </c>
      <c r="J10" s="171" t="s">
        <v>16</v>
      </c>
      <c r="K10" s="171" t="s">
        <v>16</v>
      </c>
      <c r="L10" s="171"/>
      <c r="M10" s="171"/>
      <c r="N10" s="171" t="s">
        <v>16</v>
      </c>
      <c r="P10" s="171" t="s">
        <v>231</v>
      </c>
      <c r="Q10" s="171" t="s">
        <v>2</v>
      </c>
      <c r="R10" s="171" t="s">
        <v>2</v>
      </c>
      <c r="S10" s="171" t="s">
        <v>2</v>
      </c>
      <c r="T10" s="171" t="s">
        <v>2</v>
      </c>
      <c r="V10" s="199" t="s">
        <v>3</v>
      </c>
      <c r="W10" s="171" t="s">
        <v>3</v>
      </c>
      <c r="X10" s="171" t="s">
        <v>3</v>
      </c>
      <c r="Y10" s="171" t="s">
        <v>3</v>
      </c>
      <c r="Z10" s="171" t="s">
        <v>3</v>
      </c>
      <c r="AA10" s="171" t="s">
        <v>3</v>
      </c>
      <c r="AB10" s="171" t="s">
        <v>3</v>
      </c>
      <c r="AD10" s="171" t="s">
        <v>295</v>
      </c>
      <c r="AE10" s="171" t="s">
        <v>4</v>
      </c>
      <c r="AF10" s="171" t="s">
        <v>4</v>
      </c>
      <c r="AG10" s="171" t="s">
        <v>4</v>
      </c>
      <c r="AH10" s="171" t="s">
        <v>4</v>
      </c>
      <c r="AI10" s="171" t="s">
        <v>4</v>
      </c>
      <c r="AJ10" s="171" t="s">
        <v>4</v>
      </c>
      <c r="AK10" s="171" t="s">
        <v>4</v>
      </c>
      <c r="AL10" s="171" t="s">
        <v>4</v>
      </c>
    </row>
    <row r="11" spans="2:38" s="13" customFormat="1" ht="45.75" customHeight="1" x14ac:dyDescent="0.6">
      <c r="B11" s="174" t="s">
        <v>17</v>
      </c>
      <c r="C11" s="15"/>
      <c r="D11" s="174" t="s">
        <v>18</v>
      </c>
      <c r="E11" s="15"/>
      <c r="F11" s="174" t="s">
        <v>19</v>
      </c>
      <c r="G11" s="15"/>
      <c r="H11" s="174" t="s">
        <v>20</v>
      </c>
      <c r="I11" s="15"/>
      <c r="J11" s="174" t="s">
        <v>70</v>
      </c>
      <c r="K11" s="15"/>
      <c r="L11" s="174" t="s">
        <v>22</v>
      </c>
      <c r="M11" s="116"/>
      <c r="N11" s="174" t="s">
        <v>15</v>
      </c>
      <c r="P11" s="174" t="s">
        <v>5</v>
      </c>
      <c r="Q11" s="15"/>
      <c r="R11" s="174" t="s">
        <v>6</v>
      </c>
      <c r="S11" s="15"/>
      <c r="T11" s="174" t="s">
        <v>7</v>
      </c>
      <c r="V11" s="195" t="s">
        <v>8</v>
      </c>
      <c r="W11" s="174" t="s">
        <v>8</v>
      </c>
      <c r="X11" s="174" t="s">
        <v>8</v>
      </c>
      <c r="Z11" s="174" t="s">
        <v>9</v>
      </c>
      <c r="AA11" s="174" t="s">
        <v>9</v>
      </c>
      <c r="AB11" s="174" t="s">
        <v>9</v>
      </c>
      <c r="AD11" s="174" t="s">
        <v>5</v>
      </c>
      <c r="AE11" s="15"/>
      <c r="AF11" s="174" t="s">
        <v>23</v>
      </c>
      <c r="AG11" s="15"/>
      <c r="AH11" s="174" t="s">
        <v>6</v>
      </c>
      <c r="AI11" s="15"/>
      <c r="AJ11" s="174" t="s">
        <v>7</v>
      </c>
      <c r="AK11" s="15"/>
      <c r="AL11" s="174" t="s">
        <v>11</v>
      </c>
    </row>
    <row r="12" spans="2:38" s="13" customFormat="1" ht="45.75" customHeight="1" x14ac:dyDescent="0.6">
      <c r="B12" s="175" t="s">
        <v>17</v>
      </c>
      <c r="C12" s="16"/>
      <c r="D12" s="175" t="s">
        <v>18</v>
      </c>
      <c r="E12" s="16"/>
      <c r="F12" s="175" t="s">
        <v>19</v>
      </c>
      <c r="G12" s="16"/>
      <c r="H12" s="175" t="s">
        <v>20</v>
      </c>
      <c r="I12" s="16"/>
      <c r="J12" s="175" t="s">
        <v>21</v>
      </c>
      <c r="K12" s="16"/>
      <c r="L12" s="175"/>
      <c r="M12" s="117"/>
      <c r="N12" s="175" t="s">
        <v>15</v>
      </c>
      <c r="P12" s="175" t="s">
        <v>5</v>
      </c>
      <c r="Q12" s="16"/>
      <c r="R12" s="175" t="s">
        <v>6</v>
      </c>
      <c r="S12" s="16"/>
      <c r="T12" s="175" t="s">
        <v>7</v>
      </c>
      <c r="V12" s="194" t="s">
        <v>5</v>
      </c>
      <c r="W12" s="16"/>
      <c r="X12" s="175" t="s">
        <v>6</v>
      </c>
      <c r="Z12" s="175" t="s">
        <v>5</v>
      </c>
      <c r="AA12" s="16"/>
      <c r="AB12" s="175" t="s">
        <v>12</v>
      </c>
      <c r="AD12" s="175" t="s">
        <v>5</v>
      </c>
      <c r="AE12" s="16"/>
      <c r="AF12" s="175" t="s">
        <v>23</v>
      </c>
      <c r="AG12" s="16"/>
      <c r="AH12" s="175" t="s">
        <v>6</v>
      </c>
      <c r="AI12" s="16"/>
      <c r="AJ12" s="175"/>
      <c r="AK12" s="16"/>
      <c r="AL12" s="175" t="s">
        <v>11</v>
      </c>
    </row>
    <row r="13" spans="2:38" s="13" customFormat="1" ht="45.75" customHeight="1" x14ac:dyDescent="0.6">
      <c r="B13" s="149" t="s">
        <v>241</v>
      </c>
      <c r="D13" s="149" t="s">
        <v>242</v>
      </c>
      <c r="F13" s="149" t="s">
        <v>242</v>
      </c>
      <c r="H13" s="149" t="s">
        <v>243</v>
      </c>
      <c r="J13" s="149" t="s">
        <v>244</v>
      </c>
      <c r="L13" s="149">
        <v>0</v>
      </c>
      <c r="M13" s="149"/>
      <c r="N13" s="149">
        <v>0</v>
      </c>
      <c r="P13" s="149">
        <v>0</v>
      </c>
      <c r="R13" s="149">
        <v>0</v>
      </c>
      <c r="T13" s="149">
        <v>0</v>
      </c>
      <c r="V13" s="169">
        <v>25161</v>
      </c>
      <c r="X13" s="149">
        <v>13144669563</v>
      </c>
      <c r="Z13" s="149">
        <v>25161</v>
      </c>
      <c r="AB13" s="149">
        <v>13235557553</v>
      </c>
      <c r="AD13" s="149">
        <v>0</v>
      </c>
      <c r="AF13" s="149">
        <v>0</v>
      </c>
      <c r="AH13" s="149">
        <v>0</v>
      </c>
      <c r="AJ13" s="149">
        <v>0</v>
      </c>
      <c r="AL13" s="149">
        <v>0</v>
      </c>
    </row>
    <row r="14" spans="2:38" s="13" customFormat="1" ht="45.75" customHeight="1" x14ac:dyDescent="0.6">
      <c r="B14" s="149" t="s">
        <v>245</v>
      </c>
      <c r="D14" s="149" t="s">
        <v>242</v>
      </c>
      <c r="F14" s="149" t="s">
        <v>242</v>
      </c>
      <c r="H14" s="149" t="s">
        <v>246</v>
      </c>
      <c r="J14" s="149" t="s">
        <v>247</v>
      </c>
      <c r="L14" s="149">
        <v>0</v>
      </c>
      <c r="M14" s="149"/>
      <c r="N14" s="149">
        <v>0</v>
      </c>
      <c r="P14" s="149">
        <v>0</v>
      </c>
      <c r="R14" s="149">
        <v>0</v>
      </c>
      <c r="T14" s="149">
        <v>0</v>
      </c>
      <c r="V14" s="169">
        <v>20000</v>
      </c>
      <c r="X14" s="149">
        <v>10869769785</v>
      </c>
      <c r="Z14" s="149">
        <v>20000</v>
      </c>
      <c r="AB14" s="149">
        <v>10938617026</v>
      </c>
      <c r="AD14" s="149">
        <v>0</v>
      </c>
      <c r="AF14" s="149">
        <v>0</v>
      </c>
      <c r="AH14" s="149">
        <v>0</v>
      </c>
      <c r="AJ14" s="149">
        <v>0</v>
      </c>
      <c r="AL14" s="149">
        <v>0</v>
      </c>
    </row>
    <row r="15" spans="2:38" s="13" customFormat="1" ht="45.75" customHeight="1" x14ac:dyDescent="0.6">
      <c r="B15" s="149" t="s">
        <v>296</v>
      </c>
      <c r="D15" s="149" t="s">
        <v>242</v>
      </c>
      <c r="F15" s="149" t="s">
        <v>242</v>
      </c>
      <c r="H15" s="149" t="s">
        <v>297</v>
      </c>
      <c r="J15" s="149" t="s">
        <v>298</v>
      </c>
      <c r="L15" s="149">
        <v>0</v>
      </c>
      <c r="M15" s="149"/>
      <c r="N15" s="149">
        <v>0</v>
      </c>
      <c r="P15" s="149">
        <v>0</v>
      </c>
      <c r="R15" s="149">
        <v>0</v>
      </c>
      <c r="T15" s="149">
        <v>0</v>
      </c>
      <c r="V15" s="169">
        <v>22500</v>
      </c>
      <c r="X15" s="149">
        <v>12151843318</v>
      </c>
      <c r="Z15" s="149">
        <v>22500</v>
      </c>
      <c r="AB15" s="149">
        <v>12284822071</v>
      </c>
      <c r="AD15" s="149">
        <v>0</v>
      </c>
      <c r="AF15" s="149">
        <v>0</v>
      </c>
      <c r="AH15" s="149">
        <v>0</v>
      </c>
      <c r="AJ15" s="149">
        <v>0</v>
      </c>
      <c r="AL15" s="149">
        <v>0</v>
      </c>
    </row>
    <row r="16" spans="2:38" ht="21.75" x14ac:dyDescent="0.6">
      <c r="B16" s="3"/>
      <c r="C16" s="3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>
        <v>5.1000000000000004E-3</v>
      </c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2"/>
      <c r="AL16" s="74"/>
    </row>
    <row r="17" spans="2:81" ht="27" thickBot="1" x14ac:dyDescent="0.65">
      <c r="B17" s="197" t="s">
        <v>65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2"/>
      <c r="P17" s="54">
        <f>SUM(P16:P16)</f>
        <v>0</v>
      </c>
      <c r="Q17" s="20"/>
      <c r="R17" s="54">
        <f>SUM(R16:R16)</f>
        <v>0</v>
      </c>
      <c r="S17" s="20"/>
      <c r="T17" s="54">
        <f>SUM(T16:T16)</f>
        <v>0</v>
      </c>
      <c r="U17" s="20"/>
      <c r="V17" s="54">
        <f>SUM(V13:V16)</f>
        <v>67661.005099999995</v>
      </c>
      <c r="W17" s="20"/>
      <c r="X17" s="54">
        <f>SUM(X13:X16)</f>
        <v>36166282666</v>
      </c>
      <c r="Y17" s="20"/>
      <c r="Z17" s="54">
        <f>SUM(Z13:Z16)</f>
        <v>67661</v>
      </c>
      <c r="AA17" s="20"/>
      <c r="AB17" s="54">
        <f>SUM(AB13:AB16)</f>
        <v>36458996650</v>
      </c>
      <c r="AC17" s="20"/>
      <c r="AD17" s="54">
        <f>SUM(AD16:AD16)</f>
        <v>0</v>
      </c>
      <c r="AE17" s="55"/>
      <c r="AF17" s="54"/>
      <c r="AG17" s="20"/>
      <c r="AH17" s="54">
        <f>SUM(AH16:AH16)</f>
        <v>0</v>
      </c>
      <c r="AI17" s="20"/>
      <c r="AJ17" s="54">
        <f>SUM(AJ16:AJ16)</f>
        <v>0</v>
      </c>
      <c r="AK17" s="20"/>
      <c r="AL17" s="63">
        <f>SUM(AL16:AL16)</f>
        <v>0</v>
      </c>
    </row>
    <row r="18" spans="2:81" ht="21" customHeight="1" thickTop="1" x14ac:dyDescent="0.6">
      <c r="V18"/>
      <c r="W18"/>
    </row>
    <row r="19" spans="2:81" x14ac:dyDescent="0.6">
      <c r="V19"/>
      <c r="W19"/>
    </row>
    <row r="20" spans="2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:81" ht="21.75" x14ac:dyDescent="0.6"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:81" ht="33" x14ac:dyDescent="0.8">
      <c r="T24" s="43">
        <v>4</v>
      </c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x14ac:dyDescent="0.6">
      <c r="V31"/>
      <c r="W31"/>
    </row>
  </sheetData>
  <sortState xmlns:xlrd2="http://schemas.microsoft.com/office/spreadsheetml/2017/richdata2" ref="B16:AL16">
    <sortCondition descending="1" ref="AJ16"/>
  </sortState>
  <mergeCells count="30"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4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8" t="s">
        <v>183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</row>
    <row r="3" spans="2:32" ht="39" x14ac:dyDescent="0.6"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</row>
    <row r="4" spans="2:32" ht="39" x14ac:dyDescent="0.6">
      <c r="B4" s="198" t="s">
        <v>294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165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3" t="s">
        <v>29</v>
      </c>
      <c r="C10" s="173" t="s">
        <v>29</v>
      </c>
      <c r="D10" s="173" t="s">
        <v>29</v>
      </c>
      <c r="E10" s="173" t="s">
        <v>29</v>
      </c>
      <c r="F10" s="173" t="s">
        <v>29</v>
      </c>
      <c r="G10" s="173" t="s">
        <v>29</v>
      </c>
      <c r="H10" s="173" t="s">
        <v>29</v>
      </c>
      <c r="I10" s="173" t="s">
        <v>29</v>
      </c>
      <c r="J10" s="173" t="s">
        <v>29</v>
      </c>
      <c r="L10" s="200"/>
      <c r="M10" s="173" t="s">
        <v>2</v>
      </c>
      <c r="N10" s="173" t="s">
        <v>2</v>
      </c>
      <c r="O10" s="173" t="s">
        <v>2</v>
      </c>
      <c r="P10" s="173" t="s">
        <v>2</v>
      </c>
      <c r="R10" s="173" t="s">
        <v>3</v>
      </c>
      <c r="S10" s="173" t="s">
        <v>3</v>
      </c>
      <c r="T10" s="173" t="s">
        <v>3</v>
      </c>
      <c r="U10" s="173" t="s">
        <v>3</v>
      </c>
      <c r="V10" s="173"/>
      <c r="W10" s="173" t="s">
        <v>3</v>
      </c>
      <c r="X10" s="173" t="s">
        <v>3</v>
      </c>
      <c r="Z10" s="173" t="s">
        <v>295</v>
      </c>
      <c r="AA10" s="173" t="s">
        <v>4</v>
      </c>
      <c r="AB10" s="173" t="s">
        <v>4</v>
      </c>
      <c r="AC10" s="173" t="s">
        <v>4</v>
      </c>
      <c r="AD10" s="173" t="s">
        <v>4</v>
      </c>
      <c r="AE10" s="173" t="s">
        <v>4</v>
      </c>
      <c r="AF10" s="173" t="s">
        <v>4</v>
      </c>
    </row>
    <row r="11" spans="2:32" s="13" customFormat="1" x14ac:dyDescent="0.6">
      <c r="B11" s="174" t="s">
        <v>30</v>
      </c>
      <c r="C11" s="15"/>
      <c r="D11" s="174" t="s">
        <v>70</v>
      </c>
      <c r="E11" s="15"/>
      <c r="F11" s="174" t="s">
        <v>22</v>
      </c>
      <c r="G11" s="15"/>
      <c r="H11" s="174" t="s">
        <v>31</v>
      </c>
      <c r="I11" s="15"/>
      <c r="J11" s="174" t="s">
        <v>19</v>
      </c>
      <c r="L11" s="195" t="s">
        <v>5</v>
      </c>
      <c r="M11" s="15"/>
      <c r="N11" s="174" t="s">
        <v>6</v>
      </c>
      <c r="O11" s="15"/>
      <c r="P11" s="174" t="s">
        <v>7</v>
      </c>
      <c r="R11" s="174" t="s">
        <v>8</v>
      </c>
      <c r="S11" s="174" t="s">
        <v>8</v>
      </c>
      <c r="T11" s="174" t="s">
        <v>8</v>
      </c>
      <c r="U11" s="15"/>
      <c r="V11" s="195" t="s">
        <v>9</v>
      </c>
      <c r="W11" s="174" t="s">
        <v>9</v>
      </c>
      <c r="X11" s="174" t="s">
        <v>9</v>
      </c>
      <c r="Z11" s="174" t="s">
        <v>5</v>
      </c>
      <c r="AA11" s="15"/>
      <c r="AB11" s="174" t="s">
        <v>6</v>
      </c>
      <c r="AC11" s="15"/>
      <c r="AD11" s="174" t="s">
        <v>7</v>
      </c>
      <c r="AE11" s="15"/>
      <c r="AF11" s="174" t="s">
        <v>32</v>
      </c>
    </row>
    <row r="12" spans="2:32" s="13" customFormat="1" ht="75.75" customHeight="1" x14ac:dyDescent="0.6">
      <c r="B12" s="175" t="s">
        <v>30</v>
      </c>
      <c r="C12" s="16"/>
      <c r="D12" s="175" t="s">
        <v>21</v>
      </c>
      <c r="E12" s="16"/>
      <c r="F12" s="175" t="s">
        <v>22</v>
      </c>
      <c r="G12" s="16"/>
      <c r="H12" s="175" t="s">
        <v>31</v>
      </c>
      <c r="I12" s="16"/>
      <c r="J12" s="175" t="s">
        <v>19</v>
      </c>
      <c r="L12" s="175"/>
      <c r="M12" s="16"/>
      <c r="N12" s="175" t="s">
        <v>6</v>
      </c>
      <c r="O12" s="16"/>
      <c r="P12" s="175" t="s">
        <v>7</v>
      </c>
      <c r="R12" s="175" t="s">
        <v>5</v>
      </c>
      <c r="S12" s="16"/>
      <c r="T12" s="175" t="s">
        <v>6</v>
      </c>
      <c r="U12" s="16"/>
      <c r="V12" s="194" t="s">
        <v>5</v>
      </c>
      <c r="W12" s="16"/>
      <c r="X12" s="175" t="s">
        <v>12</v>
      </c>
      <c r="Z12" s="175" t="s">
        <v>5</v>
      </c>
      <c r="AA12" s="16"/>
      <c r="AB12" s="175" t="s">
        <v>6</v>
      </c>
      <c r="AC12" s="16"/>
      <c r="AD12" s="175" t="s">
        <v>7</v>
      </c>
      <c r="AE12" s="16"/>
      <c r="AF12" s="175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201" t="s">
        <v>65</v>
      </c>
      <c r="C14" s="201"/>
      <c r="D14" s="201"/>
      <c r="E14" s="201"/>
      <c r="F14" s="201"/>
      <c r="G14" s="201"/>
      <c r="H14" s="201"/>
      <c r="I14" s="201"/>
      <c r="J14" s="201"/>
      <c r="K14" s="19"/>
      <c r="L14" s="107">
        <f>SUM(L13:L13)</f>
        <v>0</v>
      </c>
      <c r="M14" s="99"/>
      <c r="N14" s="107" t="s">
        <v>80</v>
      </c>
      <c r="O14" s="99"/>
      <c r="P14" s="107" t="s">
        <v>80</v>
      </c>
      <c r="Q14" s="99"/>
      <c r="R14" s="107" t="s">
        <v>80</v>
      </c>
      <c r="S14" s="99"/>
      <c r="T14" s="107" t="s">
        <v>80</v>
      </c>
      <c r="U14" s="99"/>
      <c r="V14" s="107" t="s">
        <v>80</v>
      </c>
      <c r="W14" s="99"/>
      <c r="X14" s="107" t="s">
        <v>80</v>
      </c>
      <c r="Y14" s="99"/>
      <c r="Z14" s="107" t="s">
        <v>80</v>
      </c>
      <c r="AA14" s="99"/>
      <c r="AB14" s="107" t="s">
        <v>80</v>
      </c>
      <c r="AC14" s="99"/>
      <c r="AD14" s="107" t="s">
        <v>80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8"/>
  <sheetViews>
    <sheetView rightToLeft="1" view="pageBreakPreview" zoomScale="70" zoomScaleNormal="100" zoomScaleSheetLayoutView="70" workbookViewId="0">
      <selection activeCell="B24" sqref="B24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1" t="s">
        <v>183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20" ht="30" x14ac:dyDescent="0.55000000000000004">
      <c r="B3" s="171" t="s">
        <v>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2:20" ht="30" x14ac:dyDescent="0.55000000000000004">
      <c r="B4" s="171" t="s">
        <v>294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2" t="s">
        <v>33</v>
      </c>
      <c r="D8" s="173" t="s">
        <v>231</v>
      </c>
      <c r="F8" s="173" t="s">
        <v>3</v>
      </c>
      <c r="G8" s="173" t="s">
        <v>3</v>
      </c>
      <c r="H8" s="173" t="s">
        <v>3</v>
      </c>
      <c r="J8" s="173" t="s">
        <v>295</v>
      </c>
      <c r="K8" s="173" t="s">
        <v>4</v>
      </c>
      <c r="L8" s="173" t="s">
        <v>4</v>
      </c>
    </row>
    <row r="9" spans="2:20" s="4" customFormat="1" x14ac:dyDescent="0.55000000000000004">
      <c r="B9" s="205" t="s">
        <v>33</v>
      </c>
      <c r="D9" s="203" t="s">
        <v>34</v>
      </c>
      <c r="F9" s="203" t="s">
        <v>35</v>
      </c>
      <c r="G9" s="27"/>
      <c r="H9" s="203" t="s">
        <v>36</v>
      </c>
      <c r="J9" s="203" t="s">
        <v>34</v>
      </c>
      <c r="K9" s="27"/>
      <c r="L9" s="204" t="s">
        <v>32</v>
      </c>
    </row>
    <row r="10" spans="2:20" s="4" customFormat="1" x14ac:dyDescent="0.55000000000000004">
      <c r="B10" s="3" t="s">
        <v>248</v>
      </c>
      <c r="C10" s="103"/>
      <c r="D10" s="103">
        <v>606951</v>
      </c>
      <c r="E10" s="103"/>
      <c r="F10" s="103">
        <v>2567</v>
      </c>
      <c r="G10" s="103"/>
      <c r="H10" s="103">
        <v>0</v>
      </c>
      <c r="I10" s="103"/>
      <c r="J10" s="103">
        <v>609518</v>
      </c>
      <c r="K10" s="6"/>
      <c r="L10" s="31">
        <f>J10/'سرمایه گذاری ها'!$O$17</f>
        <v>1.819605775866953E-6</v>
      </c>
      <c r="N10"/>
    </row>
    <row r="11" spans="2:20" s="4" customFormat="1" x14ac:dyDescent="0.55000000000000004">
      <c r="B11" s="3" t="s">
        <v>249</v>
      </c>
      <c r="C11" s="103"/>
      <c r="D11" s="103">
        <v>417587</v>
      </c>
      <c r="E11" s="103"/>
      <c r="F11" s="103">
        <v>1514</v>
      </c>
      <c r="G11" s="103"/>
      <c r="H11" s="103">
        <v>60000</v>
      </c>
      <c r="I11" s="103"/>
      <c r="J11" s="103">
        <v>359101</v>
      </c>
      <c r="K11" s="6"/>
      <c r="L11" s="31">
        <f>J11/'سرمایه گذاری ها'!$O$17</f>
        <v>1.0720311028051652E-6</v>
      </c>
      <c r="N11"/>
    </row>
    <row r="12" spans="2:20" s="4" customFormat="1" x14ac:dyDescent="0.55000000000000004">
      <c r="B12" s="3" t="s">
        <v>250</v>
      </c>
      <c r="C12" s="103"/>
      <c r="D12" s="103">
        <v>622739830</v>
      </c>
      <c r="E12" s="103"/>
      <c r="F12" s="103">
        <v>13623400718</v>
      </c>
      <c r="G12" s="103"/>
      <c r="H12" s="103">
        <v>12701938234</v>
      </c>
      <c r="I12" s="103"/>
      <c r="J12" s="103">
        <v>1544202314</v>
      </c>
      <c r="K12" s="6"/>
      <c r="L12" s="31">
        <f>J12/'سرمایه گذاری ها'!$O$17</f>
        <v>4.6099367855609091E-3</v>
      </c>
      <c r="N12"/>
    </row>
    <row r="13" spans="2:20" s="4" customFormat="1" x14ac:dyDescent="0.55000000000000004">
      <c r="B13" s="3" t="s">
        <v>251</v>
      </c>
      <c r="C13" s="103"/>
      <c r="D13" s="103">
        <v>975670</v>
      </c>
      <c r="E13" s="103"/>
      <c r="F13" s="103">
        <v>4131</v>
      </c>
      <c r="G13" s="103"/>
      <c r="H13" s="103">
        <v>0</v>
      </c>
      <c r="I13" s="103"/>
      <c r="J13" s="103">
        <v>979801</v>
      </c>
      <c r="K13" s="6"/>
      <c r="L13" s="31">
        <f>J13/'سرمایه گذاری ها'!$O$17</f>
        <v>2.9250187177412588E-6</v>
      </c>
      <c r="N13"/>
    </row>
    <row r="14" spans="2:20" s="4" customFormat="1" x14ac:dyDescent="0.55000000000000004">
      <c r="B14" s="5"/>
      <c r="C14" s="6"/>
      <c r="D14" s="69">
        <v>3.6200000000000003E-2</v>
      </c>
      <c r="E14" s="6"/>
      <c r="F14" s="69"/>
      <c r="G14" s="6"/>
      <c r="H14" s="69"/>
      <c r="I14" s="6"/>
      <c r="J14" s="69"/>
      <c r="K14" s="6"/>
      <c r="L14" s="31"/>
      <c r="N14"/>
    </row>
    <row r="15" spans="2:20" ht="27" thickBot="1" x14ac:dyDescent="0.6">
      <c r="B15" s="53" t="s">
        <v>65</v>
      </c>
      <c r="D15" s="54">
        <f>SUM(D10:D14)</f>
        <v>624740038.03620005</v>
      </c>
      <c r="E15" s="54">
        <f>SUM(E10:E13)</f>
        <v>0</v>
      </c>
      <c r="F15" s="54">
        <f>SUM(F10:F13)</f>
        <v>13623408930</v>
      </c>
      <c r="G15" s="54">
        <f>SUM(G10:G13)</f>
        <v>0</v>
      </c>
      <c r="H15" s="54">
        <f>SUM(H10:H13)</f>
        <v>12701998234</v>
      </c>
      <c r="I15" s="54">
        <f>SUM(I10:I13)</f>
        <v>0</v>
      </c>
      <c r="J15" s="54">
        <f>SUM(J10:J14)</f>
        <v>1546150734</v>
      </c>
      <c r="L15" s="63">
        <f>SUM(L10:L14)</f>
        <v>4.6157534411573218E-3</v>
      </c>
      <c r="N15"/>
    </row>
    <row r="16" spans="2:20" ht="21.75" thickTop="1" x14ac:dyDescent="0.55000000000000004">
      <c r="D16"/>
      <c r="N16"/>
    </row>
    <row r="17" spans="2:14" x14ac:dyDescent="0.55000000000000004">
      <c r="B17" s="202">
        <v>6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N17"/>
    </row>
    <row r="18" spans="2:14" x14ac:dyDescent="0.55000000000000004">
      <c r="B18" s="20"/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D26"/>
      <c r="N26"/>
    </row>
    <row r="27" spans="2:14" x14ac:dyDescent="0.55000000000000004">
      <c r="N27"/>
    </row>
    <row r="28" spans="2:14" x14ac:dyDescent="0.55000000000000004">
      <c r="D28" s="3"/>
      <c r="N28"/>
    </row>
  </sheetData>
  <sortState xmlns:xlrd2="http://schemas.microsoft.com/office/spreadsheetml/2017/richdata2" ref="B10:L13">
    <sortCondition descending="1" ref="J10:J13"/>
  </sortState>
  <mergeCells count="13">
    <mergeCell ref="B17:L1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2"/>
  <sheetViews>
    <sheetView rightToLeft="1" view="pageBreakPreview" zoomScaleNormal="100" zoomScaleSheetLayoutView="100" workbookViewId="0">
      <selection activeCell="Q12" sqref="Q12"/>
    </sheetView>
  </sheetViews>
  <sheetFormatPr defaultRowHeight="15" x14ac:dyDescent="0.25"/>
  <cols>
    <col min="1" max="1" width="30" bestFit="1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140625" customWidth="1"/>
    <col min="8" max="8" width="0.7109375" customWidth="1"/>
    <col min="9" max="9" width="10.28515625" bestFit="1" customWidth="1"/>
    <col min="10" max="10" width="0.7109375" customWidth="1"/>
    <col min="11" max="11" width="15.5703125" bestFit="1" customWidth="1"/>
    <col min="12" max="12" width="0.7109375" customWidth="1"/>
    <col min="13" max="13" width="10.140625" bestFit="1" customWidth="1"/>
    <col min="14" max="14" width="0.7109375" customWidth="1"/>
    <col min="15" max="15" width="14.2851562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16.28515625" customWidth="1"/>
    <col min="24" max="24" width="0.7109375" customWidth="1"/>
    <col min="25" max="25" width="18.28515625" customWidth="1"/>
  </cols>
  <sheetData>
    <row r="1" spans="1:25" ht="25.5" x14ac:dyDescent="0.25">
      <c r="A1" s="192" t="s">
        <v>183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1:25" ht="25.5" x14ac:dyDescent="0.25">
      <c r="A2" s="192" t="s">
        <v>89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25" ht="25.5" x14ac:dyDescent="0.25">
      <c r="A3" s="192" t="s">
        <v>294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5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</row>
    <row r="5" spans="1:25" ht="24" x14ac:dyDescent="0.25">
      <c r="A5" s="144" t="s">
        <v>167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</row>
    <row r="6" spans="1:25" ht="21" x14ac:dyDescent="0.25">
      <c r="A6" s="121"/>
      <c r="B6" s="121"/>
      <c r="C6" s="121"/>
      <c r="D6" s="190"/>
      <c r="E6" s="190"/>
      <c r="F6" s="190"/>
      <c r="G6" s="190"/>
      <c r="H6" s="121"/>
      <c r="I6" s="190" t="s">
        <v>3</v>
      </c>
      <c r="J6" s="190"/>
      <c r="K6" s="190"/>
      <c r="L6" s="190"/>
      <c r="M6" s="190"/>
      <c r="N6" s="190"/>
      <c r="O6" s="190"/>
      <c r="P6" s="121"/>
      <c r="Q6" s="190" t="s">
        <v>295</v>
      </c>
      <c r="R6" s="190"/>
      <c r="S6" s="190"/>
      <c r="T6" s="190"/>
      <c r="U6" s="190"/>
      <c r="V6" s="190"/>
      <c r="W6" s="190"/>
      <c r="X6" s="190"/>
      <c r="Y6" s="190"/>
    </row>
    <row r="7" spans="1:25" ht="21" x14ac:dyDescent="0.25">
      <c r="A7" s="121"/>
      <c r="B7" s="121"/>
      <c r="C7" s="121"/>
      <c r="D7" s="122"/>
      <c r="E7" s="122"/>
      <c r="F7" s="122"/>
      <c r="G7" s="122"/>
      <c r="H7" s="121"/>
      <c r="I7" s="187" t="s">
        <v>98</v>
      </c>
      <c r="J7" s="187"/>
      <c r="K7" s="187"/>
      <c r="L7" s="122"/>
      <c r="M7" s="187" t="s">
        <v>99</v>
      </c>
      <c r="N7" s="187"/>
      <c r="O7" s="187"/>
      <c r="P7" s="121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21" x14ac:dyDescent="0.25">
      <c r="A8" s="123" t="s">
        <v>100</v>
      </c>
      <c r="B8" s="121"/>
      <c r="C8" s="123" t="s">
        <v>101</v>
      </c>
      <c r="D8" s="121"/>
      <c r="E8" s="123" t="s">
        <v>6</v>
      </c>
      <c r="F8" s="121"/>
      <c r="G8" s="123" t="s">
        <v>7</v>
      </c>
      <c r="H8" s="121"/>
      <c r="I8" s="124" t="s">
        <v>5</v>
      </c>
      <c r="J8" s="122"/>
      <c r="K8" s="124" t="s">
        <v>6</v>
      </c>
      <c r="L8" s="121"/>
      <c r="M8" s="124" t="s">
        <v>5</v>
      </c>
      <c r="N8" s="122"/>
      <c r="O8" s="124" t="s">
        <v>12</v>
      </c>
      <c r="P8" s="121"/>
      <c r="Q8" s="123" t="s">
        <v>5</v>
      </c>
      <c r="R8" s="121"/>
      <c r="S8" s="123" t="s">
        <v>102</v>
      </c>
      <c r="T8" s="121"/>
      <c r="U8" s="123" t="s">
        <v>6</v>
      </c>
      <c r="V8" s="121"/>
      <c r="W8" s="123" t="s">
        <v>7</v>
      </c>
      <c r="X8" s="121"/>
      <c r="Y8" s="123" t="s">
        <v>103</v>
      </c>
    </row>
    <row r="9" spans="1:25" ht="21" x14ac:dyDescent="0.25">
      <c r="A9" s="134" t="s">
        <v>252</v>
      </c>
      <c r="B9" s="121"/>
      <c r="C9" s="134">
        <v>0</v>
      </c>
      <c r="D9" s="121"/>
      <c r="E9" s="134">
        <v>0</v>
      </c>
      <c r="F9" s="121"/>
      <c r="G9" s="134">
        <v>0</v>
      </c>
      <c r="H9" s="121"/>
      <c r="I9" s="134">
        <v>1000000</v>
      </c>
      <c r="J9" s="121"/>
      <c r="K9" s="134">
        <v>12884081463</v>
      </c>
      <c r="L9" s="121"/>
      <c r="M9" s="134">
        <v>0</v>
      </c>
      <c r="N9" s="121"/>
      <c r="O9" s="134">
        <v>0</v>
      </c>
      <c r="P9" s="121"/>
      <c r="Q9" s="134">
        <v>1000000</v>
      </c>
      <c r="R9" s="121"/>
      <c r="S9" s="134">
        <v>12997</v>
      </c>
      <c r="T9" s="121"/>
      <c r="U9" s="134">
        <v>12884081463</v>
      </c>
      <c r="V9" s="121"/>
      <c r="W9" s="134">
        <v>12981403600</v>
      </c>
      <c r="X9" s="121"/>
      <c r="Y9" s="134">
        <v>3.72</v>
      </c>
    </row>
    <row r="10" spans="1:25" ht="21" x14ac:dyDescent="0.25">
      <c r="A10" s="134"/>
      <c r="B10" s="121"/>
      <c r="C10" s="134"/>
      <c r="D10" s="121"/>
      <c r="E10" s="134"/>
      <c r="F10" s="121"/>
      <c r="G10" s="134"/>
      <c r="H10" s="121"/>
      <c r="I10" s="134"/>
      <c r="J10" s="121"/>
      <c r="K10" s="134"/>
      <c r="L10" s="121"/>
      <c r="M10" s="134"/>
      <c r="N10" s="121"/>
      <c r="O10" s="134"/>
      <c r="P10" s="121"/>
      <c r="Q10" s="134"/>
      <c r="R10" s="121"/>
      <c r="S10" s="134"/>
      <c r="T10" s="121"/>
      <c r="U10" s="134"/>
      <c r="V10" s="121"/>
      <c r="W10" s="134"/>
      <c r="X10" s="121"/>
      <c r="Y10" s="134"/>
    </row>
    <row r="11" spans="1:25" ht="21.75" thickBot="1" x14ac:dyDescent="0.3">
      <c r="A11" s="150" t="s">
        <v>65</v>
      </c>
      <c r="B11" s="151"/>
      <c r="C11" s="150"/>
      <c r="D11" s="151"/>
      <c r="E11" s="150"/>
      <c r="F11" s="151"/>
      <c r="G11" s="150"/>
      <c r="H11" s="151"/>
      <c r="I11" s="150">
        <f>SUM(I9:I10)</f>
        <v>1000000</v>
      </c>
      <c r="J11" s="151"/>
      <c r="K11" s="150">
        <f>SUM(K9:K10)</f>
        <v>12884081463</v>
      </c>
      <c r="L11" s="151"/>
      <c r="M11" s="150">
        <f>SUM(M9:M10)</f>
        <v>0</v>
      </c>
      <c r="N11" s="151"/>
      <c r="O11" s="150">
        <f>SUM(O9:O10)</f>
        <v>0</v>
      </c>
      <c r="P11" s="151"/>
      <c r="Q11" s="150">
        <f>SUM(Q9:Q10)</f>
        <v>1000000</v>
      </c>
      <c r="R11" s="151"/>
      <c r="S11" s="150"/>
      <c r="T11" s="151"/>
      <c r="U11" s="150">
        <f>SUM(U9:U10)</f>
        <v>12884081463</v>
      </c>
      <c r="V11" s="151"/>
      <c r="W11" s="150">
        <f>SUM(W9:W10)</f>
        <v>12981403600</v>
      </c>
      <c r="X11" s="151"/>
      <c r="Y11" s="150">
        <f>SUM(Y9:Y10)</f>
        <v>3.72</v>
      </c>
    </row>
    <row r="12" spans="1:25" ht="15.75" thickTop="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</row>
    <row r="13" spans="1:25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</row>
    <row r="14" spans="1:25" x14ac:dyDescent="0.2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</row>
    <row r="15" spans="1:25" x14ac:dyDescent="0.2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</row>
    <row r="16" spans="1:25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</row>
    <row r="17" spans="1:25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</row>
    <row r="22" spans="1:25" ht="21" x14ac:dyDescent="0.55000000000000004">
      <c r="A22" s="202">
        <v>7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</row>
  </sheetData>
  <mergeCells count="10">
    <mergeCell ref="A22:Y22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7" t="s">
        <v>183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2:28" ht="35.25" x14ac:dyDescent="0.6"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28" ht="35.25" x14ac:dyDescent="0.6">
      <c r="B4" s="207" t="s">
        <v>294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09" t="s">
        <v>69</v>
      </c>
      <c r="D8" s="171" t="s">
        <v>295</v>
      </c>
      <c r="E8" s="171" t="s">
        <v>4</v>
      </c>
      <c r="F8" s="171" t="s">
        <v>4</v>
      </c>
      <c r="G8" s="171" t="s">
        <v>4</v>
      </c>
      <c r="H8" s="171" t="s">
        <v>4</v>
      </c>
      <c r="I8" s="171" t="s">
        <v>4</v>
      </c>
      <c r="J8" s="171" t="s">
        <v>4</v>
      </c>
      <c r="K8" s="171" t="s">
        <v>4</v>
      </c>
      <c r="L8" s="171" t="s">
        <v>4</v>
      </c>
      <c r="M8" s="171" t="s">
        <v>4</v>
      </c>
      <c r="N8" s="171" t="s">
        <v>4</v>
      </c>
    </row>
    <row r="9" spans="2:28" ht="30" x14ac:dyDescent="0.6">
      <c r="B9" s="209" t="s">
        <v>1</v>
      </c>
      <c r="D9" s="208" t="s">
        <v>5</v>
      </c>
      <c r="E9" s="17"/>
      <c r="F9" s="208" t="s">
        <v>24</v>
      </c>
      <c r="G9" s="17"/>
      <c r="H9" s="208" t="s">
        <v>25</v>
      </c>
      <c r="I9" s="17"/>
      <c r="J9" s="208" t="s">
        <v>26</v>
      </c>
      <c r="K9" s="17"/>
      <c r="L9" s="203" t="s">
        <v>27</v>
      </c>
      <c r="M9" s="17"/>
      <c r="N9" s="208" t="s">
        <v>28</v>
      </c>
    </row>
    <row r="10" spans="2:28" ht="26.25" customHeight="1" x14ac:dyDescent="0.6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 x14ac:dyDescent="0.9">
      <c r="B11" s="64" t="s">
        <v>65</v>
      </c>
      <c r="D11" s="79"/>
      <c r="E11" s="80"/>
      <c r="F11" s="79">
        <f>SUM(F10:F10)</f>
        <v>0</v>
      </c>
      <c r="G11" s="80"/>
      <c r="H11" s="79">
        <f>SUM(H10:H10)</f>
        <v>0</v>
      </c>
      <c r="I11" s="81"/>
      <c r="J11" s="104"/>
      <c r="K11" s="81"/>
      <c r="L11" s="79">
        <f>SUM(L10:L10)</f>
        <v>0</v>
      </c>
      <c r="M11" s="81"/>
      <c r="N11" s="82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1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2024-09-22T13:41:47Z</cp:lastPrinted>
  <dcterms:created xsi:type="dcterms:W3CDTF">2021-12-28T12:49:50Z</dcterms:created>
  <dcterms:modified xsi:type="dcterms:W3CDTF">2024-09-23T11:05:43Z</dcterms:modified>
</cp:coreProperties>
</file>