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Sandogh\گزارشات\گزارش ماهانه صندوق ها\1403\مرداد\ارمغان\"/>
    </mc:Choice>
  </mc:AlternateContent>
  <bookViews>
    <workbookView xWindow="0" yWindow="0" windowWidth="28800" windowHeight="12000"/>
  </bookViews>
  <sheets>
    <sheet name="صفحه اول " sheetId="17" r:id="rId1"/>
    <sheet name="سرمایه گذاری ها" sheetId="16" r:id="rId2"/>
    <sheet name="سهام" sheetId="1" r:id="rId3"/>
    <sheet name="اوراق مشتقه" sheetId="18" r:id="rId4"/>
    <sheet name="اوراق مشارکت" sheetId="3" r:id="rId5"/>
    <sheet name="گواهی سپرده" sheetId="5" r:id="rId6"/>
    <sheet name="سپرده" sheetId="6" r:id="rId7"/>
    <sheet name="واحدهای صندوق" sheetId="19" r:id="rId8"/>
    <sheet name="تعدیل قیمت" sheetId="4" r:id="rId9"/>
    <sheet name="جمع درآمدها" sheetId="15" r:id="rId10"/>
    <sheet name="درآمد سرمایه گذاری در صندوق" sheetId="2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درآمد سود صندوق" sheetId="22" r:id="rId16"/>
    <sheet name="درآمد سود سهام" sheetId="8" r:id="rId17"/>
    <sheet name="سود اوراق بهادار" sheetId="23" r:id="rId18"/>
    <sheet name="سود سپرده بانکی" sheetId="7" r:id="rId19"/>
    <sheet name="درآمد ناشی از تغییر قیمت اوراق" sheetId="9" r:id="rId20"/>
    <sheet name="درآمد ناشی از فروش" sheetId="10" r:id="rId21"/>
    <sheet name="درآمد اعمال اختیار" sheetId="24" r:id="rId22"/>
    <sheet name="مبالغ تخصیصی اوراق" sheetId="21" r:id="rId23"/>
  </sheets>
  <definedNames>
    <definedName name="_xlnm._FilterDatabase" localSheetId="1" hidden="1">'سرمایه گذاری ها'!$E$12:$Q$14</definedName>
    <definedName name="_xlnm._FilterDatabase" localSheetId="2" hidden="1">سهام!$C$11:$AA$55</definedName>
    <definedName name="_xlnm.Print_Area" localSheetId="4">'اوراق مشارکت'!$A$1:$AN$23</definedName>
    <definedName name="_xlnm.Print_Area" localSheetId="3">'اوراق مشتقه'!$A$1:$AW$19</definedName>
    <definedName name="_xlnm.Print_Area" localSheetId="9">'جمع درآمدها'!$A$1:$L$22</definedName>
    <definedName name="_xlnm.Print_Area" localSheetId="13">'درآمد سپرده بانکی'!$A$1:$L$18</definedName>
    <definedName name="_xlnm.Print_Area" localSheetId="16">'درآمد سود سهام'!$A$1:$U$53</definedName>
    <definedName name="_xlnm.Print_Area" localSheetId="19">'درآمد ناشی از تغییر قیمت اوراق'!$A$1:$S$57</definedName>
    <definedName name="_xlnm.Print_Area" localSheetId="20">'درآمد ناشی از فروش'!$A$1:$U$55</definedName>
    <definedName name="_xlnm.Print_Area" localSheetId="14">'سایر درآمدها'!$A$1:$F$22</definedName>
    <definedName name="_xlnm.Print_Area" localSheetId="6">سپرده!$A$1:$L$17</definedName>
    <definedName name="_xlnm.Print_Area" localSheetId="1">'سرمایه گذاری ها'!$A$1:$S$22</definedName>
    <definedName name="_xlnm.Print_Area" localSheetId="12">'سرمایه‌گذاری در اوراق بهادار'!$A$1:$U$22</definedName>
    <definedName name="_xlnm.Print_Area" localSheetId="17">'سود اوراق بهادار'!$A$1:$T$15</definedName>
    <definedName name="_xlnm.Print_Area" localSheetId="18">'سود سپرده بانکی'!$A$1:$O$18</definedName>
    <definedName name="_xlnm.Print_Area" localSheetId="2">سهام!$A$1:$AB$59</definedName>
    <definedName name="_xlnm.Print_Area" localSheetId="0">'صفحه اول '!$A$1:$M$53</definedName>
    <definedName name="_xlnm.Print_Area" localSheetId="5">'گواهی سپرده'!$A$1:$AF$27</definedName>
  </definedNames>
  <calcPr calcId="181029"/>
</workbook>
</file>

<file path=xl/calcChain.xml><?xml version="1.0" encoding="utf-8"?>
<calcChain xmlns="http://schemas.openxmlformats.org/spreadsheetml/2006/main">
  <c r="F10" i="15" l="1"/>
  <c r="Y14" i="24"/>
  <c r="W14" i="24"/>
  <c r="U14" i="24"/>
  <c r="S14" i="24"/>
  <c r="Q14" i="24"/>
  <c r="O14" i="24"/>
  <c r="M14" i="24"/>
  <c r="K14" i="24"/>
  <c r="D51" i="10"/>
  <c r="F51" i="10"/>
  <c r="H51" i="10"/>
  <c r="J51" i="10"/>
  <c r="L51" i="10"/>
  <c r="N51" i="10"/>
  <c r="P51" i="10"/>
  <c r="R51" i="10"/>
  <c r="V11" i="11"/>
  <c r="V12" i="11"/>
  <c r="V13" i="11"/>
  <c r="V14" i="11"/>
  <c r="V15" i="11"/>
  <c r="V16" i="11"/>
  <c r="V17" i="11"/>
  <c r="V18" i="11"/>
  <c r="V19" i="11"/>
  <c r="V20" i="11"/>
  <c r="V21" i="11"/>
  <c r="V22" i="11"/>
  <c r="V23" i="11"/>
  <c r="V24" i="11"/>
  <c r="V25" i="11"/>
  <c r="V26" i="11"/>
  <c r="V27" i="11"/>
  <c r="V28" i="11"/>
  <c r="V29" i="11"/>
  <c r="V30" i="11"/>
  <c r="V31" i="11"/>
  <c r="V32" i="11"/>
  <c r="V33" i="11"/>
  <c r="V34" i="11"/>
  <c r="V35" i="11"/>
  <c r="V36" i="11"/>
  <c r="V37" i="11"/>
  <c r="V38" i="11"/>
  <c r="V39" i="11"/>
  <c r="V40" i="11"/>
  <c r="V41" i="11"/>
  <c r="V42" i="11"/>
  <c r="V43" i="11"/>
  <c r="V44" i="11"/>
  <c r="V45" i="11"/>
  <c r="V46" i="11"/>
  <c r="V47" i="11"/>
  <c r="V48" i="11"/>
  <c r="V49" i="11"/>
  <c r="V50" i="11"/>
  <c r="V51" i="11"/>
  <c r="V52" i="11"/>
  <c r="V53" i="11"/>
  <c r="V54" i="11"/>
  <c r="V55" i="11"/>
  <c r="V56" i="11"/>
  <c r="V57" i="11"/>
  <c r="V58" i="11"/>
  <c r="V59" i="11"/>
  <c r="V60" i="11"/>
  <c r="V10" i="11"/>
  <c r="U11" i="20"/>
  <c r="S11" i="20"/>
  <c r="Q11" i="20"/>
  <c r="O11" i="20"/>
  <c r="M11" i="20"/>
  <c r="I11" i="20"/>
  <c r="G11" i="20"/>
  <c r="E11" i="20"/>
  <c r="C11" i="20"/>
  <c r="O11" i="19"/>
  <c r="M11" i="19"/>
  <c r="K11" i="19"/>
  <c r="I11" i="19"/>
  <c r="T62" i="11"/>
  <c r="D62" i="11"/>
  <c r="F62" i="11"/>
  <c r="H62" i="11"/>
  <c r="J62" i="11"/>
  <c r="L62" i="11"/>
  <c r="N62" i="11"/>
  <c r="P62" i="11"/>
  <c r="R62" i="11"/>
  <c r="E57" i="1"/>
  <c r="D55" i="9"/>
  <c r="F55" i="9"/>
  <c r="H55" i="9"/>
  <c r="J55" i="9"/>
  <c r="L55" i="9"/>
  <c r="N55" i="9"/>
  <c r="P55" i="9"/>
  <c r="R55" i="9"/>
  <c r="N15" i="7"/>
  <c r="F36" i="8"/>
  <c r="H36" i="8"/>
  <c r="J36" i="8"/>
  <c r="L36" i="8"/>
  <c r="N36" i="8"/>
  <c r="P36" i="8"/>
  <c r="R36" i="8"/>
  <c r="T36" i="8"/>
  <c r="V62" i="11" l="1"/>
  <c r="F11" i="15"/>
  <c r="D15" i="7"/>
  <c r="F15" i="7"/>
  <c r="H15" i="7"/>
  <c r="J15" i="7"/>
  <c r="L15" i="7"/>
  <c r="D15" i="13"/>
  <c r="F9" i="15" s="1"/>
  <c r="H15" i="13"/>
  <c r="D16" i="12"/>
  <c r="F16" i="12"/>
  <c r="D15" i="6"/>
  <c r="F15" i="6"/>
  <c r="H15" i="6"/>
  <c r="J15" i="6"/>
  <c r="L11" i="4"/>
  <c r="H11" i="4"/>
  <c r="F11" i="4"/>
  <c r="AD16" i="3"/>
  <c r="AJ16" i="3"/>
  <c r="AH16" i="3"/>
  <c r="AB16" i="3"/>
  <c r="Z16" i="3"/>
  <c r="X16" i="3"/>
  <c r="V16" i="3"/>
  <c r="T16" i="3"/>
  <c r="R16" i="3"/>
  <c r="P16" i="3"/>
  <c r="O57" i="1"/>
  <c r="Q57" i="1"/>
  <c r="S57" i="1"/>
  <c r="W57" i="1"/>
  <c r="Y57" i="1"/>
  <c r="O15" i="16"/>
  <c r="M15" i="16"/>
  <c r="K15" i="16"/>
  <c r="I15" i="16"/>
  <c r="G15" i="16"/>
  <c r="E15" i="16"/>
  <c r="F13" i="14"/>
  <c r="H16" i="12"/>
  <c r="J16" i="12"/>
  <c r="F12" i="15" s="1"/>
  <c r="L16" i="12"/>
  <c r="N16" i="12"/>
  <c r="P16" i="12"/>
  <c r="R16" i="12"/>
  <c r="F13" i="15"/>
  <c r="E15" i="6"/>
  <c r="G15" i="6"/>
  <c r="I15" i="6"/>
  <c r="D13" i="14"/>
  <c r="G57" i="1"/>
  <c r="I57" i="1"/>
  <c r="K57" i="1"/>
  <c r="M57" i="1"/>
  <c r="I14" i="16" s="1"/>
  <c r="F15" i="15" l="1"/>
  <c r="H10" i="15" s="1"/>
  <c r="H11" i="15" l="1"/>
  <c r="H9" i="15"/>
  <c r="H13" i="15"/>
  <c r="H12" i="15"/>
  <c r="L14" i="5"/>
  <c r="I12" i="16" l="1"/>
  <c r="H15" i="15" l="1"/>
  <c r="E13" i="16"/>
  <c r="O13" i="16" l="1"/>
  <c r="M13" i="16"/>
  <c r="I13" i="16"/>
  <c r="I17" i="16" s="1"/>
  <c r="K13" i="16"/>
  <c r="G13" i="16" l="1"/>
  <c r="O12" i="16" l="1"/>
  <c r="E12" i="16"/>
  <c r="G12" i="16"/>
  <c r="K12" i="16"/>
  <c r="M12" i="16"/>
  <c r="M14" i="16"/>
  <c r="O14" i="16"/>
  <c r="E14" i="16"/>
  <c r="G14" i="16"/>
  <c r="E17" i="16" l="1"/>
  <c r="G17" i="16"/>
  <c r="M17" i="16"/>
  <c r="O17" i="16"/>
  <c r="AA11" i="1" s="1"/>
  <c r="K14" i="16"/>
  <c r="K17" i="16" s="1"/>
  <c r="AA15" i="1" l="1"/>
  <c r="AA19" i="1"/>
  <c r="AA23" i="1"/>
  <c r="AA27" i="1"/>
  <c r="AA31" i="1"/>
  <c r="AA35" i="1"/>
  <c r="AA39" i="1"/>
  <c r="AA43" i="1"/>
  <c r="AA47" i="1"/>
  <c r="AA51" i="1"/>
  <c r="AA55" i="1"/>
  <c r="AA22" i="1"/>
  <c r="AA30" i="1"/>
  <c r="AA42" i="1"/>
  <c r="AA54" i="1"/>
  <c r="AA12" i="1"/>
  <c r="AA16" i="1"/>
  <c r="AA20" i="1"/>
  <c r="AA24" i="1"/>
  <c r="AA28" i="1"/>
  <c r="AA32" i="1"/>
  <c r="AA36" i="1"/>
  <c r="AA40" i="1"/>
  <c r="AA44" i="1"/>
  <c r="AA48" i="1"/>
  <c r="AA52" i="1"/>
  <c r="AA18" i="1"/>
  <c r="AA34" i="1"/>
  <c r="AA46" i="1"/>
  <c r="AA13" i="1"/>
  <c r="AA17" i="1"/>
  <c r="AA21" i="1"/>
  <c r="AA25" i="1"/>
  <c r="AA29" i="1"/>
  <c r="AA33" i="1"/>
  <c r="AA37" i="1"/>
  <c r="AA41" i="1"/>
  <c r="AA45" i="1"/>
  <c r="AA49" i="1"/>
  <c r="AA53" i="1"/>
  <c r="AA14" i="1"/>
  <c r="AA26" i="1"/>
  <c r="AA38" i="1"/>
  <c r="AA50" i="1"/>
  <c r="J13" i="15"/>
  <c r="L13" i="6"/>
  <c r="L11" i="6"/>
  <c r="L12" i="6"/>
  <c r="L10" i="6"/>
  <c r="Q15" i="16"/>
  <c r="J12" i="15"/>
  <c r="J10" i="15"/>
  <c r="J11" i="15"/>
  <c r="Q13" i="16"/>
  <c r="Q17" i="16"/>
  <c r="Q12" i="16"/>
  <c r="Q14" i="16"/>
  <c r="J9" i="15"/>
  <c r="AF14" i="5"/>
  <c r="AA57" i="1" l="1"/>
  <c r="L15" i="6"/>
  <c r="AL16" i="3"/>
  <c r="J15" i="15"/>
  <c r="E16" i="12"/>
  <c r="G16" i="12"/>
  <c r="I16" i="12"/>
  <c r="K16" i="12"/>
  <c r="M16" i="12"/>
  <c r="O16" i="12"/>
  <c r="Q16" i="12"/>
  <c r="P17" i="16" l="1"/>
  <c r="N17" i="16"/>
  <c r="L42" i="16"/>
  <c r="J17" i="16"/>
  <c r="H17" i="16"/>
  <c r="F17" i="16"/>
  <c r="D17" i="16"/>
</calcChain>
</file>

<file path=xl/sharedStrings.xml><?xml version="1.0" encoding="utf-8"?>
<sst xmlns="http://schemas.openxmlformats.org/spreadsheetml/2006/main" count="944" uniqueCount="267">
  <si>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</si>
  <si>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</si>
  <si>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</si>
  <si>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</si>
  <si>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</si>
  <si>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</si>
  <si>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</si>
  <si>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</si>
  <si>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</si>
  <si>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</si>
  <si>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</si>
  <si>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</si>
  <si>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</si>
  <si>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</si>
  <si>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</si>
  <si>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</si>
  <si>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</si>
  <si>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</si>
  <si>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</si>
  <si>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</si>
  <si>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</si>
  <si>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</si>
  <si>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</si>
  <si>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</si>
  <si>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</si>
  <si>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</si>
  <si>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</si>
  <si>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</si>
  <si>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</si>
  <si>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</si>
  <si>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</si>
  <si>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</si>
  <si>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</si>
  <si>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</si>
  <si>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</si>
  <si>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</si>
  <si>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</si>
  <si>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</si>
  <si>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</si>
  <si>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</si>
  <si>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</si>
  <si>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</si>
  <si>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</si>
  <si>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</si>
  <si>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</si>
  <si>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</si>
  <si>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</si>
  <si>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</si>
  <si>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</si>
  <si>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</si>
  <si>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</si>
  <si>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</si>
  <si>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</si>
  <si>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</si>
  <si>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</si>
  <si>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</si>
  <si>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</si>
  <si>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</si>
  <si>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</si>
  <si>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</si>
  <si>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</si>
  <si>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</si>
  <si>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</si>
  <si>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</si>
  <si>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</si>
  <si>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</si>
  <si>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جمع کل</t>
  </si>
  <si>
    <t>1. سرمایه گذاری ها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</si>
  <si>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</si>
  <si>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</si>
  <si>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</si>
  <si>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</si>
  <si>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</si>
  <si>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</si>
  <si>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</si>
  <si>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2. اوراق بهاداری که ارزش آنها در تاریخ گزارش تعدیل شده اند</t>
  </si>
  <si>
    <t>اسنادخزانه-م7بودجه00-030912</t>
  </si>
  <si>
    <t>3. درآمد حاصل از سرمایه گذاری ها</t>
  </si>
  <si>
    <t>سپرده های بانکی</t>
  </si>
  <si>
    <t>سیمان‌هرمزگان‌</t>
  </si>
  <si>
    <t>شیر پگاه آذربایجان شرقی</t>
  </si>
  <si>
    <t>-</t>
  </si>
  <si>
    <t>بانک ملت</t>
  </si>
  <si>
    <t>ایران خودرو دیزل</t>
  </si>
  <si>
    <t>پویا زرکان آق دره</t>
  </si>
  <si>
    <t>اسنادخزانه-م5بودجه00-030626</t>
  </si>
  <si>
    <t>فولاد امیرکبیرکاشان</t>
  </si>
  <si>
    <t>آهن و فولاد غدیر ایرانیان</t>
  </si>
  <si>
    <t>1403/02/01</t>
  </si>
  <si>
    <t>تعدیل کارمزد کارگزار</t>
  </si>
  <si>
    <t>صورت وضعیت پرتفوی</t>
  </si>
  <si>
    <t>اطلاعات آماری مرتبط با اوراق اختیار فروش تبعی خریداری شده توسط صندوق سرمایه گذاری:</t>
  </si>
  <si>
    <t>نام سهام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</si>
  <si>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</si>
  <si>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</si>
  <si>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</si>
  <si>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</si>
  <si>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</si>
  <si>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</si>
  <si>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</si>
  <si>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</si>
  <si>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</si>
  <si>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</si>
  <si>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</si>
  <si>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</si>
  <si>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درصد به کل دارایی ها</t>
  </si>
  <si>
    <t>یادداشت</t>
  </si>
  <si>
    <t>درآمد حاصل از سرمایه گذاری در سپرده بانکی و گواهی سپرده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</si>
  <si>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</si>
  <si>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</si>
  <si>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3-2</t>
  </si>
  <si>
    <t>درآمد حاصل از سرمایه گذاری در سهام و حق تقدم سهام</t>
  </si>
  <si>
    <t>از ابتدای سال مالی</t>
  </si>
  <si>
    <t>درآمد سود صندوق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</si>
  <si>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</si>
  <si>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</si>
  <si>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</si>
  <si>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</si>
  <si>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</si>
  <si>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</si>
  <si>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</si>
  <si>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</si>
  <si>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</si>
  <si>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</si>
  <si>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</si>
  <si>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</si>
  <si>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</si>
  <si>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</si>
  <si>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</si>
  <si>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</si>
  <si>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</si>
  <si>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</si>
  <si>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</si>
  <si>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</si>
  <si>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</si>
  <si>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</si>
  <si>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</si>
  <si>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تاریخ تشکیل مجمع</t>
  </si>
  <si>
    <t>1403/03/30</t>
  </si>
  <si>
    <t>1403/03/06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</si>
  <si>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</si>
  <si>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</si>
  <si>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</si>
  <si>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</si>
  <si>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</si>
  <si>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شرح</t>
  </si>
  <si>
    <t>تاریخ دریافت سود</t>
  </si>
  <si>
    <t>نرخ سود علی الحساب</t>
  </si>
  <si>
    <t>خالص بهای فروش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</si>
  <si>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</si>
  <si>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</si>
  <si>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</si>
  <si>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</si>
  <si>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</si>
  <si>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</si>
  <si>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</si>
  <si>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</si>
  <si>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</si>
  <si>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سود و زیان ناشی از تغییر قیمت اوراق</t>
  </si>
  <si>
    <t xml:space="preserve"> </t>
  </si>
  <si>
    <t>واحدهای صندوق</t>
  </si>
  <si>
    <t>3-5</t>
  </si>
  <si>
    <t>پالایش نفت اصفهان</t>
  </si>
  <si>
    <t>اسناد خزانه-م3بودجه01-040520</t>
  </si>
  <si>
    <t>معین برای سایر درآمدهای تنزیل سود بانک</t>
  </si>
  <si>
    <t>3-3- درآمد حاصل از سرمایه گذاری در اوراق بهادار با درآمد ثابت</t>
  </si>
  <si>
    <t>3-1- سرمایه گذاری در اوراق بهادار با درآمد ثابت یا علل الحساب</t>
  </si>
  <si>
    <t>4-1- سرمایه گذاری در  گواهی سپرده بانکی</t>
  </si>
  <si>
    <t>5-1- سرمایه گذاری در سپرده های بانکی</t>
  </si>
  <si>
    <t>6-1-</t>
  </si>
  <si>
    <t>1-3-</t>
  </si>
  <si>
    <t>2-3- درآمد حاصل سرمایه گذاری در سهام و حق تقدم</t>
  </si>
  <si>
    <t>4-3- درآمد حاصل از سپرده های بانکی</t>
  </si>
  <si>
    <t>1-4- درآمد سود صندوق</t>
  </si>
  <si>
    <t>2-4- درآمد حاصل از سود سهام</t>
  </si>
  <si>
    <t xml:space="preserve">  3-4- سود اوراق بهادار با درآمد ثابت</t>
  </si>
  <si>
    <t>4-4-  سود اوراق بدهی و سپرده های بانکی</t>
  </si>
  <si>
    <t>5-4- درآمد حاصل از تغییر قیمت اوراق بهادار</t>
  </si>
  <si>
    <t>6-4- درآمد حاصل از فروش اوراق بهادار</t>
  </si>
  <si>
    <t>7-4- سود (زیان) ناشی از اعمال اختیار معامله سهام</t>
  </si>
  <si>
    <t>.5</t>
  </si>
  <si>
    <t>3-4</t>
  </si>
  <si>
    <t>3-1</t>
  </si>
  <si>
    <t>3-3</t>
  </si>
  <si>
    <t>صندوق سرمایه‌گذاری مشترک گنجینه ارمغان الماس</t>
  </si>
  <si>
    <t>صندوق سرمایه‌گذاری مشترک گنجینه  ارمغان الماس</t>
  </si>
  <si>
    <t>اقتصادی و خودکفایی آزادگان</t>
  </si>
  <si>
    <t>الحاوی</t>
  </si>
  <si>
    <t>بانک صادرات ایران</t>
  </si>
  <si>
    <t>بورس کالای ایران</t>
  </si>
  <si>
    <t>پالایش نفت بندرعباس</t>
  </si>
  <si>
    <t>پالایش نفت تهران</t>
  </si>
  <si>
    <t>پتروشیمی‌شیراز</t>
  </si>
  <si>
    <t>پمپ‌ سازی‌ ایران‌</t>
  </si>
  <si>
    <t>زامیاد</t>
  </si>
  <si>
    <t>سرمایه گذاری مسکن پردیس</t>
  </si>
  <si>
    <t>سرمایه‌گذاری‌نیرو</t>
  </si>
  <si>
    <t>سیم و کابل ابهر</t>
  </si>
  <si>
    <t>سیمان‌ارومیه‌</t>
  </si>
  <si>
    <t>ملی شیمی کشاورز</t>
  </si>
  <si>
    <t>ملی‌ صنایع‌ مس‌ ایران‌</t>
  </si>
  <si>
    <t>نیروکلر</t>
  </si>
  <si>
    <t>کشتیرانی دریای خزر</t>
  </si>
  <si>
    <t>سرمایه گذاری تامین اجتماعی</t>
  </si>
  <si>
    <t>توسعه فن افزار توسن</t>
  </si>
  <si>
    <t>کربن‌ ایران‌</t>
  </si>
  <si>
    <t>شیشه‌ همدان‌</t>
  </si>
  <si>
    <t>بانک‌اقتصادنوین‌</t>
  </si>
  <si>
    <t>بهمن  دیزل</t>
  </si>
  <si>
    <t>گروه‌بهمن‌</t>
  </si>
  <si>
    <t>توسعه‌ معادن‌ روی‌ ایران‌</t>
  </si>
  <si>
    <t>صنایع شیمیایی کیمیاگران امروز</t>
  </si>
  <si>
    <t>کالسیمین‌</t>
  </si>
  <si>
    <t>اسنادخزانه-م4بودجه00-030522</t>
  </si>
  <si>
    <t>1403/03/23</t>
  </si>
  <si>
    <t>1403/02/12</t>
  </si>
  <si>
    <t xml:space="preserve"> 2-1-سرمایه گذاری در اوراق مشتقه</t>
  </si>
  <si>
    <t>1-1-سرمایه گذاری در سهام و حق تقدم سهام</t>
  </si>
  <si>
    <t>سرمایه‌گذاری صنایع پتروشیمی‌</t>
  </si>
  <si>
    <t>سرمایه گذاری سیمان تامین</t>
  </si>
  <si>
    <t>سرمایه گذاری توسعه صنایع سیمان</t>
  </si>
  <si>
    <t>مجتمع صنایع لاستیک یزد</t>
  </si>
  <si>
    <t>گروه مالی صبا تامین</t>
  </si>
  <si>
    <t>گروه مپنا (سهامی عام)</t>
  </si>
  <si>
    <t>پالایش نفت لاوان</t>
  </si>
  <si>
    <t>1403/04/31</t>
  </si>
  <si>
    <t>1403/04/13</t>
  </si>
  <si>
    <t>1403/04/30</t>
  </si>
  <si>
    <t>1403/04/28</t>
  </si>
  <si>
    <t>1403/04/24</t>
  </si>
  <si>
    <t>1403/04/16</t>
  </si>
  <si>
    <t>1403/04/27</t>
  </si>
  <si>
    <t>5-3-  سایر درآمدها</t>
  </si>
  <si>
    <t>برای ماه منتهی به 1403/05/31</t>
  </si>
  <si>
    <t>1403/05/31</t>
  </si>
  <si>
    <t>اختیارخ وتجارت-1300-1403/07/11</t>
  </si>
  <si>
    <t>معدنی‌وصنعتی‌چادرملو</t>
  </si>
  <si>
    <t>پاکسان‌</t>
  </si>
  <si>
    <t>صنعتی دوده فام</t>
  </si>
  <si>
    <t>پتروشیمی بوعلی سینا</t>
  </si>
  <si>
    <t>داروسازی کاسپین تامین</t>
  </si>
  <si>
    <t>کشت و دام قیام اصفهان</t>
  </si>
  <si>
    <t>گ.س.وت.ص.پتروشیمی خلیج فارس</t>
  </si>
  <si>
    <t>صنایع پتروشیمی کرمانشاه</t>
  </si>
  <si>
    <t>اسنادخزانه-م10بودجه02-051112</t>
  </si>
  <si>
    <t>بله</t>
  </si>
  <si>
    <t>1402/12/21</t>
  </si>
  <si>
    <t>1405/11/12</t>
  </si>
  <si>
    <t>اسناد خزانه-م12بودجه02-050916</t>
  </si>
  <si>
    <t>1402/12/29</t>
  </si>
  <si>
    <t>1405/09/16</t>
  </si>
  <si>
    <t>سپرده کوتاه مدت بانک پارسیان ملاصدرا 47000952860609</t>
  </si>
  <si>
    <t>سپرده کوتاه مدت بانک آینده بخارست 0203466325003</t>
  </si>
  <si>
    <t>سپرده کوتاه مدت بانک خاورمیانه نیایش 101310810707074763</t>
  </si>
  <si>
    <t>سپرده کوتاه مدت موسسه اعتباری ملل نارمک 026610277000000486</t>
  </si>
  <si>
    <t>صندوق س.پشتوانه طلاآسمان آلتون</t>
  </si>
  <si>
    <t>1403/05/16</t>
  </si>
  <si>
    <t>1403/05/27</t>
  </si>
  <si>
    <t>1403/05/24</t>
  </si>
  <si>
    <t>1403/05/11</t>
  </si>
  <si>
    <t>ضشنا60171</t>
  </si>
  <si>
    <t>ضشنا60191</t>
  </si>
  <si>
    <t>ضصاد70231</t>
  </si>
  <si>
    <t>ضملت70181</t>
  </si>
  <si>
    <t>وبملت1</t>
  </si>
  <si>
    <t>ضملت50041</t>
  </si>
  <si>
    <t>ضملت50031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</si>
</sst>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30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sz val="12"/>
      <color theme="1"/>
      <name val="B Zar"/>
      <charset val="178"/>
    </font>
    <font>
      <sz val="8"/>
      <name val="Calibri"/>
    </font>
    <font>
      <sz val="12"/>
      <color rgb="FF000000"/>
      <name val="B Nazanin"/>
      <charset val="178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0"/>
      <color rgb="FF000000"/>
      <name val="Arial"/>
      <charset val="1"/>
    </font>
    <font>
      <b/>
      <sz val="14"/>
      <color theme="1"/>
      <name val="B Nazanin"/>
      <charset val="178"/>
    </font>
    <font>
      <b/>
      <sz val="11"/>
      <name val="B Za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/>
  </cellStyleXfs>
  <cellXfs count="223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11" fillId="0" borderId="0" xfId="0" applyFont="1" applyAlignment="1">
      <alignment wrapText="1"/>
    </xf>
    <xf numFmtId="0" fontId="11" fillId="0" borderId="3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3" fillId="0" borderId="0" xfId="0" applyFont="1"/>
    <xf numFmtId="0" fontId="5" fillId="0" borderId="0" xfId="0" applyFont="1" applyAlignment="1">
      <alignment horizontal="center" vertical="center"/>
    </xf>
    <xf numFmtId="0" fontId="14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7" fillId="0" borderId="3" xfId="0" applyFont="1" applyBorder="1" applyAlignment="1">
      <alignment wrapText="1"/>
    </xf>
    <xf numFmtId="0" fontId="13" fillId="0" borderId="0" xfId="0" applyFont="1" applyAlignment="1">
      <alignment horizontal="center" vertical="center" readingOrder="2"/>
    </xf>
    <xf numFmtId="0" fontId="9" fillId="0" borderId="0" xfId="0" applyFont="1" applyAlignment="1">
      <alignment horizontal="right" vertical="center" indent="1" readingOrder="2"/>
    </xf>
    <xf numFmtId="0" fontId="9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7" fillId="0" borderId="0" xfId="2" applyNumberFormat="1" applyFont="1"/>
    <xf numFmtId="0" fontId="8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5" fillId="0" borderId="0" xfId="0" applyFont="1" applyAlignment="1">
      <alignment horizontal="right" vertical="center" indent="1" readingOrder="2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/>
    <xf numFmtId="0" fontId="14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7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5" fontId="16" fillId="0" borderId="0" xfId="1" applyNumberFormat="1" applyFont="1" applyBorder="1" applyAlignment="1">
      <alignment horizontal="center" vertical="center"/>
    </xf>
    <xf numFmtId="165" fontId="16" fillId="0" borderId="0" xfId="1" applyNumberFormat="1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165" fontId="13" fillId="0" borderId="4" xfId="1" applyNumberFormat="1" applyFont="1" applyBorder="1" applyAlignment="1">
      <alignment horizontal="center" vertical="center"/>
    </xf>
    <xf numFmtId="165" fontId="13" fillId="0" borderId="0" xfId="1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 readingOrder="2"/>
    </xf>
    <xf numFmtId="0" fontId="7" fillId="0" borderId="2" xfId="0" applyFont="1" applyBorder="1" applyAlignment="1">
      <alignment horizontal="center" vertical="center" wrapText="1" readingOrder="2"/>
    </xf>
    <xf numFmtId="0" fontId="7" fillId="0" borderId="0" xfId="0" applyFont="1" applyAlignment="1">
      <alignment horizontal="right" vertical="center" wrapText="1" readingOrder="2"/>
    </xf>
    <xf numFmtId="3" fontId="7" fillId="0" borderId="0" xfId="0" applyNumberFormat="1" applyFont="1" applyAlignment="1">
      <alignment horizontal="left" vertical="center" wrapText="1" readingOrder="1"/>
    </xf>
    <xf numFmtId="0" fontId="7" fillId="0" borderId="0" xfId="0" applyFont="1" applyAlignment="1">
      <alignment horizontal="left" vertical="center" wrapText="1" readingOrder="1"/>
    </xf>
    <xf numFmtId="3" fontId="7" fillId="0" borderId="4" xfId="0" applyNumberFormat="1" applyFont="1" applyBorder="1" applyAlignment="1">
      <alignment horizontal="center" vertical="center" wrapText="1" readingOrder="2"/>
    </xf>
    <xf numFmtId="0" fontId="20" fillId="0" borderId="0" xfId="0" applyFont="1"/>
    <xf numFmtId="10" fontId="14" fillId="0" borderId="0" xfId="0" applyNumberFormat="1" applyFont="1" applyAlignment="1">
      <alignment horizontal="center"/>
    </xf>
    <xf numFmtId="165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165" fontId="0" fillId="0" borderId="0" xfId="0" applyNumberFormat="1"/>
    <xf numFmtId="0" fontId="8" fillId="0" borderId="0" xfId="0" applyFont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10" fontId="2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5" fontId="13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10" fontId="8" fillId="0" borderId="0" xfId="2" applyNumberFormat="1" applyFont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/>
    </xf>
    <xf numFmtId="165" fontId="8" fillId="0" borderId="4" xfId="2" applyNumberFormat="1" applyFont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3" fontId="14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0" fontId="4" fillId="0" borderId="0" xfId="0" applyNumberFormat="1" applyFont="1" applyAlignment="1">
      <alignment horizontal="center" wrapText="1"/>
    </xf>
    <xf numFmtId="3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5" fillId="0" borderId="0" xfId="0" applyFont="1" applyAlignment="1">
      <alignment horizontal="right" vertical="center"/>
    </xf>
    <xf numFmtId="164" fontId="4" fillId="0" borderId="4" xfId="2" applyNumberFormat="1" applyFont="1" applyBorder="1" applyAlignment="1">
      <alignment horizontal="center" vertical="center" wrapText="1"/>
    </xf>
    <xf numFmtId="164" fontId="4" fillId="0" borderId="0" xfId="1" applyFont="1" applyAlignment="1">
      <alignment horizontal="center" wrapText="1"/>
    </xf>
    <xf numFmtId="3" fontId="23" fillId="0" borderId="8" xfId="0" applyNumberFormat="1" applyFont="1" applyBorder="1" applyAlignment="1">
      <alignment horizontal="right" vertical="top"/>
    </xf>
    <xf numFmtId="0" fontId="26" fillId="0" borderId="8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6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9" fontId="7" fillId="2" borderId="4" xfId="2" applyFont="1" applyFill="1" applyBorder="1" applyAlignment="1">
      <alignment horizontal="center"/>
    </xf>
    <xf numFmtId="10" fontId="3" fillId="0" borderId="0" xfId="2" applyNumberFormat="1" applyFont="1" applyAlignment="1">
      <alignment horizontal="center" vertical="center"/>
    </xf>
    <xf numFmtId="10" fontId="2" fillId="0" borderId="0" xfId="2" applyNumberFormat="1" applyFont="1" applyAlignment="1">
      <alignment horizontal="center" vertical="center" wrapText="1"/>
    </xf>
    <xf numFmtId="10" fontId="7" fillId="2" borderId="4" xfId="2" applyNumberFormat="1" applyFont="1" applyFill="1" applyBorder="1" applyAlignment="1">
      <alignment horizontal="center"/>
    </xf>
    <xf numFmtId="0" fontId="23" fillId="0" borderId="5" xfId="0" applyFont="1" applyBorder="1" applyAlignment="1">
      <alignment horizontal="right" vertical="top"/>
    </xf>
    <xf numFmtId="3" fontId="23" fillId="0" borderId="5" xfId="0" applyNumberFormat="1" applyFont="1" applyBorder="1" applyAlignment="1">
      <alignment horizontal="right" vertical="top"/>
    </xf>
    <xf numFmtId="4" fontId="23" fillId="0" borderId="5" xfId="0" applyNumberFormat="1" applyFont="1" applyBorder="1" applyAlignment="1">
      <alignment horizontal="right" vertical="top"/>
    </xf>
    <xf numFmtId="49" fontId="28" fillId="0" borderId="0" xfId="0" applyNumberFormat="1" applyFont="1" applyAlignment="1">
      <alignment horizontal="right" vertical="center" readingOrder="2"/>
    </xf>
    <xf numFmtId="0" fontId="28" fillId="0" borderId="0" xfId="0" applyFont="1" applyAlignment="1">
      <alignment horizontal="right" vertical="center" readingOrder="2"/>
    </xf>
    <xf numFmtId="9" fontId="14" fillId="0" borderId="4" xfId="2" applyFont="1" applyBorder="1" applyAlignment="1">
      <alignment horizontal="center"/>
    </xf>
    <xf numFmtId="10" fontId="4" fillId="0" borderId="0" xfId="2" applyNumberFormat="1" applyFont="1" applyAlignment="1">
      <alignment horizontal="center" vertical="center" wrapText="1"/>
    </xf>
    <xf numFmtId="9" fontId="4" fillId="0" borderId="4" xfId="2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26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29" fillId="0" borderId="0" xfId="0" applyFont="1" applyAlignment="1">
      <alignment horizontal="center"/>
    </xf>
    <xf numFmtId="0" fontId="29" fillId="0" borderId="4" xfId="0" applyFont="1" applyBorder="1" applyAlignment="1">
      <alignment horizontal="center"/>
    </xf>
    <xf numFmtId="0" fontId="0" fillId="0" borderId="4" xfId="0" applyBorder="1"/>
    <xf numFmtId="165" fontId="29" fillId="0" borderId="4" xfId="1" applyNumberFormat="1" applyFont="1" applyBorder="1" applyAlignment="1">
      <alignment horizontal="center"/>
    </xf>
    <xf numFmtId="165" fontId="26" fillId="0" borderId="4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5" fillId="0" borderId="0" xfId="0" applyFont="1" applyAlignment="1">
      <alignment horizontal="right" vertical="center"/>
    </xf>
    <xf numFmtId="0" fontId="25" fillId="0" borderId="5" xfId="0" applyFont="1" applyBorder="1" applyAlignment="1">
      <alignment horizontal="right" vertical="center"/>
    </xf>
    <xf numFmtId="0" fontId="26" fillId="0" borderId="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7" fillId="0" borderId="0" xfId="0" applyFont="1" applyAlignment="1">
      <alignment horizontal="right" readingOrder="2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6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8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right" vertical="center" readingOrder="2"/>
    </xf>
    <xf numFmtId="0" fontId="9" fillId="0" borderId="0" xfId="0" applyFont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3" fontId="23" fillId="0" borderId="8" xfId="0" applyNumberFormat="1" applyFont="1" applyBorder="1" applyAlignment="1">
      <alignment horizontal="center" vertical="top"/>
    </xf>
    <xf numFmtId="0" fontId="26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15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 readingOrder="2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12</xdr:col>
      <xdr:colOff>676275</xdr:colOff>
      <xdr:row>52</xdr:row>
      <xdr:rowOff>171451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6A3490-9655-6C48-11E6-EC3D39C06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7241325" y="1"/>
          <a:ext cx="8905875" cy="10077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view="pageBreakPreview" zoomScaleNormal="100" zoomScaleSheetLayoutView="100" workbookViewId="0">
      <selection activeCell="F17" sqref="F17"/>
    </sheetView>
  </sheetViews>
  <sheetFormatPr defaultRowHeight="15" x14ac:dyDescent="0.25"/>
  <sheetData/>
  <pageMargins left="0.7" right="0.7" top="0.75" bottom="0.75" header="0.3" footer="0.3"/>
  <pageSetup paperSize="9" scale="6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AD20"/>
  <sheetViews>
    <sheetView rightToLeft="1" view="pageBreakPreview" zoomScale="85" zoomScaleNormal="85" zoomScaleSheetLayoutView="85" workbookViewId="0">
      <selection activeCell="F11" sqref="F11"/>
    </sheetView>
  </sheetViews>
  <sheetFormatPr defaultColWidth="9.125" defaultRowHeight="21" x14ac:dyDescent="0.55000000000000004"/>
  <cols>
    <col min="1" max="1" width="2.625" style="2" customWidth="1"/>
    <col min="2" max="2" width="62.625" style="2" bestFit="1" customWidth="1"/>
    <col min="3" max="3" width="1" style="2" customWidth="1"/>
    <col min="4" max="4" width="17.625" style="2" customWidth="1"/>
    <col min="5" max="5" width="0.625" style="2" customWidth="1"/>
    <col min="6" max="6" width="19.625" style="2" bestFit="1" customWidth="1"/>
    <col min="7" max="7" width="1" style="2" customWidth="1"/>
    <col min="8" max="8" width="15.25" style="2" customWidth="1"/>
    <col min="9" max="9" width="1" style="2" customWidth="1"/>
    <col min="10" max="10" width="21.625" style="2" customWidth="1"/>
    <col min="11" max="11" width="1" style="2" customWidth="1"/>
    <col min="12" max="12" width="9.125" style="2" customWidth="1"/>
    <col min="13" max="16384" width="9.125" style="2"/>
  </cols>
  <sheetData>
    <row r="1" spans="2:30" ht="26.25" customHeight="1" x14ac:dyDescent="0.55000000000000004"/>
    <row r="2" spans="2:30" ht="26.25" customHeight="1" x14ac:dyDescent="0.55000000000000004">
      <c r="B2" s="159" t="s">
        <v>185</v>
      </c>
      <c r="C2" s="159"/>
      <c r="D2" s="159"/>
      <c r="E2" s="159"/>
      <c r="F2" s="159"/>
      <c r="G2" s="159"/>
      <c r="H2" s="159"/>
      <c r="I2" s="159"/>
      <c r="J2" s="159"/>
    </row>
    <row r="3" spans="2:30" ht="26.25" customHeight="1" x14ac:dyDescent="0.55000000000000004">
      <c r="B3" s="159" t="s">
        <v>38</v>
      </c>
      <c r="C3" s="159"/>
      <c r="D3" s="159"/>
      <c r="E3" s="159"/>
      <c r="F3" s="159"/>
      <c r="G3" s="159"/>
      <c r="H3" s="159"/>
      <c r="I3" s="159"/>
      <c r="J3" s="159"/>
    </row>
    <row r="4" spans="2:30" ht="26.25" customHeight="1" x14ac:dyDescent="0.55000000000000004">
      <c r="B4" s="159" t="s">
        <v>233</v>
      </c>
      <c r="C4" s="159"/>
      <c r="D4" s="159"/>
      <c r="E4" s="159"/>
      <c r="F4" s="159"/>
      <c r="G4" s="159"/>
      <c r="H4" s="159"/>
      <c r="I4" s="159"/>
      <c r="J4" s="159"/>
    </row>
    <row r="5" spans="2:30" ht="26.25" customHeight="1" x14ac:dyDescent="0.55000000000000004"/>
    <row r="6" spans="2:30" ht="26.25" customHeight="1" x14ac:dyDescent="0.55000000000000004">
      <c r="B6" s="12" t="s">
        <v>77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2:30" ht="26.25" customHeight="1" x14ac:dyDescent="0.55000000000000004">
      <c r="B7" s="12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spans="2:30" s="4" customFormat="1" ht="58.5" customHeight="1" x14ac:dyDescent="0.6">
      <c r="B8" s="199" t="s">
        <v>42</v>
      </c>
      <c r="C8" s="29"/>
      <c r="D8" s="119" t="s">
        <v>106</v>
      </c>
      <c r="E8" s="29"/>
      <c r="F8" s="199" t="s">
        <v>35</v>
      </c>
      <c r="G8" s="29"/>
      <c r="H8" s="199" t="s">
        <v>58</v>
      </c>
      <c r="I8" s="29"/>
      <c r="J8" s="199" t="s">
        <v>11</v>
      </c>
    </row>
    <row r="9" spans="2:30" s="4" customFormat="1" ht="26.25" customHeight="1" x14ac:dyDescent="0.55000000000000004">
      <c r="B9" s="4" t="s">
        <v>107</v>
      </c>
      <c r="D9" s="136" t="s">
        <v>181</v>
      </c>
      <c r="F9" s="66">
        <f>'درآمد سپرده بانکی'!D15</f>
        <v>23328317</v>
      </c>
      <c r="H9" s="139">
        <f>F9/$F$15</f>
        <v>-8.4993870689897269E-4</v>
      </c>
      <c r="I9" s="6"/>
      <c r="J9" s="139">
        <f>F9/'سرمایه گذاری ها'!$O$17</f>
        <v>7.5689519129586107E-5</v>
      </c>
    </row>
    <row r="10" spans="2:30" s="4" customFormat="1" ht="26.25" customHeight="1" x14ac:dyDescent="0.55000000000000004">
      <c r="B10" s="4" t="s">
        <v>65</v>
      </c>
      <c r="D10" s="136" t="s">
        <v>161</v>
      </c>
      <c r="F10" s="66">
        <f>'سایر درآمدها'!D13</f>
        <v>22607580</v>
      </c>
      <c r="H10" s="139">
        <f>F10/$F$15</f>
        <v>-8.2367953553250659E-4</v>
      </c>
      <c r="I10" s="6"/>
      <c r="J10" s="139">
        <f>F10/'سرمایه گذاری ها'!$O$17</f>
        <v>7.3351063382911356E-5</v>
      </c>
    </row>
    <row r="11" spans="2:30" s="4" customFormat="1" ht="26.25" customHeight="1" x14ac:dyDescent="0.55000000000000004">
      <c r="B11" s="4" t="s">
        <v>108</v>
      </c>
      <c r="D11" s="136" t="s">
        <v>182</v>
      </c>
      <c r="F11" s="66">
        <f>'درآمد سرمایه گذاری در صندوق'!I9</f>
        <v>-63322749</v>
      </c>
      <c r="H11" s="139">
        <f>F11/$F$15</f>
        <v>2.3070869365478964E-3</v>
      </c>
      <c r="I11" s="6"/>
      <c r="J11" s="139">
        <f>F11/'سرمایه گذاری ها'!$O$17</f>
        <v>-2.0545281606784921E-4</v>
      </c>
    </row>
    <row r="12" spans="2:30" s="4" customFormat="1" ht="26.25" customHeight="1" x14ac:dyDescent="0.55000000000000004">
      <c r="B12" s="4" t="s">
        <v>109</v>
      </c>
      <c r="D12" s="136" t="s">
        <v>183</v>
      </c>
      <c r="F12" s="66">
        <f>'سرمایه‌گذاری در اوراق بهادار'!J16</f>
        <v>381866091</v>
      </c>
      <c r="H12" s="139">
        <f>F12/$F$15</f>
        <v>-1.3912824126708559E-2</v>
      </c>
      <c r="I12" s="6"/>
      <c r="J12" s="139">
        <f>F12/'سرمایه گذاری ها'!$O$17</f>
        <v>1.2389775396006823E-3</v>
      </c>
    </row>
    <row r="13" spans="2:30" s="4" customFormat="1" ht="26.25" customHeight="1" x14ac:dyDescent="0.55000000000000004">
      <c r="B13" s="4" t="s">
        <v>111</v>
      </c>
      <c r="D13" s="135" t="s">
        <v>110</v>
      </c>
      <c r="F13" s="66">
        <f>'سرمایه‌گذاری در سهام'!J62</f>
        <v>-27811537257</v>
      </c>
      <c r="H13" s="139">
        <f>F13/$F$15</f>
        <v>1.0132793554325921</v>
      </c>
      <c r="I13" s="6"/>
      <c r="J13" s="139">
        <f>F13/'سرمایه گذاری ها'!$O$17</f>
        <v>-9.0235479963552384E-2</v>
      </c>
    </row>
    <row r="14" spans="2:30" s="4" customFormat="1" ht="26.25" customHeight="1" x14ac:dyDescent="0.55000000000000004">
      <c r="F14" s="66"/>
      <c r="H14" s="138"/>
      <c r="I14" s="6"/>
      <c r="J14" s="139"/>
    </row>
    <row r="15" spans="2:30" ht="24.75" thickBot="1" x14ac:dyDescent="0.65">
      <c r="B15" s="23" t="s">
        <v>66</v>
      </c>
      <c r="D15" s="23"/>
      <c r="F15" s="67">
        <f>SUM(F9:F14)</f>
        <v>-27447058018</v>
      </c>
      <c r="G15" s="18"/>
      <c r="H15" s="137">
        <f>SUM(H9:H14)</f>
        <v>0.99999999999999989</v>
      </c>
      <c r="I15" s="52"/>
      <c r="J15" s="140">
        <f>SUM(J9:J14)</f>
        <v>-8.905291465750706E-2</v>
      </c>
    </row>
    <row r="16" spans="2:30" ht="21.75" thickTop="1" x14ac:dyDescent="0.55000000000000004">
      <c r="F16" s="3"/>
    </row>
    <row r="20" spans="2:12" ht="26.25" customHeight="1" x14ac:dyDescent="0.75">
      <c r="B20" s="198">
        <v>9</v>
      </c>
      <c r="C20" s="198"/>
      <c r="D20" s="198"/>
      <c r="E20" s="198"/>
      <c r="F20" s="198"/>
      <c r="G20" s="198"/>
      <c r="H20" s="198"/>
      <c r="I20" s="198"/>
      <c r="J20" s="198"/>
      <c r="K20" s="198"/>
      <c r="L20" s="198"/>
    </row>
  </sheetData>
  <sortState ref="B9:J13">
    <sortCondition descending="1" ref="F9:F13"/>
  </sortState>
  <mergeCells count="8">
    <mergeCell ref="B2:J2"/>
    <mergeCell ref="B3:J3"/>
    <mergeCell ref="B4:J4"/>
    <mergeCell ref="B20:L20"/>
    <mergeCell ref="B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rightToLeft="1" zoomScaleNormal="100" workbookViewId="0">
      <selection activeCell="I21" sqref="I21"/>
    </sheetView>
  </sheetViews>
  <sheetFormatPr defaultRowHeight="15" x14ac:dyDescent="0.25"/>
  <cols>
    <col min="1" max="1" width="30.625" bestFit="1" customWidth="1"/>
    <col min="2" max="2" width="1.125" customWidth="1"/>
    <col min="3" max="3" width="16.25" bestFit="1" customWidth="1"/>
    <col min="4" max="4" width="1.375" customWidth="1"/>
    <col min="5" max="5" width="15.375" bestFit="1" customWidth="1"/>
    <col min="6" max="6" width="1.375" customWidth="1"/>
    <col min="7" max="7" width="16.75" bestFit="1" customWidth="1"/>
    <col min="8" max="8" width="1.375" customWidth="1"/>
    <col min="9" max="9" width="16.75" bestFit="1" customWidth="1"/>
    <col min="10" max="10" width="1.375" customWidth="1"/>
    <col min="11" max="11" width="17.25" bestFit="1" customWidth="1"/>
    <col min="12" max="12" width="1.375" customWidth="1"/>
    <col min="13" max="13" width="16.25" bestFit="1" customWidth="1"/>
    <col min="14" max="14" width="1.375" customWidth="1"/>
    <col min="15" max="15" width="15.375" bestFit="1" customWidth="1"/>
    <col min="16" max="16" width="1.375" customWidth="1"/>
    <col min="17" max="17" width="16.75" bestFit="1" customWidth="1"/>
    <col min="18" max="18" width="1.375" customWidth="1"/>
    <col min="19" max="19" width="16.75" bestFit="1" customWidth="1"/>
    <col min="20" max="20" width="1.375" customWidth="1"/>
    <col min="21" max="21" width="17.25" bestFit="1" customWidth="1"/>
  </cols>
  <sheetData>
    <row r="1" spans="1:21" ht="25.5" x14ac:dyDescent="0.25">
      <c r="A1" s="180" t="s">
        <v>185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</row>
    <row r="2" spans="1:21" ht="25.5" x14ac:dyDescent="0.25">
      <c r="A2" s="180" t="s">
        <v>38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</row>
    <row r="3" spans="1:21" ht="25.5" x14ac:dyDescent="0.25">
      <c r="A3" s="180" t="s">
        <v>233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</row>
    <row r="4" spans="1:21" x14ac:dyDescent="0.2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</row>
    <row r="5" spans="1:21" ht="24" x14ac:dyDescent="0.25">
      <c r="A5" s="145" t="s">
        <v>170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</row>
    <row r="6" spans="1:21" ht="21" x14ac:dyDescent="0.25">
      <c r="A6" s="121"/>
      <c r="B6" s="121"/>
      <c r="C6" s="179" t="s">
        <v>40</v>
      </c>
      <c r="D6" s="179"/>
      <c r="E6" s="179"/>
      <c r="F6" s="179"/>
      <c r="G6" s="179"/>
      <c r="H6" s="179"/>
      <c r="I6" s="179"/>
      <c r="J6" s="179"/>
      <c r="K6" s="179"/>
      <c r="L6" s="121"/>
      <c r="M6" s="179" t="s">
        <v>112</v>
      </c>
      <c r="N6" s="179"/>
      <c r="O6" s="179"/>
      <c r="P6" s="179"/>
      <c r="Q6" s="179"/>
      <c r="R6" s="179"/>
      <c r="S6" s="179"/>
      <c r="T6" s="179"/>
      <c r="U6" s="179"/>
    </row>
    <row r="7" spans="1:21" ht="21" x14ac:dyDescent="0.25">
      <c r="A7" s="121"/>
      <c r="B7" s="121"/>
      <c r="C7" s="122"/>
      <c r="D7" s="122"/>
      <c r="E7" s="122"/>
      <c r="F7" s="122"/>
      <c r="G7" s="122"/>
      <c r="H7" s="122"/>
      <c r="I7" s="175" t="s">
        <v>60</v>
      </c>
      <c r="J7" s="175"/>
      <c r="K7" s="175"/>
      <c r="L7" s="121"/>
      <c r="M7" s="122"/>
      <c r="N7" s="122"/>
      <c r="O7" s="122"/>
      <c r="P7" s="122"/>
      <c r="Q7" s="122"/>
      <c r="R7" s="122"/>
      <c r="S7" s="175" t="s">
        <v>60</v>
      </c>
      <c r="T7" s="175"/>
      <c r="U7" s="175"/>
    </row>
    <row r="8" spans="1:21" ht="21" x14ac:dyDescent="0.25">
      <c r="A8" s="123" t="s">
        <v>102</v>
      </c>
      <c r="B8" s="121"/>
      <c r="C8" s="123" t="s">
        <v>113</v>
      </c>
      <c r="D8" s="121"/>
      <c r="E8" s="123" t="s">
        <v>56</v>
      </c>
      <c r="F8" s="121"/>
      <c r="G8" s="123" t="s">
        <v>57</v>
      </c>
      <c r="H8" s="121"/>
      <c r="I8" s="124" t="s">
        <v>35</v>
      </c>
      <c r="J8" s="122"/>
      <c r="K8" s="124" t="s">
        <v>58</v>
      </c>
      <c r="L8" s="121"/>
      <c r="M8" s="123" t="s">
        <v>113</v>
      </c>
      <c r="N8" s="121"/>
      <c r="O8" s="123" t="s">
        <v>56</v>
      </c>
      <c r="P8" s="121"/>
      <c r="Q8" s="123" t="s">
        <v>57</v>
      </c>
      <c r="R8" s="121"/>
      <c r="S8" s="124" t="s">
        <v>35</v>
      </c>
      <c r="T8" s="122"/>
      <c r="U8" s="124" t="s">
        <v>58</v>
      </c>
    </row>
    <row r="9" spans="1:21" ht="21" x14ac:dyDescent="0.55000000000000004">
      <c r="A9" s="2" t="s">
        <v>255</v>
      </c>
      <c r="B9" s="2"/>
      <c r="C9" s="2">
        <v>0</v>
      </c>
      <c r="D9" s="2"/>
      <c r="E9" s="2">
        <v>0</v>
      </c>
      <c r="F9" s="2"/>
      <c r="G9" s="2">
        <v>-63322749</v>
      </c>
      <c r="H9" s="2"/>
      <c r="I9" s="2">
        <v>-63322749</v>
      </c>
      <c r="J9" s="2"/>
      <c r="K9" s="20">
        <v>0.23</v>
      </c>
      <c r="L9" s="2"/>
      <c r="M9" s="2">
        <v>0</v>
      </c>
      <c r="N9" s="2"/>
      <c r="O9" s="2">
        <v>0</v>
      </c>
      <c r="P9" s="2"/>
      <c r="Q9" s="20">
        <v>-63322749</v>
      </c>
      <c r="R9" s="2"/>
      <c r="S9" s="20">
        <v>-63322749</v>
      </c>
      <c r="T9" s="2"/>
      <c r="U9" s="20">
        <v>0.11</v>
      </c>
    </row>
    <row r="10" spans="1:21" ht="21" x14ac:dyDescent="0.25">
      <c r="A10" s="134"/>
      <c r="B10" s="121"/>
      <c r="C10" s="134"/>
      <c r="D10" s="121"/>
      <c r="E10" s="134"/>
      <c r="F10" s="121"/>
      <c r="G10" s="134"/>
      <c r="H10" s="121"/>
      <c r="I10" s="134"/>
      <c r="J10" s="121"/>
      <c r="K10" s="134"/>
      <c r="L10" s="121"/>
      <c r="M10" s="134"/>
      <c r="N10" s="121"/>
      <c r="O10" s="134"/>
      <c r="P10" s="121"/>
      <c r="Q10" s="134"/>
      <c r="R10" s="121"/>
      <c r="S10" s="134"/>
      <c r="T10" s="121"/>
      <c r="U10" s="134"/>
    </row>
    <row r="11" spans="1:21" ht="21.75" thickBot="1" x14ac:dyDescent="0.3">
      <c r="A11" s="151" t="s">
        <v>60</v>
      </c>
      <c r="B11" s="152"/>
      <c r="C11" s="151">
        <f>SUM(C9:C10)</f>
        <v>0</v>
      </c>
      <c r="D11" s="152"/>
      <c r="E11" s="151">
        <f>SUM(E9:E10)</f>
        <v>0</v>
      </c>
      <c r="F11" s="152"/>
      <c r="G11" s="157">
        <f>SUM(G9:G10)</f>
        <v>-63322749</v>
      </c>
      <c r="H11" s="158"/>
      <c r="I11" s="157">
        <f>SUM(I9:I10)</f>
        <v>-63322749</v>
      </c>
      <c r="J11" s="158"/>
      <c r="K11" s="151"/>
      <c r="L11" s="158"/>
      <c r="M11" s="151">
        <f>SUM(M9:M10)</f>
        <v>0</v>
      </c>
      <c r="N11" s="158"/>
      <c r="O11" s="151">
        <f>SUM(O9:O10)</f>
        <v>0</v>
      </c>
      <c r="P11" s="158"/>
      <c r="Q11" s="157">
        <f>SUM(Q9:Q10)</f>
        <v>-63322749</v>
      </c>
      <c r="R11" s="158"/>
      <c r="S11" s="157">
        <f>SUM(S9:S10)</f>
        <v>-63322749</v>
      </c>
      <c r="T11" s="152"/>
      <c r="U11" s="151">
        <f>SUM(U9:U10)</f>
        <v>0.11</v>
      </c>
    </row>
    <row r="12" spans="1:21" ht="15.75" thickTop="1" x14ac:dyDescent="0.25"/>
    <row r="17" spans="2:21" ht="30" x14ac:dyDescent="0.75">
      <c r="K17" s="46">
        <v>10</v>
      </c>
    </row>
    <row r="18" spans="2:21" ht="21" x14ac:dyDescent="0.55000000000000004">
      <c r="B18" s="190"/>
      <c r="C18" s="190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</row>
  </sheetData>
  <mergeCells count="9">
    <mergeCell ref="B18:U18"/>
    <mergeCell ref="I7:K7"/>
    <mergeCell ref="S7:U7"/>
    <mergeCell ref="A1:U1"/>
    <mergeCell ref="A2:U2"/>
    <mergeCell ref="A3:U3"/>
    <mergeCell ref="B5:U5"/>
    <mergeCell ref="C6:K6"/>
    <mergeCell ref="M6:U6"/>
  </mergeCells>
  <pageMargins left="0.7" right="0.7" top="0.75" bottom="0.75" header="0.3" footer="0.3"/>
  <pageSetup paperSize="9" scale="68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65"/>
  <sheetViews>
    <sheetView rightToLeft="1" topLeftCell="A37" zoomScale="70" zoomScaleNormal="70" zoomScaleSheetLayoutView="70" workbookViewId="0">
      <selection activeCell="L64" sqref="L64"/>
    </sheetView>
  </sheetViews>
  <sheetFormatPr defaultColWidth="9.125" defaultRowHeight="21" x14ac:dyDescent="0.55000000000000004"/>
  <cols>
    <col min="1" max="1" width="2.875" style="4" customWidth="1"/>
    <col min="2" max="2" width="33.375" style="4" customWidth="1"/>
    <col min="3" max="3" width="1" style="4" customWidth="1"/>
    <col min="4" max="4" width="13.875" style="4" customWidth="1"/>
    <col min="5" max="5" width="1" style="4" customWidth="1"/>
    <col min="6" max="6" width="16.625" style="4" bestFit="1" customWidth="1"/>
    <col min="7" max="7" width="1" style="4" customWidth="1"/>
    <col min="8" max="8" width="16.25" style="4" bestFit="1" customWidth="1"/>
    <col min="9" max="9" width="1" style="4" customWidth="1"/>
    <col min="10" max="10" width="17" style="4" customWidth="1"/>
    <col min="11" max="11" width="1" style="4" customWidth="1"/>
    <col min="12" max="12" width="13.375" style="4" customWidth="1"/>
    <col min="13" max="13" width="1" style="4" customWidth="1"/>
    <col min="14" max="14" width="15.875" style="4" customWidth="1"/>
    <col min="15" max="15" width="1" style="4" customWidth="1"/>
    <col min="16" max="16" width="18.75" style="4" customWidth="1"/>
    <col min="17" max="17" width="1" style="4" customWidth="1"/>
    <col min="18" max="18" width="16.75" style="4" bestFit="1" customWidth="1"/>
    <col min="19" max="19" width="1" style="4" customWidth="1"/>
    <col min="20" max="20" width="16.625" style="4" bestFit="1" customWidth="1"/>
    <col min="21" max="21" width="1" style="4" customWidth="1"/>
    <col min="22" max="22" width="13.375" style="4" customWidth="1"/>
    <col min="23" max="23" width="1" style="4" customWidth="1"/>
    <col min="24" max="24" width="9.125" style="4" customWidth="1"/>
    <col min="25" max="16384" width="9.125" style="4"/>
  </cols>
  <sheetData>
    <row r="2" spans="2:28" ht="35.25" x14ac:dyDescent="0.55000000000000004">
      <c r="B2" s="200" t="s">
        <v>184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</row>
    <row r="3" spans="2:28" ht="35.25" x14ac:dyDescent="0.55000000000000004">
      <c r="B3" s="200" t="s">
        <v>38</v>
      </c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</row>
    <row r="4" spans="2:28" ht="35.25" x14ac:dyDescent="0.55000000000000004">
      <c r="B4" s="200" t="s">
        <v>233</v>
      </c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</row>
    <row r="7" spans="2:28" s="2" customFormat="1" ht="30" x14ac:dyDescent="0.55000000000000004">
      <c r="B7" s="12" t="s">
        <v>171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1.5" customHeight="1" x14ac:dyDescent="0.55000000000000004">
      <c r="B8" s="160" t="s">
        <v>1</v>
      </c>
      <c r="D8" s="161" t="s">
        <v>40</v>
      </c>
      <c r="E8" s="161" t="s">
        <v>40</v>
      </c>
      <c r="F8" s="161" t="s">
        <v>40</v>
      </c>
      <c r="G8" s="161" t="s">
        <v>40</v>
      </c>
      <c r="H8" s="161" t="s">
        <v>40</v>
      </c>
      <c r="I8" s="161" t="s">
        <v>40</v>
      </c>
      <c r="J8" s="161" t="s">
        <v>40</v>
      </c>
      <c r="K8" s="161" t="s">
        <v>40</v>
      </c>
      <c r="L8" s="161" t="s">
        <v>40</v>
      </c>
      <c r="N8" s="161" t="s">
        <v>41</v>
      </c>
      <c r="O8" s="161" t="s">
        <v>41</v>
      </c>
      <c r="P8" s="161" t="s">
        <v>41</v>
      </c>
      <c r="Q8" s="161" t="s">
        <v>41</v>
      </c>
      <c r="R8" s="161" t="s">
        <v>41</v>
      </c>
      <c r="S8" s="161" t="s">
        <v>41</v>
      </c>
      <c r="T8" s="161" t="s">
        <v>41</v>
      </c>
      <c r="U8" s="161" t="s">
        <v>41</v>
      </c>
      <c r="V8" s="161" t="s">
        <v>41</v>
      </c>
    </row>
    <row r="9" spans="2:28" s="32" customFormat="1" ht="55.5" customHeight="1" x14ac:dyDescent="0.25">
      <c r="B9" s="160" t="s">
        <v>1</v>
      </c>
      <c r="D9" s="201" t="s">
        <v>55</v>
      </c>
      <c r="E9" s="33"/>
      <c r="F9" s="201" t="s">
        <v>56</v>
      </c>
      <c r="G9" s="33"/>
      <c r="H9" s="201" t="s">
        <v>57</v>
      </c>
      <c r="I9" s="33"/>
      <c r="J9" s="201" t="s">
        <v>35</v>
      </c>
      <c r="K9" s="33"/>
      <c r="L9" s="201" t="s">
        <v>58</v>
      </c>
      <c r="N9" s="201" t="s">
        <v>55</v>
      </c>
      <c r="O9" s="33"/>
      <c r="P9" s="201" t="s">
        <v>56</v>
      </c>
      <c r="Q9" s="33"/>
      <c r="R9" s="201" t="s">
        <v>57</v>
      </c>
      <c r="S9" s="33"/>
      <c r="T9" s="201" t="s">
        <v>35</v>
      </c>
      <c r="U9" s="33"/>
      <c r="V9" s="201" t="s">
        <v>58</v>
      </c>
    </row>
    <row r="10" spans="2:28" x14ac:dyDescent="0.55000000000000004">
      <c r="B10" s="4" t="s">
        <v>222</v>
      </c>
      <c r="D10" s="66">
        <v>0</v>
      </c>
      <c r="E10" s="113"/>
      <c r="F10" s="66">
        <v>0</v>
      </c>
      <c r="G10" s="113"/>
      <c r="H10" s="66">
        <v>-724179476</v>
      </c>
      <c r="I10" s="113"/>
      <c r="J10" s="66">
        <v>-724179476</v>
      </c>
      <c r="K10" s="113"/>
      <c r="L10" s="127">
        <v>2.59</v>
      </c>
      <c r="M10" s="113"/>
      <c r="N10" s="66">
        <v>0</v>
      </c>
      <c r="O10" s="113"/>
      <c r="P10" s="66">
        <v>0</v>
      </c>
      <c r="Q10" s="113"/>
      <c r="R10" s="66">
        <v>-722504388</v>
      </c>
      <c r="S10" s="113"/>
      <c r="T10" s="66">
        <v>-722504388</v>
      </c>
      <c r="U10" s="113"/>
      <c r="V10" s="147">
        <f>T10/$T$62</f>
        <v>1.2006095195721536E-2</v>
      </c>
    </row>
    <row r="11" spans="2:28" x14ac:dyDescent="0.55000000000000004">
      <c r="B11" s="4" t="s">
        <v>79</v>
      </c>
      <c r="D11" s="66">
        <v>0</v>
      </c>
      <c r="E11" s="113"/>
      <c r="F11" s="66">
        <v>-155071795</v>
      </c>
      <c r="G11" s="113"/>
      <c r="H11" s="66">
        <v>329318759</v>
      </c>
      <c r="I11" s="113"/>
      <c r="J11" s="66">
        <v>174246964</v>
      </c>
      <c r="K11" s="113"/>
      <c r="L11" s="127">
        <v>-0.62</v>
      </c>
      <c r="M11" s="113"/>
      <c r="N11" s="66">
        <v>0</v>
      </c>
      <c r="O11" s="113"/>
      <c r="P11" s="66">
        <v>1192859988</v>
      </c>
      <c r="Q11" s="113"/>
      <c r="R11" s="66">
        <v>158734879</v>
      </c>
      <c r="S11" s="113"/>
      <c r="T11" s="66">
        <v>1351594867</v>
      </c>
      <c r="U11" s="113"/>
      <c r="V11" s="147">
        <f t="shared" ref="V11:V60" si="0">T11/$T$62</f>
        <v>-2.2459900463954813E-2</v>
      </c>
    </row>
    <row r="12" spans="2:28" x14ac:dyDescent="0.55000000000000004">
      <c r="B12" s="4" t="s">
        <v>220</v>
      </c>
      <c r="D12" s="66">
        <v>0</v>
      </c>
      <c r="E12" s="113"/>
      <c r="F12" s="66">
        <v>0</v>
      </c>
      <c r="G12" s="113"/>
      <c r="H12" s="66">
        <v>227607434</v>
      </c>
      <c r="I12" s="113"/>
      <c r="J12" s="66">
        <v>227607434</v>
      </c>
      <c r="K12" s="113"/>
      <c r="L12" s="127">
        <v>-0.81</v>
      </c>
      <c r="M12" s="113"/>
      <c r="N12" s="66">
        <v>0</v>
      </c>
      <c r="O12" s="113"/>
      <c r="P12" s="66">
        <v>0</v>
      </c>
      <c r="Q12" s="113"/>
      <c r="R12" s="66">
        <v>227607434</v>
      </c>
      <c r="S12" s="113"/>
      <c r="T12" s="66">
        <v>227607434</v>
      </c>
      <c r="U12" s="113"/>
      <c r="V12" s="147">
        <f t="shared" si="0"/>
        <v>-3.7822282677373946E-3</v>
      </c>
    </row>
    <row r="13" spans="2:28" x14ac:dyDescent="0.55000000000000004">
      <c r="B13" s="4" t="s">
        <v>162</v>
      </c>
      <c r="D13" s="66">
        <v>0</v>
      </c>
      <c r="E13" s="113"/>
      <c r="F13" s="66">
        <v>-433107728</v>
      </c>
      <c r="G13" s="113"/>
      <c r="H13" s="66">
        <v>-976240562</v>
      </c>
      <c r="I13" s="113"/>
      <c r="J13" s="66">
        <v>-1409348290</v>
      </c>
      <c r="K13" s="113"/>
      <c r="L13" s="127">
        <v>5.04</v>
      </c>
      <c r="M13" s="113"/>
      <c r="N13" s="66">
        <v>2106148649</v>
      </c>
      <c r="O13" s="113"/>
      <c r="P13" s="66">
        <v>-4256721125</v>
      </c>
      <c r="Q13" s="113"/>
      <c r="R13" s="66">
        <v>-1648613853</v>
      </c>
      <c r="S13" s="113"/>
      <c r="T13" s="66">
        <v>-3799186329</v>
      </c>
      <c r="U13" s="113"/>
      <c r="V13" s="147">
        <f t="shared" si="0"/>
        <v>6.3132340079653376E-2</v>
      </c>
    </row>
    <row r="14" spans="2:28" x14ac:dyDescent="0.55000000000000004">
      <c r="B14" s="4" t="s">
        <v>200</v>
      </c>
      <c r="D14" s="66">
        <v>695868539</v>
      </c>
      <c r="E14" s="113"/>
      <c r="F14" s="66">
        <v>-2249373048</v>
      </c>
      <c r="G14" s="113"/>
      <c r="H14" s="66">
        <v>75150204</v>
      </c>
      <c r="I14" s="113"/>
      <c r="J14" s="66">
        <v>-1478354305</v>
      </c>
      <c r="K14" s="113"/>
      <c r="L14" s="127">
        <v>5.29</v>
      </c>
      <c r="M14" s="113"/>
      <c r="N14" s="66">
        <v>695868539</v>
      </c>
      <c r="O14" s="113"/>
      <c r="P14" s="66">
        <v>-626526631</v>
      </c>
      <c r="Q14" s="113"/>
      <c r="R14" s="66">
        <v>75150204</v>
      </c>
      <c r="S14" s="113"/>
      <c r="T14" s="66">
        <v>144492112</v>
      </c>
      <c r="U14" s="113"/>
      <c r="V14" s="147">
        <f t="shared" si="0"/>
        <v>-2.4010733782600336E-3</v>
      </c>
    </row>
    <row r="15" spans="2:28" x14ac:dyDescent="0.55000000000000004">
      <c r="B15" s="4" t="s">
        <v>197</v>
      </c>
      <c r="D15" s="66">
        <v>0</v>
      </c>
      <c r="E15" s="113"/>
      <c r="F15" s="66">
        <v>-734155237</v>
      </c>
      <c r="G15" s="113"/>
      <c r="H15" s="66">
        <v>-125375289</v>
      </c>
      <c r="I15" s="113"/>
      <c r="J15" s="66">
        <v>-859530526</v>
      </c>
      <c r="K15" s="113"/>
      <c r="L15" s="127">
        <v>3.07</v>
      </c>
      <c r="M15" s="113"/>
      <c r="N15" s="66">
        <v>233441552</v>
      </c>
      <c r="O15" s="113"/>
      <c r="P15" s="66">
        <v>-1283815582</v>
      </c>
      <c r="Q15" s="113"/>
      <c r="R15" s="66">
        <v>-125375289</v>
      </c>
      <c r="S15" s="113"/>
      <c r="T15" s="66">
        <v>-1175749319</v>
      </c>
      <c r="U15" s="113"/>
      <c r="V15" s="147">
        <f t="shared" si="0"/>
        <v>1.9537816634296715E-2</v>
      </c>
    </row>
    <row r="16" spans="2:28" x14ac:dyDescent="0.55000000000000004">
      <c r="B16" s="4" t="s">
        <v>189</v>
      </c>
      <c r="D16" s="66">
        <v>0</v>
      </c>
      <c r="E16" s="113"/>
      <c r="F16" s="66">
        <v>30424453</v>
      </c>
      <c r="G16" s="113"/>
      <c r="H16" s="66">
        <v>89488347</v>
      </c>
      <c r="I16" s="113"/>
      <c r="J16" s="66">
        <v>119912800</v>
      </c>
      <c r="K16" s="113"/>
      <c r="L16" s="127">
        <v>-0.43</v>
      </c>
      <c r="M16" s="113"/>
      <c r="N16" s="66">
        <v>77537719</v>
      </c>
      <c r="O16" s="113"/>
      <c r="P16" s="66">
        <v>-172139725</v>
      </c>
      <c r="Q16" s="113"/>
      <c r="R16" s="66">
        <v>89488347</v>
      </c>
      <c r="S16" s="113"/>
      <c r="T16" s="66">
        <v>-5113659</v>
      </c>
      <c r="U16" s="113"/>
      <c r="V16" s="147">
        <f t="shared" si="0"/>
        <v>8.4975368692789439E-5</v>
      </c>
    </row>
    <row r="17" spans="2:22" x14ac:dyDescent="0.55000000000000004">
      <c r="B17" s="4" t="s">
        <v>207</v>
      </c>
      <c r="D17" s="66">
        <v>0</v>
      </c>
      <c r="E17" s="113"/>
      <c r="F17" s="66">
        <v>-148913608</v>
      </c>
      <c r="G17" s="113"/>
      <c r="H17" s="66">
        <v>22271651</v>
      </c>
      <c r="I17" s="113"/>
      <c r="J17" s="66">
        <v>-126641957</v>
      </c>
      <c r="K17" s="113"/>
      <c r="L17" s="127">
        <v>0.45</v>
      </c>
      <c r="M17" s="113"/>
      <c r="N17" s="66">
        <v>98400000</v>
      </c>
      <c r="O17" s="113"/>
      <c r="P17" s="66">
        <v>-138759534</v>
      </c>
      <c r="Q17" s="113"/>
      <c r="R17" s="66">
        <v>22271651</v>
      </c>
      <c r="S17" s="113"/>
      <c r="T17" s="66">
        <v>-18087883</v>
      </c>
      <c r="U17" s="113"/>
      <c r="V17" s="147">
        <f t="shared" si="0"/>
        <v>3.005723547066862E-4</v>
      </c>
    </row>
    <row r="18" spans="2:22" x14ac:dyDescent="0.55000000000000004">
      <c r="B18" s="4" t="s">
        <v>82</v>
      </c>
      <c r="D18" s="66">
        <v>0</v>
      </c>
      <c r="E18" s="113"/>
      <c r="F18" s="66">
        <v>-2193471867</v>
      </c>
      <c r="G18" s="113"/>
      <c r="H18" s="66">
        <v>15187611</v>
      </c>
      <c r="I18" s="113"/>
      <c r="J18" s="66">
        <v>-2178284256</v>
      </c>
      <c r="K18" s="113"/>
      <c r="L18" s="127">
        <v>7.79</v>
      </c>
      <c r="M18" s="113"/>
      <c r="N18" s="66">
        <v>1394000000</v>
      </c>
      <c r="O18" s="113"/>
      <c r="P18" s="66">
        <v>-5312303752</v>
      </c>
      <c r="Q18" s="113"/>
      <c r="R18" s="66">
        <v>-1569187622</v>
      </c>
      <c r="S18" s="113"/>
      <c r="T18" s="66">
        <v>-5487491374</v>
      </c>
      <c r="U18" s="113"/>
      <c r="V18" s="147">
        <f t="shared" si="0"/>
        <v>9.1187465316743196E-2</v>
      </c>
    </row>
    <row r="19" spans="2:22" x14ac:dyDescent="0.55000000000000004">
      <c r="B19" s="4" t="s">
        <v>219</v>
      </c>
      <c r="D19" s="66">
        <v>0</v>
      </c>
      <c r="E19" s="113"/>
      <c r="F19" s="66">
        <v>0</v>
      </c>
      <c r="G19" s="113"/>
      <c r="H19" s="66">
        <v>-440534413</v>
      </c>
      <c r="I19" s="113"/>
      <c r="J19" s="66">
        <v>-440534413</v>
      </c>
      <c r="K19" s="113"/>
      <c r="L19" s="127">
        <v>1.58</v>
      </c>
      <c r="M19" s="113"/>
      <c r="N19" s="66">
        <v>0</v>
      </c>
      <c r="O19" s="113"/>
      <c r="P19" s="66">
        <v>0</v>
      </c>
      <c r="Q19" s="113"/>
      <c r="R19" s="66">
        <v>-440534413</v>
      </c>
      <c r="S19" s="113"/>
      <c r="T19" s="66">
        <v>-440534413</v>
      </c>
      <c r="U19" s="113"/>
      <c r="V19" s="147">
        <f t="shared" si="0"/>
        <v>7.320506542680412E-3</v>
      </c>
    </row>
    <row r="20" spans="2:22" x14ac:dyDescent="0.55000000000000004">
      <c r="B20" s="4" t="s">
        <v>188</v>
      </c>
      <c r="D20" s="66">
        <v>0</v>
      </c>
      <c r="E20" s="113"/>
      <c r="F20" s="66">
        <v>-1090634857</v>
      </c>
      <c r="G20" s="113"/>
      <c r="H20" s="66">
        <v>-588503892</v>
      </c>
      <c r="I20" s="113"/>
      <c r="J20" s="66">
        <v>-1679138749</v>
      </c>
      <c r="K20" s="113"/>
      <c r="L20" s="127">
        <v>6.01</v>
      </c>
      <c r="M20" s="113"/>
      <c r="N20" s="66">
        <v>244301424</v>
      </c>
      <c r="O20" s="113"/>
      <c r="P20" s="66">
        <v>-7404678451</v>
      </c>
      <c r="Q20" s="113"/>
      <c r="R20" s="66">
        <v>-588503892</v>
      </c>
      <c r="S20" s="113"/>
      <c r="T20" s="66">
        <v>-7748880919</v>
      </c>
      <c r="U20" s="113"/>
      <c r="V20" s="147">
        <f t="shared" si="0"/>
        <v>0.12876572588210244</v>
      </c>
    </row>
    <row r="21" spans="2:22" x14ac:dyDescent="0.55000000000000004">
      <c r="B21" s="4" t="s">
        <v>224</v>
      </c>
      <c r="D21" s="66">
        <v>0</v>
      </c>
      <c r="E21" s="113"/>
      <c r="F21" s="66">
        <v>0</v>
      </c>
      <c r="G21" s="113"/>
      <c r="H21" s="66">
        <v>-955367874</v>
      </c>
      <c r="I21" s="113"/>
      <c r="J21" s="66">
        <v>-955367874</v>
      </c>
      <c r="K21" s="113"/>
      <c r="L21" s="127">
        <v>3.42</v>
      </c>
      <c r="M21" s="113"/>
      <c r="N21" s="66">
        <v>1046520000</v>
      </c>
      <c r="O21" s="113"/>
      <c r="P21" s="66">
        <v>0</v>
      </c>
      <c r="Q21" s="113"/>
      <c r="R21" s="66">
        <v>-955367874</v>
      </c>
      <c r="S21" s="113"/>
      <c r="T21" s="66">
        <v>91152126</v>
      </c>
      <c r="U21" s="113"/>
      <c r="V21" s="147">
        <f t="shared" si="0"/>
        <v>-1.5147051287505871E-3</v>
      </c>
    </row>
    <row r="22" spans="2:22" x14ac:dyDescent="0.55000000000000004">
      <c r="B22" s="4" t="s">
        <v>209</v>
      </c>
      <c r="D22" s="66">
        <v>0</v>
      </c>
      <c r="E22" s="113"/>
      <c r="F22" s="66">
        <v>-1667814622</v>
      </c>
      <c r="G22" s="113"/>
      <c r="H22" s="66">
        <v>-128284523</v>
      </c>
      <c r="I22" s="113"/>
      <c r="J22" s="66">
        <v>-1796099145</v>
      </c>
      <c r="K22" s="113"/>
      <c r="L22" s="127">
        <v>6.42</v>
      </c>
      <c r="M22" s="113"/>
      <c r="N22" s="66">
        <v>554215623</v>
      </c>
      <c r="O22" s="113"/>
      <c r="P22" s="66">
        <v>-1878625206</v>
      </c>
      <c r="Q22" s="113"/>
      <c r="R22" s="66">
        <v>-44124858</v>
      </c>
      <c r="S22" s="113"/>
      <c r="T22" s="66">
        <v>-1368534441</v>
      </c>
      <c r="U22" s="113"/>
      <c r="V22" s="147">
        <f t="shared" si="0"/>
        <v>2.2741390986914748E-2</v>
      </c>
    </row>
    <row r="23" spans="2:22" x14ac:dyDescent="0.55000000000000004">
      <c r="B23" s="4" t="s">
        <v>192</v>
      </c>
      <c r="D23" s="66">
        <v>0</v>
      </c>
      <c r="E23" s="113"/>
      <c r="F23" s="66">
        <v>1349143739</v>
      </c>
      <c r="G23" s="113"/>
      <c r="H23" s="66">
        <v>-225310513</v>
      </c>
      <c r="I23" s="113"/>
      <c r="J23" s="66">
        <v>1123833226</v>
      </c>
      <c r="K23" s="113"/>
      <c r="L23" s="127">
        <v>-4.0199999999999996</v>
      </c>
      <c r="M23" s="113"/>
      <c r="N23" s="66">
        <v>3140367766</v>
      </c>
      <c r="O23" s="113"/>
      <c r="P23" s="66">
        <v>-520407128</v>
      </c>
      <c r="Q23" s="113"/>
      <c r="R23" s="66">
        <v>-264010562</v>
      </c>
      <c r="S23" s="113"/>
      <c r="T23" s="66">
        <v>2355950076</v>
      </c>
      <c r="U23" s="113"/>
      <c r="V23" s="147">
        <f t="shared" si="0"/>
        <v>-3.9149604291155375E-2</v>
      </c>
    </row>
    <row r="24" spans="2:22" x14ac:dyDescent="0.55000000000000004">
      <c r="B24" s="4" t="s">
        <v>202</v>
      </c>
      <c r="D24" s="66">
        <v>0</v>
      </c>
      <c r="E24" s="113"/>
      <c r="F24" s="66">
        <v>-2831047395</v>
      </c>
      <c r="G24" s="113"/>
      <c r="H24" s="66">
        <v>-836003035</v>
      </c>
      <c r="I24" s="113"/>
      <c r="J24" s="66">
        <v>-3667050430</v>
      </c>
      <c r="K24" s="113"/>
      <c r="L24" s="127">
        <v>13.12</v>
      </c>
      <c r="M24" s="113"/>
      <c r="N24" s="66">
        <v>2132032301</v>
      </c>
      <c r="O24" s="113"/>
      <c r="P24" s="66">
        <v>-9769586399</v>
      </c>
      <c r="Q24" s="113"/>
      <c r="R24" s="66">
        <v>-836003035</v>
      </c>
      <c r="S24" s="113"/>
      <c r="T24" s="66">
        <v>-8473557133</v>
      </c>
      <c r="U24" s="113"/>
      <c r="V24" s="147">
        <f t="shared" si="0"/>
        <v>0.14080791103123827</v>
      </c>
    </row>
    <row r="25" spans="2:22" x14ac:dyDescent="0.55000000000000004">
      <c r="B25" s="4" t="s">
        <v>196</v>
      </c>
      <c r="D25" s="66">
        <v>0</v>
      </c>
      <c r="E25" s="113"/>
      <c r="F25" s="66">
        <v>-1072303321</v>
      </c>
      <c r="G25" s="113"/>
      <c r="H25" s="66">
        <v>60257191</v>
      </c>
      <c r="I25" s="113"/>
      <c r="J25" s="66">
        <v>-1012046130</v>
      </c>
      <c r="K25" s="113"/>
      <c r="L25" s="127">
        <v>3.62</v>
      </c>
      <c r="M25" s="113"/>
      <c r="N25" s="66">
        <v>124773640</v>
      </c>
      <c r="O25" s="113"/>
      <c r="P25" s="66">
        <v>-1146858984</v>
      </c>
      <c r="Q25" s="113"/>
      <c r="R25" s="66">
        <v>60257191</v>
      </c>
      <c r="S25" s="113"/>
      <c r="T25" s="66">
        <v>-961828153</v>
      </c>
      <c r="U25" s="113"/>
      <c r="V25" s="147">
        <f t="shared" si="0"/>
        <v>1.5983017624030014E-2</v>
      </c>
    </row>
    <row r="26" spans="2:22" x14ac:dyDescent="0.55000000000000004">
      <c r="B26" s="4" t="s">
        <v>243</v>
      </c>
      <c r="D26" s="66">
        <v>0</v>
      </c>
      <c r="E26" s="113"/>
      <c r="F26" s="66">
        <v>-79840958</v>
      </c>
      <c r="G26" s="113"/>
      <c r="H26" s="66">
        <v>-159324833</v>
      </c>
      <c r="I26" s="113"/>
      <c r="J26" s="66">
        <v>-239165791</v>
      </c>
      <c r="K26" s="113"/>
      <c r="L26" s="127">
        <v>0.86</v>
      </c>
      <c r="M26" s="113"/>
      <c r="N26" s="66">
        <v>0</v>
      </c>
      <c r="O26" s="113"/>
      <c r="P26" s="66">
        <v>-79840958</v>
      </c>
      <c r="Q26" s="113"/>
      <c r="R26" s="66">
        <v>-159324833</v>
      </c>
      <c r="S26" s="113"/>
      <c r="T26" s="66">
        <v>-239165791</v>
      </c>
      <c r="U26" s="113"/>
      <c r="V26" s="147">
        <f t="shared" si="0"/>
        <v>3.9742973219230341E-3</v>
      </c>
    </row>
    <row r="27" spans="2:22" x14ac:dyDescent="0.55000000000000004">
      <c r="B27" s="4" t="s">
        <v>190</v>
      </c>
      <c r="D27" s="66">
        <v>0</v>
      </c>
      <c r="E27" s="113"/>
      <c r="F27" s="66">
        <v>-655425834</v>
      </c>
      <c r="G27" s="113"/>
      <c r="H27" s="66">
        <v>-582691811</v>
      </c>
      <c r="I27" s="113"/>
      <c r="J27" s="66">
        <v>-1238117645</v>
      </c>
      <c r="K27" s="113"/>
      <c r="L27" s="127">
        <v>4.43</v>
      </c>
      <c r="M27" s="113"/>
      <c r="N27" s="66">
        <v>2127670426</v>
      </c>
      <c r="O27" s="113"/>
      <c r="P27" s="66">
        <v>-4729689900</v>
      </c>
      <c r="Q27" s="113"/>
      <c r="R27" s="66">
        <v>-582691811</v>
      </c>
      <c r="S27" s="113"/>
      <c r="T27" s="66">
        <v>-3184711285</v>
      </c>
      <c r="U27" s="113"/>
      <c r="V27" s="147">
        <f t="shared" si="0"/>
        <v>5.292140434529604E-2</v>
      </c>
    </row>
    <row r="28" spans="2:22" x14ac:dyDescent="0.55000000000000004">
      <c r="B28" s="4" t="s">
        <v>84</v>
      </c>
      <c r="D28" s="66">
        <v>0</v>
      </c>
      <c r="E28" s="113"/>
      <c r="F28" s="66">
        <v>0</v>
      </c>
      <c r="G28" s="113"/>
      <c r="H28" s="66">
        <v>434896931</v>
      </c>
      <c r="I28" s="113"/>
      <c r="J28" s="66">
        <v>434896931</v>
      </c>
      <c r="K28" s="113"/>
      <c r="L28" s="127">
        <v>-1.56</v>
      </c>
      <c r="M28" s="113"/>
      <c r="N28" s="66">
        <v>0</v>
      </c>
      <c r="O28" s="113"/>
      <c r="P28" s="66">
        <v>0</v>
      </c>
      <c r="Q28" s="113"/>
      <c r="R28" s="66">
        <v>4407080390</v>
      </c>
      <c r="S28" s="113"/>
      <c r="T28" s="66">
        <v>4407080390</v>
      </c>
      <c r="U28" s="113"/>
      <c r="V28" s="147">
        <f t="shared" si="0"/>
        <v>-7.3233917435443441E-2</v>
      </c>
    </row>
    <row r="29" spans="2:22" ht="26.25" customHeight="1" x14ac:dyDescent="0.55000000000000004">
      <c r="B29" s="4" t="s">
        <v>191</v>
      </c>
      <c r="D29" s="66">
        <v>1118000000</v>
      </c>
      <c r="E29" s="113"/>
      <c r="F29" s="66">
        <v>-1717665044</v>
      </c>
      <c r="G29" s="113"/>
      <c r="H29" s="66">
        <v>-872594917</v>
      </c>
      <c r="I29" s="113"/>
      <c r="J29" s="66">
        <v>-1472259961</v>
      </c>
      <c r="K29" s="113"/>
      <c r="L29" s="127">
        <v>5.27</v>
      </c>
      <c r="M29" s="113"/>
      <c r="N29" s="66">
        <v>1118000000</v>
      </c>
      <c r="O29" s="113"/>
      <c r="P29" s="66">
        <v>-3465900778</v>
      </c>
      <c r="Q29" s="113"/>
      <c r="R29" s="66">
        <v>-931506154</v>
      </c>
      <c r="S29" s="113"/>
      <c r="T29" s="66">
        <v>-3279406932</v>
      </c>
      <c r="U29" s="113"/>
      <c r="V29" s="147">
        <f t="shared" si="0"/>
        <v>5.4494993338505646E-2</v>
      </c>
    </row>
    <row r="30" spans="2:22" x14ac:dyDescent="0.55000000000000004">
      <c r="B30" s="4" t="s">
        <v>201</v>
      </c>
      <c r="D30" s="66">
        <v>0</v>
      </c>
      <c r="E30" s="113"/>
      <c r="F30" s="66">
        <v>-540763200</v>
      </c>
      <c r="G30" s="113"/>
      <c r="H30" s="66">
        <v>0</v>
      </c>
      <c r="I30" s="113"/>
      <c r="J30" s="66">
        <v>-540763200</v>
      </c>
      <c r="K30" s="113"/>
      <c r="L30" s="127">
        <v>1.93</v>
      </c>
      <c r="M30" s="113"/>
      <c r="N30" s="66">
        <v>0</v>
      </c>
      <c r="O30" s="113"/>
      <c r="P30" s="66">
        <v>-885499703</v>
      </c>
      <c r="Q30" s="113"/>
      <c r="R30" s="66">
        <v>254986255</v>
      </c>
      <c r="S30" s="113"/>
      <c r="T30" s="66">
        <v>-630513448</v>
      </c>
      <c r="U30" s="113"/>
      <c r="V30" s="147">
        <f t="shared" si="0"/>
        <v>1.0477451216352502E-2</v>
      </c>
    </row>
    <row r="31" spans="2:22" x14ac:dyDescent="0.55000000000000004">
      <c r="B31" s="4" t="s">
        <v>208</v>
      </c>
      <c r="D31" s="66">
        <v>0</v>
      </c>
      <c r="E31" s="113"/>
      <c r="F31" s="66">
        <v>0</v>
      </c>
      <c r="G31" s="113"/>
      <c r="H31" s="66">
        <v>0</v>
      </c>
      <c r="I31" s="113"/>
      <c r="J31" s="66">
        <v>0</v>
      </c>
      <c r="K31" s="113"/>
      <c r="L31" s="127">
        <v>0</v>
      </c>
      <c r="M31" s="113"/>
      <c r="N31" s="66">
        <v>244648649</v>
      </c>
      <c r="O31" s="113"/>
      <c r="P31" s="66">
        <v>0</v>
      </c>
      <c r="Q31" s="113"/>
      <c r="R31" s="66">
        <v>-4677719</v>
      </c>
      <c r="S31" s="113"/>
      <c r="T31" s="66">
        <v>239970930</v>
      </c>
      <c r="U31" s="113"/>
      <c r="V31" s="147">
        <f t="shared" si="0"/>
        <v>-3.9876765838906284E-3</v>
      </c>
    </row>
    <row r="32" spans="2:22" x14ac:dyDescent="0.55000000000000004">
      <c r="B32" s="4" t="s">
        <v>86</v>
      </c>
      <c r="D32" s="66">
        <v>0</v>
      </c>
      <c r="E32" s="113"/>
      <c r="F32" s="66">
        <v>-912339090</v>
      </c>
      <c r="G32" s="113"/>
      <c r="H32" s="66">
        <v>0</v>
      </c>
      <c r="I32" s="113"/>
      <c r="J32" s="66">
        <v>-912339090</v>
      </c>
      <c r="K32" s="113"/>
      <c r="L32" s="127">
        <v>3.26</v>
      </c>
      <c r="M32" s="113"/>
      <c r="N32" s="66">
        <v>3400000000</v>
      </c>
      <c r="O32" s="113"/>
      <c r="P32" s="66">
        <v>-4166262359</v>
      </c>
      <c r="Q32" s="113"/>
      <c r="R32" s="66">
        <v>-1462567054</v>
      </c>
      <c r="S32" s="113"/>
      <c r="T32" s="66">
        <v>-2228829413</v>
      </c>
      <c r="U32" s="113"/>
      <c r="V32" s="147">
        <f t="shared" si="0"/>
        <v>3.7037198046058303E-2</v>
      </c>
    </row>
    <row r="33" spans="2:22" x14ac:dyDescent="0.55000000000000004">
      <c r="B33" s="4" t="s">
        <v>210</v>
      </c>
      <c r="D33" s="66">
        <v>54233491</v>
      </c>
      <c r="E33" s="113"/>
      <c r="F33" s="66">
        <v>-167835402</v>
      </c>
      <c r="G33" s="113"/>
      <c r="H33" s="66">
        <v>0</v>
      </c>
      <c r="I33" s="113"/>
      <c r="J33" s="66">
        <v>-113601911</v>
      </c>
      <c r="K33" s="113"/>
      <c r="L33" s="127">
        <v>0.41</v>
      </c>
      <c r="M33" s="113"/>
      <c r="N33" s="66">
        <v>54233491</v>
      </c>
      <c r="O33" s="113"/>
      <c r="P33" s="66">
        <v>-214413980</v>
      </c>
      <c r="Q33" s="113"/>
      <c r="R33" s="66">
        <v>-471034355</v>
      </c>
      <c r="S33" s="113"/>
      <c r="T33" s="66">
        <v>-631214844</v>
      </c>
      <c r="U33" s="113"/>
      <c r="V33" s="147">
        <f t="shared" si="0"/>
        <v>1.0489106546459506E-2</v>
      </c>
    </row>
    <row r="34" spans="2:22" ht="26.25" customHeight="1" x14ac:dyDescent="0.55000000000000004">
      <c r="B34" s="4" t="s">
        <v>187</v>
      </c>
      <c r="D34" s="66">
        <v>0</v>
      </c>
      <c r="E34" s="113"/>
      <c r="F34" s="66">
        <v>-1665033750</v>
      </c>
      <c r="G34" s="113"/>
      <c r="H34" s="66">
        <v>0</v>
      </c>
      <c r="I34" s="113"/>
      <c r="J34" s="66">
        <v>-1665033750</v>
      </c>
      <c r="K34" s="113"/>
      <c r="L34" s="127">
        <v>5.96</v>
      </c>
      <c r="M34" s="113"/>
      <c r="N34" s="66">
        <v>0</v>
      </c>
      <c r="O34" s="113"/>
      <c r="P34" s="66">
        <v>-11158211284</v>
      </c>
      <c r="Q34" s="113"/>
      <c r="R34" s="66">
        <v>-573490685</v>
      </c>
      <c r="S34" s="113"/>
      <c r="T34" s="66">
        <v>-11731701969</v>
      </c>
      <c r="U34" s="113"/>
      <c r="V34" s="147">
        <f t="shared" si="0"/>
        <v>0.19494958506417787</v>
      </c>
    </row>
    <row r="35" spans="2:22" x14ac:dyDescent="0.55000000000000004">
      <c r="B35" s="4" t="s">
        <v>195</v>
      </c>
      <c r="D35" s="66">
        <v>0</v>
      </c>
      <c r="E35" s="113"/>
      <c r="F35" s="66">
        <v>-286286400</v>
      </c>
      <c r="G35" s="113"/>
      <c r="H35" s="66">
        <v>0</v>
      </c>
      <c r="I35" s="113"/>
      <c r="J35" s="66">
        <v>-286286400</v>
      </c>
      <c r="K35" s="113"/>
      <c r="L35" s="127">
        <v>1.02</v>
      </c>
      <c r="M35" s="113"/>
      <c r="N35" s="66">
        <v>0</v>
      </c>
      <c r="O35" s="113"/>
      <c r="P35" s="66">
        <v>-721928949</v>
      </c>
      <c r="Q35" s="113"/>
      <c r="R35" s="66">
        <v>-15553755</v>
      </c>
      <c r="S35" s="113"/>
      <c r="T35" s="66">
        <v>-737482704</v>
      </c>
      <c r="U35" s="113"/>
      <c r="V35" s="147">
        <f t="shared" si="0"/>
        <v>1.2254994843605196E-2</v>
      </c>
    </row>
    <row r="36" spans="2:22" x14ac:dyDescent="0.55000000000000004">
      <c r="B36" s="4" t="s">
        <v>80</v>
      </c>
      <c r="D36" s="66">
        <v>0</v>
      </c>
      <c r="E36" s="113"/>
      <c r="F36" s="66">
        <v>-1860861600</v>
      </c>
      <c r="G36" s="113"/>
      <c r="H36" s="66">
        <v>0</v>
      </c>
      <c r="I36" s="113"/>
      <c r="J36" s="66">
        <v>-1860861600</v>
      </c>
      <c r="K36" s="113"/>
      <c r="L36" s="127">
        <v>6.66</v>
      </c>
      <c r="M36" s="113"/>
      <c r="N36" s="66">
        <v>313459840</v>
      </c>
      <c r="O36" s="113"/>
      <c r="P36" s="66">
        <v>-6717889313</v>
      </c>
      <c r="Q36" s="113"/>
      <c r="R36" s="66">
        <v>-767071590</v>
      </c>
      <c r="S36" s="113"/>
      <c r="T36" s="66">
        <v>-7171501063</v>
      </c>
      <c r="U36" s="113"/>
      <c r="V36" s="147">
        <f t="shared" si="0"/>
        <v>0.1191712131976646</v>
      </c>
    </row>
    <row r="37" spans="2:22" x14ac:dyDescent="0.55000000000000004">
      <c r="B37" s="4" t="s">
        <v>198</v>
      </c>
      <c r="D37" s="66">
        <v>0</v>
      </c>
      <c r="E37" s="113"/>
      <c r="F37" s="66">
        <v>0</v>
      </c>
      <c r="G37" s="113"/>
      <c r="H37" s="66">
        <v>0</v>
      </c>
      <c r="I37" s="113"/>
      <c r="J37" s="66">
        <v>0</v>
      </c>
      <c r="K37" s="113"/>
      <c r="L37" s="127">
        <v>0</v>
      </c>
      <c r="M37" s="113"/>
      <c r="N37" s="66">
        <v>977521100</v>
      </c>
      <c r="O37" s="113"/>
      <c r="P37" s="66">
        <v>0</v>
      </c>
      <c r="Q37" s="113"/>
      <c r="R37" s="66">
        <v>-1163449902</v>
      </c>
      <c r="S37" s="113"/>
      <c r="T37" s="66">
        <v>-185928802</v>
      </c>
      <c r="U37" s="113"/>
      <c r="V37" s="147">
        <f t="shared" si="0"/>
        <v>3.0896406077446006E-3</v>
      </c>
    </row>
    <row r="38" spans="2:22" x14ac:dyDescent="0.55000000000000004">
      <c r="B38" s="4" t="s">
        <v>204</v>
      </c>
      <c r="D38" s="66">
        <v>0</v>
      </c>
      <c r="E38" s="113"/>
      <c r="F38" s="66">
        <v>-646865353</v>
      </c>
      <c r="G38" s="113"/>
      <c r="H38" s="66">
        <v>0</v>
      </c>
      <c r="I38" s="113"/>
      <c r="J38" s="66">
        <v>-646865353</v>
      </c>
      <c r="K38" s="113"/>
      <c r="L38" s="127">
        <v>2.31</v>
      </c>
      <c r="M38" s="113"/>
      <c r="N38" s="66">
        <v>0</v>
      </c>
      <c r="O38" s="113"/>
      <c r="P38" s="66">
        <v>-622082734</v>
      </c>
      <c r="Q38" s="113"/>
      <c r="R38" s="66">
        <v>53083774</v>
      </c>
      <c r="S38" s="113"/>
      <c r="T38" s="66">
        <v>-568998960</v>
      </c>
      <c r="U38" s="113"/>
      <c r="V38" s="147">
        <f t="shared" si="0"/>
        <v>9.4552445542054626E-3</v>
      </c>
    </row>
    <row r="39" spans="2:22" x14ac:dyDescent="0.55000000000000004">
      <c r="B39" s="4" t="s">
        <v>203</v>
      </c>
      <c r="D39" s="66">
        <v>0</v>
      </c>
      <c r="E39" s="113"/>
      <c r="F39" s="66">
        <v>0</v>
      </c>
      <c r="G39" s="113"/>
      <c r="H39" s="66">
        <v>0</v>
      </c>
      <c r="I39" s="113"/>
      <c r="J39" s="66">
        <v>0</v>
      </c>
      <c r="K39" s="113"/>
      <c r="L39" s="127">
        <v>0</v>
      </c>
      <c r="M39" s="113"/>
      <c r="N39" s="66">
        <v>0</v>
      </c>
      <c r="O39" s="113"/>
      <c r="P39" s="66">
        <v>0</v>
      </c>
      <c r="Q39" s="113"/>
      <c r="R39" s="66">
        <v>361771192</v>
      </c>
      <c r="S39" s="113"/>
      <c r="T39" s="66">
        <v>361771192</v>
      </c>
      <c r="U39" s="113"/>
      <c r="V39" s="147">
        <f t="shared" si="0"/>
        <v>-6.0116719598686408E-3</v>
      </c>
    </row>
    <row r="40" spans="2:22" x14ac:dyDescent="0.55000000000000004">
      <c r="B40" s="4" t="s">
        <v>87</v>
      </c>
      <c r="D40" s="66">
        <v>0</v>
      </c>
      <c r="E40" s="113"/>
      <c r="F40" s="66">
        <v>0</v>
      </c>
      <c r="G40" s="113"/>
      <c r="H40" s="66">
        <v>0</v>
      </c>
      <c r="I40" s="113"/>
      <c r="J40" s="66">
        <v>0</v>
      </c>
      <c r="K40" s="113"/>
      <c r="L40" s="127">
        <v>0</v>
      </c>
      <c r="M40" s="113"/>
      <c r="N40" s="66">
        <v>631673469</v>
      </c>
      <c r="O40" s="113"/>
      <c r="P40" s="66">
        <v>0</v>
      </c>
      <c r="Q40" s="113"/>
      <c r="R40" s="66">
        <v>587686296</v>
      </c>
      <c r="S40" s="113"/>
      <c r="T40" s="66">
        <v>1219359765</v>
      </c>
      <c r="U40" s="113"/>
      <c r="V40" s="147">
        <f t="shared" si="0"/>
        <v>-2.0262505888646091E-2</v>
      </c>
    </row>
    <row r="41" spans="2:22" x14ac:dyDescent="0.55000000000000004">
      <c r="B41" s="4" t="s">
        <v>205</v>
      </c>
      <c r="D41" s="66">
        <v>0</v>
      </c>
      <c r="E41" s="113"/>
      <c r="F41" s="66">
        <v>0</v>
      </c>
      <c r="G41" s="113"/>
      <c r="H41" s="66">
        <v>0</v>
      </c>
      <c r="I41" s="113"/>
      <c r="J41" s="66">
        <v>0</v>
      </c>
      <c r="K41" s="113"/>
      <c r="L41" s="127">
        <v>0</v>
      </c>
      <c r="M41" s="113"/>
      <c r="N41" s="66">
        <v>0</v>
      </c>
      <c r="O41" s="113"/>
      <c r="P41" s="66">
        <v>0</v>
      </c>
      <c r="Q41" s="113"/>
      <c r="R41" s="66">
        <v>100469654</v>
      </c>
      <c r="S41" s="113"/>
      <c r="T41" s="66">
        <v>100469654</v>
      </c>
      <c r="U41" s="113"/>
      <c r="V41" s="147">
        <f t="shared" si="0"/>
        <v>-1.6695375837706399E-3</v>
      </c>
    </row>
    <row r="42" spans="2:22" x14ac:dyDescent="0.55000000000000004">
      <c r="B42" s="4" t="s">
        <v>194</v>
      </c>
      <c r="D42" s="66">
        <v>0</v>
      </c>
      <c r="E42" s="113"/>
      <c r="F42" s="66">
        <v>0</v>
      </c>
      <c r="G42" s="113"/>
      <c r="H42" s="66">
        <v>0</v>
      </c>
      <c r="I42" s="113"/>
      <c r="J42" s="66">
        <v>0</v>
      </c>
      <c r="K42" s="113"/>
      <c r="L42" s="127">
        <v>0</v>
      </c>
      <c r="M42" s="113"/>
      <c r="N42" s="66">
        <v>0</v>
      </c>
      <c r="O42" s="113"/>
      <c r="P42" s="66">
        <v>0</v>
      </c>
      <c r="Q42" s="113"/>
      <c r="R42" s="66">
        <v>3804874</v>
      </c>
      <c r="S42" s="113"/>
      <c r="T42" s="66">
        <v>3804874</v>
      </c>
      <c r="U42" s="113"/>
      <c r="V42" s="147">
        <f t="shared" si="0"/>
        <v>-6.3226853996249755E-5</v>
      </c>
    </row>
    <row r="43" spans="2:22" x14ac:dyDescent="0.55000000000000004">
      <c r="B43" s="4" t="s">
        <v>223</v>
      </c>
      <c r="D43" s="66">
        <v>216232227</v>
      </c>
      <c r="E43" s="113"/>
      <c r="F43" s="66">
        <v>-735597000</v>
      </c>
      <c r="G43" s="113"/>
      <c r="H43" s="66">
        <v>0</v>
      </c>
      <c r="I43" s="113"/>
      <c r="J43" s="66">
        <v>-519364773</v>
      </c>
      <c r="K43" s="113"/>
      <c r="L43" s="127">
        <v>1.86</v>
      </c>
      <c r="M43" s="113"/>
      <c r="N43" s="66">
        <v>216232227</v>
      </c>
      <c r="O43" s="113"/>
      <c r="P43" s="66">
        <v>-989235201</v>
      </c>
      <c r="Q43" s="113"/>
      <c r="R43" s="66">
        <v>0</v>
      </c>
      <c r="S43" s="113"/>
      <c r="T43" s="66">
        <v>-773002974</v>
      </c>
      <c r="U43" s="113"/>
      <c r="V43" s="147">
        <f t="shared" si="0"/>
        <v>1.2845246958444575E-2</v>
      </c>
    </row>
    <row r="44" spans="2:22" ht="24" customHeight="1" x14ac:dyDescent="0.55000000000000004">
      <c r="B44" s="4" t="s">
        <v>218</v>
      </c>
      <c r="D44" s="66">
        <v>2234255444</v>
      </c>
      <c r="E44" s="113"/>
      <c r="F44" s="66">
        <v>-3432047667</v>
      </c>
      <c r="G44" s="113"/>
      <c r="H44" s="66">
        <v>0</v>
      </c>
      <c r="I44" s="113"/>
      <c r="J44" s="66">
        <v>-1197792223</v>
      </c>
      <c r="K44" s="113"/>
      <c r="L44" s="127">
        <v>4.28</v>
      </c>
      <c r="M44" s="113"/>
      <c r="N44" s="66">
        <v>2234255444</v>
      </c>
      <c r="O44" s="113"/>
      <c r="P44" s="66">
        <v>-3499136122</v>
      </c>
      <c r="Q44" s="113"/>
      <c r="R44" s="66">
        <v>0</v>
      </c>
      <c r="S44" s="113"/>
      <c r="T44" s="66">
        <v>-1264880678</v>
      </c>
      <c r="U44" s="113"/>
      <c r="V44" s="147">
        <f t="shared" si="0"/>
        <v>2.1018942007168542E-2</v>
      </c>
    </row>
    <row r="45" spans="2:22" x14ac:dyDescent="0.55000000000000004">
      <c r="B45" s="4" t="s">
        <v>212</v>
      </c>
      <c r="D45" s="66">
        <v>364760026</v>
      </c>
      <c r="E45" s="113"/>
      <c r="F45" s="66">
        <v>-1053477989</v>
      </c>
      <c r="G45" s="113"/>
      <c r="H45" s="66">
        <v>0</v>
      </c>
      <c r="I45" s="113"/>
      <c r="J45" s="66">
        <v>-688717963</v>
      </c>
      <c r="K45" s="113"/>
      <c r="L45" s="127">
        <v>2.46</v>
      </c>
      <c r="M45" s="113"/>
      <c r="N45" s="66">
        <v>364760026</v>
      </c>
      <c r="O45" s="113"/>
      <c r="P45" s="66">
        <v>-1619439847</v>
      </c>
      <c r="Q45" s="113"/>
      <c r="R45" s="66">
        <v>0</v>
      </c>
      <c r="S45" s="113"/>
      <c r="T45" s="66">
        <v>-1254679821</v>
      </c>
      <c r="U45" s="113"/>
      <c r="V45" s="147">
        <f t="shared" si="0"/>
        <v>2.0849430981001678E-2</v>
      </c>
    </row>
    <row r="46" spans="2:22" x14ac:dyDescent="0.55000000000000004">
      <c r="B46" s="4" t="s">
        <v>186</v>
      </c>
      <c r="D46" s="66">
        <v>0</v>
      </c>
      <c r="E46" s="113"/>
      <c r="F46" s="66">
        <v>-357702871</v>
      </c>
      <c r="G46" s="113"/>
      <c r="H46" s="66">
        <v>0</v>
      </c>
      <c r="I46" s="113"/>
      <c r="J46" s="66">
        <v>-357702871</v>
      </c>
      <c r="K46" s="113"/>
      <c r="L46" s="127">
        <v>1.28</v>
      </c>
      <c r="M46" s="113"/>
      <c r="N46" s="66">
        <v>243867357</v>
      </c>
      <c r="O46" s="113"/>
      <c r="P46" s="66">
        <v>-1289788188</v>
      </c>
      <c r="Q46" s="113"/>
      <c r="R46" s="66">
        <v>0</v>
      </c>
      <c r="S46" s="113"/>
      <c r="T46" s="66">
        <v>-1045920831</v>
      </c>
      <c r="U46" s="113"/>
      <c r="V46" s="147">
        <f t="shared" si="0"/>
        <v>1.738041356251829E-2</v>
      </c>
    </row>
    <row r="47" spans="2:22" x14ac:dyDescent="0.55000000000000004">
      <c r="B47" s="4" t="s">
        <v>211</v>
      </c>
      <c r="D47" s="66">
        <v>33398693</v>
      </c>
      <c r="E47" s="113"/>
      <c r="F47" s="66">
        <v>-63122175</v>
      </c>
      <c r="G47" s="113"/>
      <c r="H47" s="66">
        <v>0</v>
      </c>
      <c r="I47" s="113"/>
      <c r="J47" s="66">
        <v>-29723482</v>
      </c>
      <c r="K47" s="113"/>
      <c r="L47" s="127">
        <v>0.11</v>
      </c>
      <c r="M47" s="113"/>
      <c r="N47" s="66">
        <v>33398693</v>
      </c>
      <c r="O47" s="113"/>
      <c r="P47" s="66">
        <v>41600121</v>
      </c>
      <c r="Q47" s="113"/>
      <c r="R47" s="66">
        <v>0</v>
      </c>
      <c r="S47" s="113"/>
      <c r="T47" s="66">
        <v>74998814</v>
      </c>
      <c r="U47" s="113"/>
      <c r="V47" s="147">
        <f t="shared" si="0"/>
        <v>-1.2462801823844606E-3</v>
      </c>
    </row>
    <row r="48" spans="2:22" x14ac:dyDescent="0.55000000000000004">
      <c r="B48" s="4" t="s">
        <v>83</v>
      </c>
      <c r="D48" s="66">
        <v>0</v>
      </c>
      <c r="E48" s="113"/>
      <c r="F48" s="66">
        <v>-1196438580</v>
      </c>
      <c r="G48" s="113"/>
      <c r="H48" s="66">
        <v>0</v>
      </c>
      <c r="I48" s="113"/>
      <c r="J48" s="66">
        <v>-1196438580</v>
      </c>
      <c r="K48" s="113"/>
      <c r="L48" s="127">
        <v>4.28</v>
      </c>
      <c r="M48" s="113"/>
      <c r="N48" s="66">
        <v>353652850</v>
      </c>
      <c r="O48" s="113"/>
      <c r="P48" s="66">
        <v>-3004484806</v>
      </c>
      <c r="Q48" s="113"/>
      <c r="R48" s="66">
        <v>0</v>
      </c>
      <c r="S48" s="113"/>
      <c r="T48" s="66">
        <v>-2650831956</v>
      </c>
      <c r="U48" s="113"/>
      <c r="V48" s="147">
        <f t="shared" si="0"/>
        <v>4.4049754354705345E-2</v>
      </c>
    </row>
    <row r="49" spans="2:22" x14ac:dyDescent="0.55000000000000004">
      <c r="B49" s="4" t="s">
        <v>240</v>
      </c>
      <c r="D49" s="66">
        <v>0</v>
      </c>
      <c r="E49" s="113"/>
      <c r="F49" s="66">
        <v>523267150</v>
      </c>
      <c r="G49" s="113"/>
      <c r="H49" s="66">
        <v>0</v>
      </c>
      <c r="I49" s="113"/>
      <c r="J49" s="66">
        <v>523267150</v>
      </c>
      <c r="K49" s="113"/>
      <c r="L49" s="127">
        <v>-1.87</v>
      </c>
      <c r="M49" s="113"/>
      <c r="N49" s="66">
        <v>0</v>
      </c>
      <c r="O49" s="113"/>
      <c r="P49" s="66">
        <v>523267150</v>
      </c>
      <c r="Q49" s="113"/>
      <c r="R49" s="66">
        <v>0</v>
      </c>
      <c r="S49" s="113"/>
      <c r="T49" s="66">
        <v>523267150</v>
      </c>
      <c r="U49" s="113"/>
      <c r="V49" s="147">
        <f t="shared" si="0"/>
        <v>-8.6953038902428097E-3</v>
      </c>
    </row>
    <row r="50" spans="2:22" x14ac:dyDescent="0.55000000000000004">
      <c r="B50" s="4" t="s">
        <v>238</v>
      </c>
      <c r="D50" s="66">
        <v>0</v>
      </c>
      <c r="E50" s="113"/>
      <c r="F50" s="66">
        <v>520933633</v>
      </c>
      <c r="G50" s="113"/>
      <c r="H50" s="66">
        <v>0</v>
      </c>
      <c r="I50" s="113"/>
      <c r="J50" s="66">
        <v>520933633</v>
      </c>
      <c r="K50" s="113"/>
      <c r="L50" s="127">
        <v>-1.86</v>
      </c>
      <c r="M50" s="113"/>
      <c r="N50" s="66">
        <v>0</v>
      </c>
      <c r="O50" s="113"/>
      <c r="P50" s="66">
        <v>520933633</v>
      </c>
      <c r="Q50" s="113"/>
      <c r="R50" s="66">
        <v>0</v>
      </c>
      <c r="S50" s="113"/>
      <c r="T50" s="66">
        <v>520933633</v>
      </c>
      <c r="U50" s="113"/>
      <c r="V50" s="147">
        <f t="shared" si="0"/>
        <v>-8.6565270638204982E-3</v>
      </c>
    </row>
    <row r="51" spans="2:22" x14ac:dyDescent="0.55000000000000004">
      <c r="B51" s="4" t="s">
        <v>239</v>
      </c>
      <c r="D51" s="66">
        <v>0</v>
      </c>
      <c r="E51" s="113"/>
      <c r="F51" s="66">
        <v>179259431</v>
      </c>
      <c r="G51" s="113"/>
      <c r="H51" s="66">
        <v>0</v>
      </c>
      <c r="I51" s="113"/>
      <c r="J51" s="66">
        <v>179259431</v>
      </c>
      <c r="K51" s="113"/>
      <c r="L51" s="127">
        <v>-0.64</v>
      </c>
      <c r="M51" s="113"/>
      <c r="N51" s="66">
        <v>0</v>
      </c>
      <c r="O51" s="113"/>
      <c r="P51" s="66">
        <v>179259431</v>
      </c>
      <c r="Q51" s="113"/>
      <c r="R51" s="66">
        <v>0</v>
      </c>
      <c r="S51" s="113"/>
      <c r="T51" s="66">
        <v>179259431</v>
      </c>
      <c r="U51" s="113"/>
      <c r="V51" s="147">
        <f t="shared" si="0"/>
        <v>-2.978813456447653E-3</v>
      </c>
    </row>
    <row r="52" spans="2:22" x14ac:dyDescent="0.55000000000000004">
      <c r="B52" s="4" t="s">
        <v>199</v>
      </c>
      <c r="D52" s="66">
        <v>0</v>
      </c>
      <c r="E52" s="113"/>
      <c r="F52" s="66">
        <v>-498956180</v>
      </c>
      <c r="G52" s="113"/>
      <c r="H52" s="66">
        <v>0</v>
      </c>
      <c r="I52" s="113"/>
      <c r="J52" s="66">
        <v>-498956180</v>
      </c>
      <c r="K52" s="113"/>
      <c r="L52" s="127">
        <v>1.78</v>
      </c>
      <c r="M52" s="113"/>
      <c r="N52" s="66">
        <v>0</v>
      </c>
      <c r="O52" s="113"/>
      <c r="P52" s="66">
        <v>-2150905697</v>
      </c>
      <c r="Q52" s="113"/>
      <c r="R52" s="66">
        <v>0</v>
      </c>
      <c r="S52" s="113"/>
      <c r="T52" s="66">
        <v>-2150905697</v>
      </c>
      <c r="U52" s="113"/>
      <c r="V52" s="147">
        <f t="shared" si="0"/>
        <v>3.5742313796441307E-2</v>
      </c>
    </row>
    <row r="53" spans="2:22" x14ac:dyDescent="0.55000000000000004">
      <c r="B53" s="4" t="s">
        <v>221</v>
      </c>
      <c r="D53" s="66">
        <v>0</v>
      </c>
      <c r="E53" s="113"/>
      <c r="F53" s="66">
        <v>-139835142</v>
      </c>
      <c r="G53" s="113"/>
      <c r="H53" s="66">
        <v>0</v>
      </c>
      <c r="I53" s="113"/>
      <c r="J53" s="66">
        <v>-139835142</v>
      </c>
      <c r="K53" s="113"/>
      <c r="L53" s="127">
        <v>0.5</v>
      </c>
      <c r="M53" s="113"/>
      <c r="N53" s="66">
        <v>0</v>
      </c>
      <c r="O53" s="113"/>
      <c r="P53" s="66">
        <v>-184860339</v>
      </c>
      <c r="Q53" s="113"/>
      <c r="R53" s="66">
        <v>0</v>
      </c>
      <c r="S53" s="113"/>
      <c r="T53" s="66">
        <v>-184860339</v>
      </c>
      <c r="U53" s="113"/>
      <c r="V53" s="147">
        <f t="shared" si="0"/>
        <v>3.0718856034786524E-3</v>
      </c>
    </row>
    <row r="54" spans="2:22" x14ac:dyDescent="0.55000000000000004">
      <c r="B54" s="4" t="s">
        <v>242</v>
      </c>
      <c r="D54" s="66">
        <v>0</v>
      </c>
      <c r="E54" s="113"/>
      <c r="F54" s="66">
        <v>-505945863</v>
      </c>
      <c r="G54" s="113"/>
      <c r="H54" s="66">
        <v>0</v>
      </c>
      <c r="I54" s="113"/>
      <c r="J54" s="66">
        <v>-505945863</v>
      </c>
      <c r="K54" s="113"/>
      <c r="L54" s="127">
        <v>1.81</v>
      </c>
      <c r="M54" s="113"/>
      <c r="N54" s="66">
        <v>0</v>
      </c>
      <c r="O54" s="113"/>
      <c r="P54" s="66">
        <v>-505945863</v>
      </c>
      <c r="Q54" s="113"/>
      <c r="R54" s="66">
        <v>0</v>
      </c>
      <c r="S54" s="113"/>
      <c r="T54" s="66">
        <v>-505945863</v>
      </c>
      <c r="U54" s="113"/>
      <c r="V54" s="147">
        <f t="shared" si="0"/>
        <v>8.4074703156813025E-3</v>
      </c>
    </row>
    <row r="55" spans="2:22" x14ac:dyDescent="0.55000000000000004">
      <c r="B55" s="4" t="s">
        <v>237</v>
      </c>
      <c r="D55" s="66">
        <v>0</v>
      </c>
      <c r="E55" s="113"/>
      <c r="F55" s="66">
        <v>29497329</v>
      </c>
      <c r="G55" s="113"/>
      <c r="H55" s="66">
        <v>0</v>
      </c>
      <c r="I55" s="113"/>
      <c r="J55" s="66">
        <v>29497329</v>
      </c>
      <c r="K55" s="113"/>
      <c r="L55" s="127">
        <v>-0.11</v>
      </c>
      <c r="M55" s="113"/>
      <c r="N55" s="66">
        <v>0</v>
      </c>
      <c r="O55" s="113"/>
      <c r="P55" s="66">
        <v>29497329</v>
      </c>
      <c r="Q55" s="113"/>
      <c r="R55" s="66">
        <v>0</v>
      </c>
      <c r="S55" s="113"/>
      <c r="T55" s="66">
        <v>29497329</v>
      </c>
      <c r="U55" s="113"/>
      <c r="V55" s="147">
        <f t="shared" si="0"/>
        <v>-4.9016690538565631E-4</v>
      </c>
    </row>
    <row r="56" spans="2:22" x14ac:dyDescent="0.55000000000000004">
      <c r="B56" s="4" t="s">
        <v>236</v>
      </c>
      <c r="D56" s="66">
        <v>0</v>
      </c>
      <c r="E56" s="113"/>
      <c r="F56" s="66">
        <v>-37841110</v>
      </c>
      <c r="G56" s="113"/>
      <c r="H56" s="66">
        <v>0</v>
      </c>
      <c r="I56" s="113"/>
      <c r="J56" s="66">
        <v>-37841110</v>
      </c>
      <c r="K56" s="113"/>
      <c r="L56" s="127">
        <v>0.14000000000000001</v>
      </c>
      <c r="M56" s="113"/>
      <c r="N56" s="66">
        <v>0</v>
      </c>
      <c r="O56" s="113"/>
      <c r="P56" s="66">
        <v>-37841110</v>
      </c>
      <c r="Q56" s="113"/>
      <c r="R56" s="66">
        <v>0</v>
      </c>
      <c r="S56" s="113"/>
      <c r="T56" s="66">
        <v>-37841110</v>
      </c>
      <c r="U56" s="113"/>
      <c r="V56" s="147">
        <f t="shared" si="0"/>
        <v>6.2881828334552647E-4</v>
      </c>
    </row>
    <row r="57" spans="2:22" x14ac:dyDescent="0.55000000000000004">
      <c r="B57" s="4" t="s">
        <v>206</v>
      </c>
      <c r="D57" s="66">
        <v>0</v>
      </c>
      <c r="E57" s="113"/>
      <c r="F57" s="66">
        <v>-682150910</v>
      </c>
      <c r="G57" s="113"/>
      <c r="H57" s="66">
        <v>0</v>
      </c>
      <c r="I57" s="113"/>
      <c r="J57" s="66">
        <v>-682150910</v>
      </c>
      <c r="K57" s="113"/>
      <c r="L57" s="127">
        <v>2.44</v>
      </c>
      <c r="M57" s="113"/>
      <c r="N57" s="66">
        <v>0</v>
      </c>
      <c r="O57" s="113"/>
      <c r="P57" s="66">
        <v>-976689849</v>
      </c>
      <c r="Q57" s="113"/>
      <c r="R57" s="66">
        <v>0</v>
      </c>
      <c r="S57" s="113"/>
      <c r="T57" s="66">
        <v>-976689849</v>
      </c>
      <c r="U57" s="113"/>
      <c r="V57" s="147">
        <f t="shared" si="0"/>
        <v>1.622997935867054E-2</v>
      </c>
    </row>
    <row r="58" spans="2:22" x14ac:dyDescent="0.55000000000000004">
      <c r="B58" s="4" t="s">
        <v>193</v>
      </c>
      <c r="D58" s="66">
        <v>0</v>
      </c>
      <c r="E58" s="113"/>
      <c r="F58" s="66">
        <v>0</v>
      </c>
      <c r="G58" s="113"/>
      <c r="H58" s="66">
        <v>0</v>
      </c>
      <c r="I58" s="113"/>
      <c r="J58" s="66">
        <v>0</v>
      </c>
      <c r="K58" s="113"/>
      <c r="L58" s="127">
        <v>0</v>
      </c>
      <c r="M58" s="113"/>
      <c r="N58" s="66">
        <v>0</v>
      </c>
      <c r="O58" s="113"/>
      <c r="P58" s="66">
        <v>-384207173</v>
      </c>
      <c r="Q58" s="113"/>
      <c r="R58" s="66">
        <v>0</v>
      </c>
      <c r="S58" s="113"/>
      <c r="T58" s="66">
        <v>-384207173</v>
      </c>
      <c r="U58" s="113"/>
      <c r="V58" s="147">
        <f t="shared" si="0"/>
        <v>6.3844981020614268E-3</v>
      </c>
    </row>
    <row r="59" spans="2:22" x14ac:dyDescent="0.55000000000000004">
      <c r="B59" s="4" t="s">
        <v>241</v>
      </c>
      <c r="D59" s="66">
        <v>0</v>
      </c>
      <c r="E59" s="113"/>
      <c r="F59" s="66">
        <v>12367436</v>
      </c>
      <c r="G59" s="113"/>
      <c r="H59" s="66">
        <v>0</v>
      </c>
      <c r="I59" s="113"/>
      <c r="J59" s="66">
        <v>12367436</v>
      </c>
      <c r="K59" s="113"/>
      <c r="L59" s="127">
        <v>-0.04</v>
      </c>
      <c r="M59" s="113"/>
      <c r="N59" s="66">
        <v>0</v>
      </c>
      <c r="O59" s="113"/>
      <c r="P59" s="66">
        <v>12367436</v>
      </c>
      <c r="Q59" s="113"/>
      <c r="R59" s="66">
        <v>0</v>
      </c>
      <c r="S59" s="113"/>
      <c r="T59" s="66">
        <v>12367436</v>
      </c>
      <c r="U59" s="113"/>
      <c r="V59" s="147">
        <f t="shared" si="0"/>
        <v>-2.0551378844081646E-4</v>
      </c>
    </row>
    <row r="60" spans="2:22" x14ac:dyDescent="0.55000000000000004">
      <c r="B60" s="4" t="s">
        <v>235</v>
      </c>
      <c r="D60" s="66">
        <v>0</v>
      </c>
      <c r="E60" s="113"/>
      <c r="F60" s="66">
        <v>-1020242</v>
      </c>
      <c r="G60" s="113"/>
      <c r="H60" s="66">
        <v>0</v>
      </c>
      <c r="I60" s="113"/>
      <c r="J60" s="66">
        <v>-1020242</v>
      </c>
      <c r="K60" s="113"/>
      <c r="L60" s="127">
        <v>0</v>
      </c>
      <c r="M60" s="113"/>
      <c r="N60" s="66">
        <v>0</v>
      </c>
      <c r="O60" s="113"/>
      <c r="P60" s="66">
        <v>-1020242</v>
      </c>
      <c r="Q60" s="113"/>
      <c r="R60" s="66">
        <v>0</v>
      </c>
      <c r="S60" s="113"/>
      <c r="T60" s="66">
        <v>-1020242</v>
      </c>
      <c r="U60" s="113"/>
      <c r="V60" s="147">
        <f t="shared" si="0"/>
        <v>1.6953699905658331E-5</v>
      </c>
    </row>
    <row r="61" spans="2:22" x14ac:dyDescent="0.55000000000000004">
      <c r="D61" s="66"/>
      <c r="E61" s="113"/>
      <c r="F61" s="66"/>
      <c r="G61" s="113"/>
      <c r="H61" s="66"/>
      <c r="I61" s="113"/>
      <c r="J61" s="66"/>
      <c r="K61" s="113"/>
      <c r="L61" s="114"/>
      <c r="M61" s="113"/>
      <c r="N61" s="66"/>
      <c r="O61" s="113"/>
      <c r="P61" s="66"/>
      <c r="Q61" s="113"/>
      <c r="R61" s="66"/>
      <c r="S61" s="113"/>
      <c r="T61" s="66"/>
      <c r="U61" s="113"/>
      <c r="V61" s="31"/>
    </row>
    <row r="62" spans="2:22" ht="21.75" thickBot="1" x14ac:dyDescent="0.6">
      <c r="B62" s="35" t="s">
        <v>66</v>
      </c>
      <c r="D62" s="70">
        <f>SUM(D10:D60)</f>
        <v>4716748420</v>
      </c>
      <c r="E62" s="6"/>
      <c r="F62" s="70">
        <f>SUM(F10:F60)</f>
        <v>-27168052667</v>
      </c>
      <c r="G62" s="6"/>
      <c r="H62" s="70">
        <f>SUM(H10:H60)</f>
        <v>-5360233010</v>
      </c>
      <c r="I62" s="6"/>
      <c r="J62" s="70">
        <f>SUM(J10:J60)</f>
        <v>-27811537257</v>
      </c>
      <c r="K62" s="6"/>
      <c r="L62" s="126">
        <f>SUM(L10:L60)</f>
        <v>99.489999999999966</v>
      </c>
      <c r="M62" s="6"/>
      <c r="N62" s="70">
        <f>SUM(N10:N60)</f>
        <v>24160980785</v>
      </c>
      <c r="O62" s="6"/>
      <c r="P62" s="70">
        <f>SUM(P10:P60)</f>
        <v>-77415911824</v>
      </c>
      <c r="Q62" s="6"/>
      <c r="R62" s="70">
        <f>SUM(R10:R60)</f>
        <v>-6923201503</v>
      </c>
      <c r="S62" s="6"/>
      <c r="T62" s="70">
        <f>SUM(T10:T60)</f>
        <v>-60178132542</v>
      </c>
      <c r="U62" s="6"/>
      <c r="V62" s="148">
        <f>SUM(V10:V60)</f>
        <v>1</v>
      </c>
    </row>
    <row r="63" spans="2:22" ht="21.75" thickTop="1" x14ac:dyDescent="0.55000000000000004"/>
    <row r="64" spans="2:22" ht="30" x14ac:dyDescent="0.75">
      <c r="L64" s="46">
        <v>11</v>
      </c>
      <c r="T64" s="21"/>
    </row>
    <row r="65" spans="20:20" x14ac:dyDescent="0.55000000000000004">
      <c r="T65" s="21"/>
    </row>
  </sheetData>
  <sortState ref="B10:V60">
    <sortCondition descending="1" ref="T10:T60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" right="0" top="0" bottom="0" header="0.3" footer="0.3"/>
  <pageSetup paperSize="9" scale="4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22"/>
  <sheetViews>
    <sheetView rightToLeft="1" view="pageBreakPreview" zoomScale="85" zoomScaleNormal="70" zoomScaleSheetLayoutView="85" workbookViewId="0">
      <selection activeCell="A15" sqref="A15:XFD15"/>
    </sheetView>
  </sheetViews>
  <sheetFormatPr defaultColWidth="9.125" defaultRowHeight="21" x14ac:dyDescent="0.6"/>
  <cols>
    <col min="1" max="1" width="5.75" style="1" customWidth="1"/>
    <col min="2" max="2" width="37.75" style="1" customWidth="1"/>
    <col min="3" max="3" width="1" style="1" customWidth="1"/>
    <col min="4" max="4" width="16.375" style="1" customWidth="1"/>
    <col min="5" max="5" width="1" style="1" customWidth="1"/>
    <col min="6" max="6" width="16.625" style="1" customWidth="1"/>
    <col min="7" max="7" width="1" style="1" customWidth="1"/>
    <col min="8" max="8" width="17.625" style="1" bestFit="1" customWidth="1"/>
    <col min="9" max="9" width="1" style="1" customWidth="1"/>
    <col min="10" max="10" width="17.125" style="1" customWidth="1"/>
    <col min="11" max="11" width="1" style="1" customWidth="1"/>
    <col min="12" max="12" width="20.125" style="1" bestFit="1" customWidth="1"/>
    <col min="13" max="13" width="1" style="1" customWidth="1"/>
    <col min="14" max="14" width="18.375" style="1" customWidth="1"/>
    <col min="15" max="15" width="1" style="1" customWidth="1"/>
    <col min="16" max="16" width="17.625" style="1" bestFit="1" customWidth="1"/>
    <col min="17" max="17" width="1" style="1" customWidth="1"/>
    <col min="18" max="18" width="16.25" style="1" bestFit="1" customWidth="1"/>
    <col min="19" max="19" width="1" style="1" customWidth="1"/>
    <col min="20" max="20" width="9.125" style="1" customWidth="1"/>
    <col min="21" max="16384" width="9.125" style="1"/>
  </cols>
  <sheetData>
    <row r="2" spans="2:28" ht="30" x14ac:dyDescent="0.6">
      <c r="B2" s="159" t="s">
        <v>184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4"/>
      <c r="R2" s="14"/>
      <c r="S2" s="14"/>
      <c r="T2" s="14"/>
      <c r="U2" s="14"/>
    </row>
    <row r="3" spans="2:28" ht="30" x14ac:dyDescent="0.6">
      <c r="B3" s="159" t="s">
        <v>38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4"/>
      <c r="R3" s="14"/>
    </row>
    <row r="4" spans="2:28" ht="30" x14ac:dyDescent="0.6">
      <c r="B4" s="159" t="s">
        <v>233</v>
      </c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4"/>
      <c r="R4" s="14"/>
    </row>
    <row r="5" spans="2:28" ht="54" customHeight="1" x14ac:dyDescent="0.6"/>
    <row r="6" spans="2:28" s="2" customFormat="1" ht="30" x14ac:dyDescent="0.55000000000000004">
      <c r="B6" s="12" t="s">
        <v>165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13" customFormat="1" ht="27" customHeight="1" x14ac:dyDescent="0.6">
      <c r="B7" s="160" t="s">
        <v>42</v>
      </c>
      <c r="D7" s="161" t="s">
        <v>40</v>
      </c>
      <c r="E7" s="161" t="s">
        <v>40</v>
      </c>
      <c r="F7" s="161" t="s">
        <v>40</v>
      </c>
      <c r="G7" s="161" t="s">
        <v>40</v>
      </c>
      <c r="H7" s="161" t="s">
        <v>40</v>
      </c>
      <c r="I7" s="161" t="s">
        <v>40</v>
      </c>
      <c r="J7" s="161" t="s">
        <v>40</v>
      </c>
      <c r="L7" s="161" t="s">
        <v>41</v>
      </c>
      <c r="M7" s="161" t="s">
        <v>41</v>
      </c>
      <c r="N7" s="161" t="s">
        <v>41</v>
      </c>
      <c r="O7" s="161" t="s">
        <v>41</v>
      </c>
      <c r="P7" s="161" t="s">
        <v>41</v>
      </c>
      <c r="Q7" s="161" t="s">
        <v>41</v>
      </c>
      <c r="R7" s="161" t="s">
        <v>41</v>
      </c>
    </row>
    <row r="8" spans="2:28" s="37" customFormat="1" ht="48" customHeight="1" x14ac:dyDescent="0.75">
      <c r="B8" s="160" t="s">
        <v>42</v>
      </c>
      <c r="D8" s="202" t="s">
        <v>59</v>
      </c>
      <c r="E8" s="38"/>
      <c r="F8" s="202" t="s">
        <v>56</v>
      </c>
      <c r="G8" s="38"/>
      <c r="H8" s="202" t="s">
        <v>57</v>
      </c>
      <c r="I8" s="38"/>
      <c r="J8" s="202" t="s">
        <v>60</v>
      </c>
      <c r="L8" s="202" t="s">
        <v>59</v>
      </c>
      <c r="M8" s="38"/>
      <c r="N8" s="202" t="s">
        <v>56</v>
      </c>
      <c r="O8" s="38"/>
      <c r="P8" s="202" t="s">
        <v>57</v>
      </c>
      <c r="Q8" s="38"/>
      <c r="R8" s="202" t="s">
        <v>60</v>
      </c>
    </row>
    <row r="9" spans="2:28" ht="21.75" x14ac:dyDescent="0.6">
      <c r="B9" s="34" t="s">
        <v>244</v>
      </c>
      <c r="C9" s="4"/>
      <c r="D9" s="68">
        <v>0</v>
      </c>
      <c r="E9" s="6"/>
      <c r="F9" s="68">
        <v>0</v>
      </c>
      <c r="G9" s="6"/>
      <c r="H9" s="68">
        <v>151235014</v>
      </c>
      <c r="I9" s="6"/>
      <c r="J9" s="68">
        <v>151235014</v>
      </c>
      <c r="K9" s="6"/>
      <c r="L9" s="68">
        <v>0</v>
      </c>
      <c r="M9" s="6"/>
      <c r="N9" s="68">
        <v>0</v>
      </c>
      <c r="O9" s="6"/>
      <c r="P9" s="68">
        <v>151235014</v>
      </c>
      <c r="Q9" s="4"/>
      <c r="R9" s="68">
        <v>151235014</v>
      </c>
    </row>
    <row r="10" spans="2:28" ht="21.75" x14ac:dyDescent="0.6">
      <c r="B10" s="4" t="s">
        <v>248</v>
      </c>
      <c r="C10" s="4"/>
      <c r="D10" s="69">
        <v>0</v>
      </c>
      <c r="E10" s="6"/>
      <c r="F10" s="69">
        <v>0</v>
      </c>
      <c r="G10" s="6"/>
      <c r="H10" s="69">
        <v>230631077</v>
      </c>
      <c r="I10" s="6"/>
      <c r="J10" s="69">
        <v>230631077</v>
      </c>
      <c r="K10" s="6"/>
      <c r="L10" s="69">
        <v>0</v>
      </c>
      <c r="M10" s="6"/>
      <c r="N10" s="69">
        <v>0</v>
      </c>
      <c r="O10" s="6"/>
      <c r="P10" s="69">
        <v>230631077</v>
      </c>
      <c r="Q10" s="4"/>
      <c r="R10" s="69">
        <v>230631077</v>
      </c>
    </row>
    <row r="11" spans="2:28" ht="21.75" x14ac:dyDescent="0.6">
      <c r="B11" s="4" t="s">
        <v>213</v>
      </c>
      <c r="C11" s="4"/>
      <c r="D11" s="69">
        <v>0</v>
      </c>
      <c r="E11" s="6"/>
      <c r="F11" s="69">
        <v>0</v>
      </c>
      <c r="G11" s="6"/>
      <c r="H11" s="69">
        <v>0</v>
      </c>
      <c r="I11" s="6"/>
      <c r="J11" s="69">
        <v>0</v>
      </c>
      <c r="K11" s="6"/>
      <c r="L11" s="69">
        <v>0</v>
      </c>
      <c r="M11" s="6"/>
      <c r="N11" s="69">
        <v>0</v>
      </c>
      <c r="O11" s="6"/>
      <c r="P11" s="69">
        <v>48683530</v>
      </c>
      <c r="Q11" s="4"/>
      <c r="R11" s="69">
        <v>48683530</v>
      </c>
    </row>
    <row r="12" spans="2:28" ht="21.75" x14ac:dyDescent="0.6">
      <c r="B12" s="4" t="s">
        <v>76</v>
      </c>
      <c r="C12" s="4"/>
      <c r="D12" s="69">
        <v>0</v>
      </c>
      <c r="E12" s="6"/>
      <c r="F12" s="69">
        <v>0</v>
      </c>
      <c r="G12" s="6"/>
      <c r="H12" s="69">
        <v>0</v>
      </c>
      <c r="I12" s="6"/>
      <c r="J12" s="69">
        <v>0</v>
      </c>
      <c r="K12" s="6"/>
      <c r="L12" s="69">
        <v>0</v>
      </c>
      <c r="M12" s="6"/>
      <c r="N12" s="69">
        <v>0</v>
      </c>
      <c r="O12" s="6"/>
      <c r="P12" s="69">
        <v>3967565</v>
      </c>
      <c r="Q12" s="4"/>
      <c r="R12" s="69">
        <v>3967565</v>
      </c>
    </row>
    <row r="13" spans="2:28" ht="21.75" x14ac:dyDescent="0.6">
      <c r="B13" s="4" t="s">
        <v>163</v>
      </c>
      <c r="C13" s="4"/>
      <c r="D13" s="69">
        <v>0</v>
      </c>
      <c r="E13" s="6"/>
      <c r="F13" s="69">
        <v>0</v>
      </c>
      <c r="G13" s="6"/>
      <c r="H13" s="69">
        <v>0</v>
      </c>
      <c r="I13" s="6"/>
      <c r="J13" s="69">
        <v>0</v>
      </c>
      <c r="K13" s="6"/>
      <c r="L13" s="69">
        <v>0</v>
      </c>
      <c r="M13" s="6"/>
      <c r="N13" s="69">
        <v>0</v>
      </c>
      <c r="O13" s="6"/>
      <c r="P13" s="69">
        <v>7963559</v>
      </c>
      <c r="Q13" s="4"/>
      <c r="R13" s="69">
        <v>7963559</v>
      </c>
    </row>
    <row r="14" spans="2:28" ht="21.75" x14ac:dyDescent="0.6">
      <c r="B14" s="4" t="s">
        <v>85</v>
      </c>
      <c r="C14" s="4"/>
      <c r="D14" s="69">
        <v>0</v>
      </c>
      <c r="E14" s="6"/>
      <c r="F14" s="69">
        <v>0</v>
      </c>
      <c r="G14" s="6"/>
      <c r="H14" s="69">
        <v>0</v>
      </c>
      <c r="I14" s="6"/>
      <c r="J14" s="69">
        <v>0</v>
      </c>
      <c r="K14" s="6"/>
      <c r="L14" s="69">
        <v>0</v>
      </c>
      <c r="M14" s="6"/>
      <c r="N14" s="69">
        <v>0</v>
      </c>
      <c r="O14" s="6"/>
      <c r="P14" s="69">
        <v>43189172</v>
      </c>
      <c r="Q14" s="4"/>
      <c r="R14" s="69">
        <v>43189172</v>
      </c>
    </row>
    <row r="15" spans="2:28" ht="21.75" x14ac:dyDescent="0.6">
      <c r="B15" s="4"/>
      <c r="C15" s="4"/>
      <c r="D15" s="69"/>
      <c r="E15" s="6"/>
      <c r="F15" s="69"/>
      <c r="G15" s="6"/>
      <c r="H15" s="69"/>
      <c r="I15" s="6"/>
      <c r="J15" s="69"/>
      <c r="K15" s="6"/>
      <c r="L15" s="69"/>
      <c r="M15" s="6"/>
      <c r="N15" s="69"/>
      <c r="O15" s="6"/>
      <c r="P15" s="69"/>
      <c r="Q15" s="4"/>
      <c r="R15" s="69"/>
    </row>
    <row r="16" spans="2:28" ht="24.75" thickBot="1" x14ac:dyDescent="0.65">
      <c r="B16" s="18" t="s">
        <v>66</v>
      </c>
      <c r="D16" s="71">
        <f>SUM(D9:D15)</f>
        <v>0</v>
      </c>
      <c r="E16" s="71">
        <f t="shared" ref="E16:K16" si="0">SUM(E9:E14)</f>
        <v>0</v>
      </c>
      <c r="F16" s="71">
        <f t="shared" si="0"/>
        <v>0</v>
      </c>
      <c r="G16" s="71">
        <f t="shared" si="0"/>
        <v>0</v>
      </c>
      <c r="H16" s="71">
        <f t="shared" si="0"/>
        <v>381866091</v>
      </c>
      <c r="I16" s="71">
        <f t="shared" si="0"/>
        <v>0</v>
      </c>
      <c r="J16" s="71">
        <f t="shared" si="0"/>
        <v>381866091</v>
      </c>
      <c r="K16" s="71">
        <f t="shared" si="0"/>
        <v>0</v>
      </c>
      <c r="L16" s="71">
        <f>SUM(L9:L15)</f>
        <v>0</v>
      </c>
      <c r="M16" s="71">
        <f>SUM(M9:M14)</f>
        <v>0</v>
      </c>
      <c r="N16" s="71">
        <f>SUM(N9:N14)</f>
        <v>0</v>
      </c>
      <c r="O16" s="71">
        <f>SUM(O9:O14)</f>
        <v>0</v>
      </c>
      <c r="P16" s="71">
        <f>SUM(P9:P15)</f>
        <v>485669917</v>
      </c>
      <c r="Q16" s="71">
        <f>SUM(Q9:Q14)</f>
        <v>0</v>
      </c>
      <c r="R16" s="71">
        <f>SUM(R9:R15)</f>
        <v>485669917</v>
      </c>
    </row>
    <row r="17" spans="10:12" ht="21.75" thickTop="1" x14ac:dyDescent="0.6">
      <c r="L17"/>
    </row>
    <row r="18" spans="10:12" ht="30" x14ac:dyDescent="0.75">
      <c r="J18" s="41">
        <v>12</v>
      </c>
      <c r="L18"/>
    </row>
    <row r="19" spans="10:12" x14ac:dyDescent="0.6">
      <c r="L19"/>
    </row>
    <row r="20" spans="10:12" x14ac:dyDescent="0.6">
      <c r="L20"/>
    </row>
    <row r="21" spans="10:12" x14ac:dyDescent="0.6">
      <c r="L21"/>
    </row>
    <row r="22" spans="10:12" x14ac:dyDescent="0.6">
      <c r="L22"/>
    </row>
  </sheetData>
  <sortState ref="B9:R14">
    <sortCondition descending="1" ref="R9:R14"/>
  </sortState>
  <mergeCells count="14"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7" right="0.7" top="0.25" bottom="0.25" header="0.3" footer="0.3"/>
  <pageSetup paperSize="9" scale="6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18"/>
  <sheetViews>
    <sheetView rightToLeft="1" view="pageBreakPreview" topLeftCell="B1" zoomScale="70" zoomScaleNormal="70" zoomScaleSheetLayoutView="70" workbookViewId="0">
      <selection activeCell="K25" sqref="K25"/>
    </sheetView>
  </sheetViews>
  <sheetFormatPr defaultColWidth="9.125" defaultRowHeight="21.75" customHeight="1" x14ac:dyDescent="0.55000000000000004"/>
  <cols>
    <col min="1" max="1" width="3" style="2" hidden="1" customWidth="1"/>
    <col min="2" max="2" width="77.75" style="2" bestFit="1" customWidth="1"/>
    <col min="3" max="3" width="1" style="2" customWidth="1"/>
    <col min="4" max="4" width="18.125" style="2" customWidth="1"/>
    <col min="5" max="5" width="1" style="2" customWidth="1"/>
    <col min="6" max="6" width="18.25" style="2" customWidth="1"/>
    <col min="7" max="7" width="1" style="2" customWidth="1"/>
    <col min="8" max="8" width="18.375" style="2" customWidth="1"/>
    <col min="9" max="9" width="1" style="2" customWidth="1"/>
    <col min="10" max="10" width="17.625" style="2" customWidth="1"/>
    <col min="11" max="11" width="1" style="2" customWidth="1"/>
    <col min="12" max="12" width="9.125" style="2" customWidth="1"/>
    <col min="13" max="16384" width="9.125" style="2"/>
  </cols>
  <sheetData>
    <row r="2" spans="2:26" ht="31.5" customHeight="1" x14ac:dyDescent="0.55000000000000004">
      <c r="B2" s="159" t="s">
        <v>184</v>
      </c>
      <c r="C2" s="159"/>
      <c r="D2" s="159"/>
      <c r="E2" s="159"/>
      <c r="F2" s="159"/>
      <c r="G2" s="159"/>
      <c r="H2" s="159"/>
      <c r="I2" s="159"/>
      <c r="J2" s="159"/>
    </row>
    <row r="3" spans="2:26" ht="31.5" customHeight="1" x14ac:dyDescent="0.55000000000000004">
      <c r="B3" s="159" t="s">
        <v>38</v>
      </c>
      <c r="C3" s="159"/>
      <c r="D3" s="159"/>
      <c r="E3" s="159"/>
      <c r="F3" s="159"/>
      <c r="G3" s="159"/>
      <c r="H3" s="159"/>
      <c r="I3" s="159"/>
      <c r="J3" s="159"/>
    </row>
    <row r="4" spans="2:26" ht="31.5" customHeight="1" x14ac:dyDescent="0.55000000000000004">
      <c r="B4" s="159" t="s">
        <v>233</v>
      </c>
      <c r="C4" s="159"/>
      <c r="D4" s="159"/>
      <c r="E4" s="159"/>
      <c r="F4" s="159"/>
      <c r="G4" s="159"/>
      <c r="H4" s="159"/>
      <c r="I4" s="159"/>
      <c r="J4" s="159"/>
    </row>
    <row r="5" spans="2:26" ht="73.5" customHeight="1" x14ac:dyDescent="0.55000000000000004"/>
    <row r="6" spans="2:26" ht="30" x14ac:dyDescent="0.55000000000000004">
      <c r="B6" s="12" t="s">
        <v>172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2:26" ht="23.25" customHeight="1" x14ac:dyDescent="0.55000000000000004">
      <c r="B7" s="1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2:26" s="4" customFormat="1" ht="52.5" customHeight="1" x14ac:dyDescent="0.55000000000000004">
      <c r="B8" s="163" t="s">
        <v>61</v>
      </c>
      <c r="C8" s="163" t="s">
        <v>61</v>
      </c>
      <c r="D8" s="163" t="s">
        <v>40</v>
      </c>
      <c r="E8" s="163" t="s">
        <v>40</v>
      </c>
      <c r="F8" s="163" t="s">
        <v>40</v>
      </c>
      <c r="H8" s="163" t="s">
        <v>41</v>
      </c>
      <c r="I8" s="163" t="s">
        <v>41</v>
      </c>
      <c r="J8" s="163" t="s">
        <v>41</v>
      </c>
    </row>
    <row r="9" spans="2:26" s="29" customFormat="1" ht="50.25" customHeight="1" x14ac:dyDescent="0.6">
      <c r="B9" s="204" t="s">
        <v>62</v>
      </c>
      <c r="D9" s="204" t="s">
        <v>63</v>
      </c>
      <c r="F9" s="204" t="s">
        <v>64</v>
      </c>
      <c r="H9" s="204" t="s">
        <v>63</v>
      </c>
      <c r="J9" s="204" t="s">
        <v>64</v>
      </c>
    </row>
    <row r="10" spans="2:26" s="4" customFormat="1" ht="22.5" customHeight="1" x14ac:dyDescent="0.55000000000000004">
      <c r="B10" s="34" t="s">
        <v>251</v>
      </c>
      <c r="D10" s="68">
        <v>2555</v>
      </c>
      <c r="E10" s="6"/>
      <c r="F10" s="10"/>
      <c r="G10" s="6"/>
      <c r="H10" s="68">
        <v>12521</v>
      </c>
      <c r="I10" s="6"/>
      <c r="J10" s="94"/>
    </row>
    <row r="11" spans="2:26" s="4" customFormat="1" ht="22.5" customHeight="1" x14ac:dyDescent="0.55000000000000004">
      <c r="B11" s="4" t="s">
        <v>252</v>
      </c>
      <c r="D11" s="69">
        <v>1761</v>
      </c>
      <c r="E11" s="6"/>
      <c r="F11" s="6"/>
      <c r="G11" s="6"/>
      <c r="H11" s="69">
        <v>8686</v>
      </c>
      <c r="I11" s="6"/>
      <c r="J11" s="31"/>
    </row>
    <row r="12" spans="2:26" s="4" customFormat="1" ht="22.5" customHeight="1" x14ac:dyDescent="0.55000000000000004">
      <c r="B12" s="4" t="s">
        <v>253</v>
      </c>
      <c r="D12" s="69">
        <v>23319887</v>
      </c>
      <c r="E12" s="6"/>
      <c r="F12" s="6"/>
      <c r="G12" s="6"/>
      <c r="H12" s="69">
        <v>29372093</v>
      </c>
      <c r="I12" s="6"/>
      <c r="J12" s="31"/>
    </row>
    <row r="13" spans="2:26" s="4" customFormat="1" ht="22.5" customHeight="1" x14ac:dyDescent="0.55000000000000004">
      <c r="B13" s="4" t="s">
        <v>254</v>
      </c>
      <c r="D13" s="69">
        <v>4114</v>
      </c>
      <c r="E13" s="6"/>
      <c r="F13" s="6"/>
      <c r="G13" s="6"/>
      <c r="H13" s="69">
        <v>20137</v>
      </c>
      <c r="I13" s="6"/>
      <c r="J13" s="31"/>
    </row>
    <row r="14" spans="2:26" s="4" customFormat="1" ht="21.75" customHeight="1" x14ac:dyDescent="0.55000000000000004">
      <c r="D14" s="69"/>
      <c r="E14" s="6"/>
      <c r="F14" s="6"/>
      <c r="G14" s="6"/>
      <c r="H14" s="69"/>
      <c r="I14" s="6"/>
      <c r="J14" s="31"/>
    </row>
    <row r="15" spans="2:26" ht="21.75" customHeight="1" thickBot="1" x14ac:dyDescent="0.6">
      <c r="B15" s="203" t="s">
        <v>66</v>
      </c>
      <c r="C15" s="203"/>
      <c r="D15" s="71">
        <f>SUM(D10:D14)</f>
        <v>23328317</v>
      </c>
      <c r="E15" s="72"/>
      <c r="F15" s="73"/>
      <c r="G15" s="72"/>
      <c r="H15" s="71">
        <f>SUM(H10:H14)</f>
        <v>29413437</v>
      </c>
      <c r="I15" s="72"/>
      <c r="J15" s="96"/>
    </row>
    <row r="16" spans="2:26" ht="21.75" customHeight="1" thickTop="1" x14ac:dyDescent="0.55000000000000004">
      <c r="D16" s="2" t="s">
        <v>159</v>
      </c>
      <c r="J16" s="93"/>
    </row>
    <row r="17" spans="4:10" ht="30" x14ac:dyDescent="0.75">
      <c r="D17" s="44">
        <v>13</v>
      </c>
    </row>
    <row r="18" spans="4:10" ht="21.75" customHeight="1" x14ac:dyDescent="0.55000000000000004">
      <c r="J18" s="93"/>
    </row>
  </sheetData>
  <sortState ref="B10:H13">
    <sortCondition descending="1" ref="H10:H13"/>
  </sortState>
  <mergeCells count="12">
    <mergeCell ref="B2:J2"/>
    <mergeCell ref="B3:J3"/>
    <mergeCell ref="B4:J4"/>
    <mergeCell ref="B15:C15"/>
    <mergeCell ref="H9"/>
    <mergeCell ref="J9"/>
    <mergeCell ref="H8:J8"/>
    <mergeCell ref="B9"/>
    <mergeCell ref="B8:C8"/>
    <mergeCell ref="D9"/>
    <mergeCell ref="F9"/>
    <mergeCell ref="D8:F8"/>
  </mergeCells>
  <printOptions horizontalCentered="1" verticalCentered="1"/>
  <pageMargins left="0.7" right="0.7" top="0" bottom="0" header="0.3" footer="0.3"/>
  <pageSetup paperSize="9"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7"/>
  <sheetViews>
    <sheetView rightToLeft="1" view="pageBreakPreview" topLeftCell="A4" zoomScale="90" zoomScaleNormal="70" zoomScaleSheetLayoutView="90" workbookViewId="0">
      <selection activeCell="F15" sqref="F15"/>
    </sheetView>
  </sheetViews>
  <sheetFormatPr defaultColWidth="9.125" defaultRowHeight="21" x14ac:dyDescent="0.55000000000000004"/>
  <cols>
    <col min="1" max="1" width="3" style="2" customWidth="1"/>
    <col min="2" max="2" width="47.875" style="2" customWidth="1"/>
    <col min="3" max="3" width="1" style="2" customWidth="1"/>
    <col min="4" max="4" width="11.375" style="2" bestFit="1" customWidth="1"/>
    <col min="5" max="5" width="1" style="2" customWidth="1"/>
    <col min="6" max="6" width="17" style="2" customWidth="1"/>
    <col min="7" max="7" width="1" style="2" customWidth="1"/>
    <col min="8" max="8" width="9.125" style="2" customWidth="1"/>
    <col min="9" max="16384" width="9.125" style="2"/>
  </cols>
  <sheetData>
    <row r="2" spans="2:16" ht="30" x14ac:dyDescent="0.55000000000000004">
      <c r="B2" s="159" t="s">
        <v>184</v>
      </c>
      <c r="C2" s="159"/>
      <c r="D2" s="159"/>
      <c r="E2" s="159"/>
      <c r="F2" s="159"/>
    </row>
    <row r="3" spans="2:16" ht="30" x14ac:dyDescent="0.55000000000000004">
      <c r="B3" s="159" t="s">
        <v>38</v>
      </c>
      <c r="C3" s="159"/>
      <c r="D3" s="159"/>
      <c r="E3" s="159"/>
      <c r="F3" s="159"/>
    </row>
    <row r="4" spans="2:16" ht="30" x14ac:dyDescent="0.55000000000000004">
      <c r="B4" s="159" t="s">
        <v>233</v>
      </c>
      <c r="C4" s="159"/>
      <c r="D4" s="159"/>
      <c r="E4" s="159"/>
      <c r="F4" s="159"/>
    </row>
    <row r="5" spans="2:16" ht="125.25" customHeight="1" x14ac:dyDescent="0.55000000000000004"/>
    <row r="6" spans="2:16" s="18" customFormat="1" ht="24" x14ac:dyDescent="0.6">
      <c r="B6" s="49" t="s">
        <v>232</v>
      </c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2:16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2:16" ht="30" x14ac:dyDescent="0.55000000000000004">
      <c r="B8" s="197" t="s">
        <v>65</v>
      </c>
      <c r="D8" s="159" t="s">
        <v>40</v>
      </c>
      <c r="F8" s="159" t="s">
        <v>234</v>
      </c>
    </row>
    <row r="9" spans="2:16" ht="30" x14ac:dyDescent="0.55000000000000004">
      <c r="B9" s="205" t="s">
        <v>65</v>
      </c>
      <c r="D9" s="206" t="s">
        <v>35</v>
      </c>
      <c r="F9" s="206" t="s">
        <v>35</v>
      </c>
    </row>
    <row r="10" spans="2:16" x14ac:dyDescent="0.55000000000000004">
      <c r="B10" s="2" t="s">
        <v>65</v>
      </c>
      <c r="D10" s="74">
        <v>0</v>
      </c>
      <c r="E10" s="72"/>
      <c r="F10" s="74">
        <v>87224335</v>
      </c>
    </row>
    <row r="11" spans="2:16" x14ac:dyDescent="0.55000000000000004">
      <c r="B11" s="2" t="s">
        <v>164</v>
      </c>
      <c r="D11" s="74">
        <v>0</v>
      </c>
      <c r="E11" s="72"/>
      <c r="F11" s="74">
        <v>0</v>
      </c>
    </row>
    <row r="12" spans="2:16" x14ac:dyDescent="0.55000000000000004">
      <c r="B12" s="2" t="s">
        <v>89</v>
      </c>
      <c r="D12" s="74">
        <v>22607580</v>
      </c>
      <c r="E12" s="72"/>
      <c r="F12" s="74">
        <v>41225205</v>
      </c>
    </row>
    <row r="13" spans="2:16" ht="21.75" thickBot="1" x14ac:dyDescent="0.6">
      <c r="B13" s="23" t="s">
        <v>66</v>
      </c>
      <c r="D13" s="71">
        <f>SUM(D10:D12)</f>
        <v>22607580</v>
      </c>
      <c r="E13" s="72"/>
      <c r="F13" s="71">
        <f>SUM(F10:F12)</f>
        <v>128449540</v>
      </c>
    </row>
    <row r="14" spans="2:16" ht="21.75" thickTop="1" x14ac:dyDescent="0.55000000000000004"/>
    <row r="15" spans="2:16" ht="85.5" customHeight="1" x14ac:dyDescent="0.55000000000000004"/>
    <row r="16" spans="2:16" ht="54" customHeight="1" x14ac:dyDescent="0.55000000000000004"/>
    <row r="17" spans="1:6" ht="27" customHeight="1" x14ac:dyDescent="0.75">
      <c r="A17" s="198">
        <v>14</v>
      </c>
      <c r="B17" s="198"/>
      <c r="C17" s="198"/>
      <c r="D17" s="198"/>
      <c r="E17" s="198"/>
      <c r="F17" s="198"/>
    </row>
  </sheetData>
  <sortState ref="B10:F11">
    <sortCondition descending="1" ref="F10:F11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scale="6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rightToLeft="1" zoomScaleNormal="100" workbookViewId="0">
      <selection sqref="A1:K1"/>
    </sheetView>
  </sheetViews>
  <sheetFormatPr defaultRowHeight="15" x14ac:dyDescent="0.25"/>
  <cols>
    <col min="2" max="2" width="1.125" customWidth="1"/>
    <col min="4" max="4" width="1.125" customWidth="1"/>
    <col min="5" max="5" width="14.25" customWidth="1"/>
    <col min="6" max="6" width="1.125" customWidth="1"/>
    <col min="8" max="8" width="1.125" customWidth="1"/>
    <col min="9" max="9" width="14.125" customWidth="1"/>
    <col min="10" max="10" width="1.125" customWidth="1"/>
    <col min="11" max="11" width="15.875" customWidth="1"/>
  </cols>
  <sheetData>
    <row r="1" spans="1:11" ht="25.5" x14ac:dyDescent="0.25">
      <c r="A1" s="180" t="s">
        <v>184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spans="1:11" ht="25.5" x14ac:dyDescent="0.25">
      <c r="A2" s="180" t="s">
        <v>38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</row>
    <row r="3" spans="1:11" ht="25.5" x14ac:dyDescent="0.25">
      <c r="A3" s="180" t="s">
        <v>233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</row>
    <row r="4" spans="1:11" x14ac:dyDescent="0.2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ht="24" x14ac:dyDescent="0.25">
      <c r="A5" s="207" t="s">
        <v>173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</row>
    <row r="6" spans="1:11" ht="21" x14ac:dyDescent="0.25">
      <c r="A6" s="121"/>
      <c r="B6" s="121"/>
      <c r="C6" s="121"/>
      <c r="D6" s="121"/>
      <c r="E6" s="121"/>
      <c r="F6" s="121"/>
      <c r="G6" s="121"/>
      <c r="H6" s="121"/>
      <c r="I6" s="123" t="s">
        <v>40</v>
      </c>
      <c r="J6" s="121"/>
      <c r="K6" s="123" t="s">
        <v>112</v>
      </c>
    </row>
    <row r="7" spans="1:11" ht="114" customHeight="1" x14ac:dyDescent="0.25">
      <c r="A7" s="123" t="s">
        <v>140</v>
      </c>
      <c r="B7" s="121"/>
      <c r="C7" s="131" t="s">
        <v>141</v>
      </c>
      <c r="D7" s="121"/>
      <c r="E7" s="131" t="s">
        <v>142</v>
      </c>
      <c r="F7" s="121"/>
      <c r="G7" s="131" t="s">
        <v>143</v>
      </c>
      <c r="H7" s="121"/>
      <c r="I7" s="130" t="s">
        <v>144</v>
      </c>
      <c r="J7" s="121"/>
      <c r="K7" s="130" t="s">
        <v>144</v>
      </c>
    </row>
    <row r="8" spans="1:11" x14ac:dyDescent="0.25">
      <c r="A8" s="121"/>
      <c r="B8" s="121"/>
      <c r="C8" s="121"/>
      <c r="D8" s="121"/>
      <c r="E8" s="121"/>
      <c r="F8" s="121"/>
      <c r="G8" s="121"/>
      <c r="H8" s="121"/>
      <c r="I8" s="121"/>
      <c r="J8" s="121"/>
      <c r="K8" s="121"/>
    </row>
    <row r="9" spans="1:11" x14ac:dyDescent="0.25">
      <c r="A9" s="121"/>
      <c r="B9" s="121"/>
      <c r="C9" s="121"/>
      <c r="D9" s="121"/>
      <c r="E9" s="121"/>
      <c r="F9" s="121"/>
      <c r="G9" s="121"/>
      <c r="H9" s="121"/>
      <c r="I9" s="121"/>
      <c r="J9" s="121"/>
      <c r="K9" s="121"/>
    </row>
    <row r="10" spans="1:11" x14ac:dyDescent="0.25">
      <c r="A10" s="121"/>
      <c r="B10" s="121"/>
      <c r="C10" s="121"/>
      <c r="D10" s="121"/>
      <c r="E10" s="121"/>
      <c r="F10" s="121"/>
      <c r="G10" s="121"/>
      <c r="H10" s="121"/>
      <c r="I10" s="121"/>
      <c r="J10" s="121"/>
      <c r="K10" s="121"/>
    </row>
    <row r="11" spans="1:11" x14ac:dyDescent="0.25">
      <c r="A11" s="121"/>
      <c r="B11" s="121"/>
      <c r="C11" s="121"/>
      <c r="D11" s="121"/>
      <c r="E11" s="121"/>
      <c r="F11" s="121"/>
      <c r="G11" s="121"/>
      <c r="H11" s="121"/>
      <c r="I11" s="121"/>
      <c r="J11" s="121"/>
      <c r="K11" s="121"/>
    </row>
    <row r="12" spans="1:11" x14ac:dyDescent="0.25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</row>
    <row r="13" spans="1:11" x14ac:dyDescent="0.25">
      <c r="A13" s="121"/>
      <c r="B13" s="121"/>
      <c r="C13" s="121"/>
      <c r="D13" s="121"/>
      <c r="E13" s="121"/>
      <c r="F13" s="121"/>
      <c r="G13" s="121"/>
      <c r="H13" s="121"/>
      <c r="I13" s="121"/>
      <c r="J13" s="121"/>
      <c r="K13" s="121"/>
    </row>
    <row r="14" spans="1:11" x14ac:dyDescent="0.25">
      <c r="A14" s="121"/>
      <c r="B14" s="121"/>
      <c r="C14" s="121"/>
      <c r="D14" s="121"/>
      <c r="E14" s="121"/>
      <c r="F14" s="121"/>
      <c r="G14" s="121"/>
      <c r="H14" s="121"/>
      <c r="I14" s="121"/>
      <c r="J14" s="121"/>
      <c r="K14" s="121"/>
    </row>
    <row r="15" spans="1:11" x14ac:dyDescent="0.25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</row>
    <row r="16" spans="1:11" x14ac:dyDescent="0.25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</row>
    <row r="17" spans="1:12" ht="30" x14ac:dyDescent="0.75">
      <c r="A17" s="198">
        <v>15</v>
      </c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</row>
    <row r="18" spans="1:12" x14ac:dyDescent="0.25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1"/>
    </row>
    <row r="19" spans="1:12" x14ac:dyDescent="0.25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1"/>
    </row>
    <row r="20" spans="1:12" x14ac:dyDescent="0.25">
      <c r="A20" s="121"/>
      <c r="B20" s="121"/>
      <c r="C20" s="121"/>
      <c r="D20" s="121"/>
      <c r="E20" s="121"/>
      <c r="F20" s="121"/>
      <c r="G20" s="121"/>
      <c r="H20" s="121"/>
      <c r="I20" s="121"/>
      <c r="J20" s="121"/>
      <c r="K20" s="121"/>
    </row>
    <row r="21" spans="1:12" x14ac:dyDescent="0.25">
      <c r="A21" s="121"/>
      <c r="B21" s="121"/>
      <c r="C21" s="121"/>
      <c r="D21" s="121"/>
      <c r="E21" s="121"/>
      <c r="F21" s="121"/>
      <c r="G21" s="121"/>
      <c r="H21" s="121"/>
      <c r="I21" s="121"/>
      <c r="J21" s="121"/>
      <c r="K21" s="121"/>
    </row>
  </sheetData>
  <mergeCells count="5">
    <mergeCell ref="A1:K1"/>
    <mergeCell ref="A2:K2"/>
    <mergeCell ref="A3:K3"/>
    <mergeCell ref="A5:K5"/>
    <mergeCell ref="A17:L17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53"/>
  <sheetViews>
    <sheetView rightToLeft="1" view="pageBreakPreview" topLeftCell="A25" zoomScale="85" zoomScaleNormal="110" zoomScaleSheetLayoutView="85" workbookViewId="0">
      <selection activeCell="W42" sqref="W42"/>
    </sheetView>
  </sheetViews>
  <sheetFormatPr defaultColWidth="9.125" defaultRowHeight="21" x14ac:dyDescent="0.55000000000000004"/>
  <cols>
    <col min="1" max="1" width="4.75" style="2" customWidth="1"/>
    <col min="2" max="2" width="34.875" style="2" customWidth="1"/>
    <col min="3" max="3" width="1" style="2" customWidth="1"/>
    <col min="4" max="4" width="15.875" style="2" customWidth="1"/>
    <col min="5" max="5" width="1" style="2" customWidth="1"/>
    <col min="6" max="6" width="22.75" style="2" customWidth="1"/>
    <col min="7" max="7" width="1" style="2" customWidth="1"/>
    <col min="8" max="8" width="14.75" style="2" customWidth="1"/>
    <col min="9" max="9" width="1" style="2" customWidth="1"/>
    <col min="10" max="10" width="17.75" style="2" bestFit="1" customWidth="1"/>
    <col min="11" max="11" width="1" style="2" customWidth="1"/>
    <col min="12" max="12" width="17" style="2" customWidth="1"/>
    <col min="13" max="13" width="1" style="2" customWidth="1"/>
    <col min="14" max="14" width="17.75" style="2" bestFit="1" customWidth="1"/>
    <col min="15" max="15" width="1" style="2" customWidth="1"/>
    <col min="16" max="16" width="17.875" style="2" customWidth="1"/>
    <col min="17" max="17" width="1" style="2" customWidth="1"/>
    <col min="18" max="18" width="14.625" style="2" bestFit="1" customWidth="1"/>
    <col min="19" max="19" width="1" style="2" customWidth="1"/>
    <col min="20" max="20" width="20" style="2" customWidth="1"/>
    <col min="21" max="21" width="1" style="2" customWidth="1"/>
    <col min="22" max="22" width="9.125" style="2" customWidth="1"/>
    <col min="23" max="16384" width="9.125" style="2"/>
  </cols>
  <sheetData>
    <row r="2" spans="2:28" ht="30" x14ac:dyDescent="0.55000000000000004">
      <c r="B2" s="159" t="s">
        <v>184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</row>
    <row r="3" spans="2:28" ht="30" x14ac:dyDescent="0.55000000000000004">
      <c r="B3" s="159" t="s">
        <v>38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</row>
    <row r="4" spans="2:28" ht="30" x14ac:dyDescent="0.55000000000000004">
      <c r="B4" s="159" t="s">
        <v>233</v>
      </c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</row>
    <row r="5" spans="2:28" ht="67.5" customHeight="1" x14ac:dyDescent="0.55000000000000004"/>
    <row r="6" spans="2:28" ht="30" x14ac:dyDescent="0.55000000000000004">
      <c r="B6" s="184" t="s">
        <v>174</v>
      </c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9" customFormat="1" ht="24" x14ac:dyDescent="0.6">
      <c r="B7" s="208" t="s">
        <v>1</v>
      </c>
      <c r="D7" s="204" t="s">
        <v>46</v>
      </c>
      <c r="E7" s="204" t="s">
        <v>46</v>
      </c>
      <c r="F7" s="204" t="s">
        <v>46</v>
      </c>
      <c r="G7" s="204" t="s">
        <v>46</v>
      </c>
      <c r="H7" s="204" t="s">
        <v>46</v>
      </c>
      <c r="J7" s="204" t="s">
        <v>40</v>
      </c>
      <c r="K7" s="204" t="s">
        <v>40</v>
      </c>
      <c r="L7" s="204" t="s">
        <v>40</v>
      </c>
      <c r="M7" s="204" t="s">
        <v>40</v>
      </c>
      <c r="N7" s="204" t="s">
        <v>40</v>
      </c>
      <c r="P7" s="204" t="s">
        <v>41</v>
      </c>
      <c r="Q7" s="204" t="s">
        <v>41</v>
      </c>
      <c r="R7" s="204" t="s">
        <v>41</v>
      </c>
      <c r="S7" s="204" t="s">
        <v>41</v>
      </c>
      <c r="T7" s="204" t="s">
        <v>41</v>
      </c>
    </row>
    <row r="8" spans="2:28" s="29" customFormat="1" ht="63.75" customHeight="1" x14ac:dyDescent="0.6">
      <c r="B8" s="208" t="s">
        <v>1</v>
      </c>
      <c r="D8" s="120" t="s">
        <v>137</v>
      </c>
      <c r="E8" s="47"/>
      <c r="F8" s="209" t="s">
        <v>47</v>
      </c>
      <c r="G8" s="47"/>
      <c r="H8" s="209" t="s">
        <v>48</v>
      </c>
      <c r="J8" s="209" t="s">
        <v>49</v>
      </c>
      <c r="K8" s="47"/>
      <c r="L8" s="209" t="s">
        <v>44</v>
      </c>
      <c r="M8" s="47"/>
      <c r="N8" s="209" t="s">
        <v>50</v>
      </c>
      <c r="P8" s="209" t="s">
        <v>49</v>
      </c>
      <c r="Q8" s="47"/>
      <c r="R8" s="209" t="s">
        <v>44</v>
      </c>
      <c r="S8" s="47"/>
      <c r="T8" s="209" t="s">
        <v>50</v>
      </c>
    </row>
    <row r="9" spans="2:28" s="29" customFormat="1" ht="24" x14ac:dyDescent="0.6">
      <c r="B9" s="97" t="s">
        <v>86</v>
      </c>
      <c r="D9" s="78" t="s">
        <v>139</v>
      </c>
      <c r="F9" s="69">
        <v>4000000</v>
      </c>
      <c r="H9" s="69">
        <v>850</v>
      </c>
      <c r="J9" s="78">
        <v>0</v>
      </c>
      <c r="L9" s="78">
        <v>0</v>
      </c>
      <c r="N9" s="78">
        <v>0</v>
      </c>
      <c r="P9" s="69">
        <v>3400000000</v>
      </c>
      <c r="R9" s="78">
        <v>0</v>
      </c>
      <c r="T9" s="69">
        <v>3400000000</v>
      </c>
    </row>
    <row r="10" spans="2:28" s="29" customFormat="1" ht="24" x14ac:dyDescent="0.6">
      <c r="B10" s="97" t="s">
        <v>207</v>
      </c>
      <c r="D10" s="78" t="s">
        <v>226</v>
      </c>
      <c r="F10" s="69">
        <v>1200000</v>
      </c>
      <c r="H10" s="69">
        <v>82</v>
      </c>
      <c r="J10" s="78">
        <v>0</v>
      </c>
      <c r="L10" s="78">
        <v>0</v>
      </c>
      <c r="N10" s="78">
        <v>0</v>
      </c>
      <c r="P10" s="69">
        <v>98400000</v>
      </c>
      <c r="R10" s="78">
        <v>0</v>
      </c>
      <c r="T10" s="69">
        <v>98400000</v>
      </c>
    </row>
    <row r="11" spans="2:28" s="29" customFormat="1" ht="24" x14ac:dyDescent="0.6">
      <c r="B11" s="97" t="s">
        <v>223</v>
      </c>
      <c r="D11" s="78" t="s">
        <v>256</v>
      </c>
      <c r="F11" s="69">
        <v>500000</v>
      </c>
      <c r="H11" s="69">
        <v>500</v>
      </c>
      <c r="J11" s="78">
        <v>250000000</v>
      </c>
      <c r="L11" s="78">
        <v>33767773</v>
      </c>
      <c r="N11" s="78">
        <v>216232227</v>
      </c>
      <c r="P11" s="69">
        <v>250000000</v>
      </c>
      <c r="R11" s="78">
        <v>33767773</v>
      </c>
      <c r="T11" s="69">
        <v>216232227</v>
      </c>
    </row>
    <row r="12" spans="2:28" s="29" customFormat="1" ht="24" x14ac:dyDescent="0.6">
      <c r="B12" s="97" t="s">
        <v>218</v>
      </c>
      <c r="D12" s="78" t="s">
        <v>257</v>
      </c>
      <c r="F12" s="69">
        <v>400000</v>
      </c>
      <c r="H12" s="69">
        <v>6500</v>
      </c>
      <c r="J12" s="78">
        <v>2600000000</v>
      </c>
      <c r="L12" s="78">
        <v>365744556</v>
      </c>
      <c r="N12" s="78">
        <v>2234255444</v>
      </c>
      <c r="P12" s="69">
        <v>2600000000</v>
      </c>
      <c r="R12" s="78">
        <v>365744556</v>
      </c>
      <c r="T12" s="69">
        <v>2234255444</v>
      </c>
    </row>
    <row r="13" spans="2:28" s="29" customFormat="1" ht="24" x14ac:dyDescent="0.6">
      <c r="B13" s="97" t="s">
        <v>200</v>
      </c>
      <c r="D13" s="78" t="s">
        <v>225</v>
      </c>
      <c r="F13" s="69">
        <v>1920659</v>
      </c>
      <c r="H13" s="69">
        <v>370</v>
      </c>
      <c r="J13" s="78">
        <v>710643830</v>
      </c>
      <c r="L13" s="78">
        <v>14775291</v>
      </c>
      <c r="N13" s="78">
        <v>695868539</v>
      </c>
      <c r="P13" s="69">
        <v>710643830</v>
      </c>
      <c r="R13" s="78">
        <v>14775291</v>
      </c>
      <c r="T13" s="69">
        <v>695868539</v>
      </c>
    </row>
    <row r="14" spans="2:28" s="29" customFormat="1" ht="24" x14ac:dyDescent="0.6">
      <c r="B14" s="97" t="s">
        <v>196</v>
      </c>
      <c r="D14" s="78" t="s">
        <v>227</v>
      </c>
      <c r="F14" s="69">
        <v>3119341</v>
      </c>
      <c r="H14" s="69">
        <v>40</v>
      </c>
      <c r="J14" s="78">
        <v>0</v>
      </c>
      <c r="L14" s="78">
        <v>0</v>
      </c>
      <c r="N14" s="78">
        <v>0</v>
      </c>
      <c r="P14" s="69">
        <v>124773640</v>
      </c>
      <c r="R14" s="78">
        <v>0</v>
      </c>
      <c r="T14" s="69">
        <v>124773640</v>
      </c>
    </row>
    <row r="15" spans="2:28" s="29" customFormat="1" ht="24" x14ac:dyDescent="0.6">
      <c r="B15" s="97" t="s">
        <v>209</v>
      </c>
      <c r="D15" s="78" t="s">
        <v>227</v>
      </c>
      <c r="F15" s="69">
        <v>8400000</v>
      </c>
      <c r="H15" s="69">
        <v>70</v>
      </c>
      <c r="J15" s="78">
        <v>0</v>
      </c>
      <c r="L15" s="78">
        <v>0</v>
      </c>
      <c r="N15" s="78">
        <v>0</v>
      </c>
      <c r="P15" s="69">
        <v>588000000</v>
      </c>
      <c r="R15" s="78">
        <v>33784377</v>
      </c>
      <c r="T15" s="69">
        <v>554215623</v>
      </c>
    </row>
    <row r="16" spans="2:28" s="29" customFormat="1" ht="24" x14ac:dyDescent="0.6">
      <c r="B16" s="97" t="s">
        <v>192</v>
      </c>
      <c r="D16" s="78" t="s">
        <v>214</v>
      </c>
      <c r="F16" s="69">
        <v>955681</v>
      </c>
      <c r="H16" s="69">
        <v>3286</v>
      </c>
      <c r="J16" s="78">
        <v>0</v>
      </c>
      <c r="L16" s="78">
        <v>0</v>
      </c>
      <c r="N16" s="78">
        <v>0</v>
      </c>
      <c r="P16" s="69">
        <v>3140367766</v>
      </c>
      <c r="R16" s="78">
        <v>0</v>
      </c>
      <c r="T16" s="69">
        <v>3140367766</v>
      </c>
    </row>
    <row r="17" spans="2:20" s="29" customFormat="1" ht="24" x14ac:dyDescent="0.6">
      <c r="B17" s="97" t="s">
        <v>198</v>
      </c>
      <c r="D17" s="78" t="s">
        <v>215</v>
      </c>
      <c r="F17" s="69">
        <v>133907</v>
      </c>
      <c r="H17" s="69">
        <v>7300</v>
      </c>
      <c r="J17" s="78">
        <v>0</v>
      </c>
      <c r="L17" s="78">
        <v>0</v>
      </c>
      <c r="N17" s="78">
        <v>0</v>
      </c>
      <c r="P17" s="69">
        <v>977521100</v>
      </c>
      <c r="R17" s="78">
        <v>0</v>
      </c>
      <c r="T17" s="69">
        <v>977521100</v>
      </c>
    </row>
    <row r="18" spans="2:20" s="29" customFormat="1" ht="24" x14ac:dyDescent="0.6">
      <c r="B18" s="97" t="s">
        <v>162</v>
      </c>
      <c r="D18" s="78" t="s">
        <v>228</v>
      </c>
      <c r="F18" s="69">
        <v>3500000</v>
      </c>
      <c r="H18" s="69">
        <v>610</v>
      </c>
      <c r="J18" s="78">
        <v>0</v>
      </c>
      <c r="L18" s="78">
        <v>0</v>
      </c>
      <c r="N18" s="78">
        <v>0</v>
      </c>
      <c r="P18" s="69">
        <v>2135000000</v>
      </c>
      <c r="R18" s="78">
        <v>28851351</v>
      </c>
      <c r="T18" s="69">
        <v>2106148649</v>
      </c>
    </row>
    <row r="19" spans="2:20" s="29" customFormat="1" ht="24" x14ac:dyDescent="0.6">
      <c r="B19" s="97" t="s">
        <v>210</v>
      </c>
      <c r="D19" s="78" t="s">
        <v>258</v>
      </c>
      <c r="F19" s="69">
        <v>90000</v>
      </c>
      <c r="H19" s="69">
        <v>700</v>
      </c>
      <c r="J19" s="78">
        <v>63000000</v>
      </c>
      <c r="L19" s="78">
        <v>8766509</v>
      </c>
      <c r="N19" s="78">
        <v>54233491</v>
      </c>
      <c r="P19" s="69">
        <v>63000000</v>
      </c>
      <c r="R19" s="78">
        <v>8766509</v>
      </c>
      <c r="T19" s="69">
        <v>54233491</v>
      </c>
    </row>
    <row r="20" spans="2:20" s="29" customFormat="1" ht="24" x14ac:dyDescent="0.6">
      <c r="B20" s="97" t="s">
        <v>212</v>
      </c>
      <c r="D20" s="78" t="s">
        <v>225</v>
      </c>
      <c r="F20" s="69">
        <v>1000000</v>
      </c>
      <c r="H20" s="69">
        <v>380</v>
      </c>
      <c r="J20" s="78">
        <v>380000000</v>
      </c>
      <c r="L20" s="78">
        <v>15239974</v>
      </c>
      <c r="N20" s="78">
        <v>364760026</v>
      </c>
      <c r="P20" s="69">
        <v>380000000</v>
      </c>
      <c r="R20" s="78">
        <v>15239974</v>
      </c>
      <c r="T20" s="69">
        <v>364760026</v>
      </c>
    </row>
    <row r="21" spans="2:20" s="29" customFormat="1" ht="24" x14ac:dyDescent="0.6">
      <c r="B21" s="97" t="s">
        <v>82</v>
      </c>
      <c r="D21" s="78" t="s">
        <v>138</v>
      </c>
      <c r="F21" s="69">
        <v>17000000</v>
      </c>
      <c r="H21" s="69">
        <v>82</v>
      </c>
      <c r="J21" s="78">
        <v>0</v>
      </c>
      <c r="L21" s="78">
        <v>0</v>
      </c>
      <c r="N21" s="78">
        <v>0</v>
      </c>
      <c r="P21" s="69">
        <v>1394000000</v>
      </c>
      <c r="R21" s="78">
        <v>0</v>
      </c>
      <c r="T21" s="69">
        <v>1394000000</v>
      </c>
    </row>
    <row r="22" spans="2:20" s="29" customFormat="1" ht="24" x14ac:dyDescent="0.6">
      <c r="B22" s="97" t="s">
        <v>188</v>
      </c>
      <c r="D22" s="78" t="s">
        <v>138</v>
      </c>
      <c r="F22" s="69">
        <v>14370672</v>
      </c>
      <c r="H22" s="69">
        <v>17</v>
      </c>
      <c r="J22" s="78">
        <v>0</v>
      </c>
      <c r="L22" s="78">
        <v>0</v>
      </c>
      <c r="N22" s="78">
        <v>0</v>
      </c>
      <c r="P22" s="69">
        <v>244301424</v>
      </c>
      <c r="R22" s="78">
        <v>0</v>
      </c>
      <c r="T22" s="69">
        <v>244301424</v>
      </c>
    </row>
    <row r="23" spans="2:20" s="29" customFormat="1" ht="24" x14ac:dyDescent="0.6">
      <c r="B23" s="97" t="s">
        <v>190</v>
      </c>
      <c r="D23" s="78" t="s">
        <v>229</v>
      </c>
      <c r="F23" s="69">
        <v>1506857</v>
      </c>
      <c r="H23" s="69">
        <v>1500</v>
      </c>
      <c r="J23" s="78">
        <v>0</v>
      </c>
      <c r="L23" s="78">
        <v>0</v>
      </c>
      <c r="N23" s="78">
        <v>0</v>
      </c>
      <c r="P23" s="69">
        <v>2260285500</v>
      </c>
      <c r="R23" s="78">
        <v>132615074</v>
      </c>
      <c r="T23" s="69">
        <v>2127670426</v>
      </c>
    </row>
    <row r="24" spans="2:20" s="29" customFormat="1" ht="24" x14ac:dyDescent="0.6">
      <c r="B24" s="97" t="s">
        <v>224</v>
      </c>
      <c r="D24" s="78" t="s">
        <v>225</v>
      </c>
      <c r="F24" s="69">
        <v>324000</v>
      </c>
      <c r="H24" s="69">
        <v>3230</v>
      </c>
      <c r="J24" s="78">
        <v>0</v>
      </c>
      <c r="L24" s="78">
        <v>0</v>
      </c>
      <c r="N24" s="78">
        <v>0</v>
      </c>
      <c r="P24" s="69">
        <v>1046520000</v>
      </c>
      <c r="R24" s="78">
        <v>0</v>
      </c>
      <c r="T24" s="69">
        <v>1046520000</v>
      </c>
    </row>
    <row r="25" spans="2:20" s="29" customFormat="1" ht="24" x14ac:dyDescent="0.6">
      <c r="B25" s="97" t="s">
        <v>202</v>
      </c>
      <c r="D25" s="78" t="s">
        <v>225</v>
      </c>
      <c r="F25" s="69">
        <v>1000000</v>
      </c>
      <c r="H25" s="69">
        <v>2170</v>
      </c>
      <c r="J25" s="78">
        <v>0</v>
      </c>
      <c r="L25" s="78">
        <v>0</v>
      </c>
      <c r="N25" s="78">
        <v>0</v>
      </c>
      <c r="P25" s="69">
        <v>2170000000</v>
      </c>
      <c r="R25" s="78">
        <v>37967699</v>
      </c>
      <c r="T25" s="69">
        <v>2132032301</v>
      </c>
    </row>
    <row r="26" spans="2:20" s="29" customFormat="1" ht="24" x14ac:dyDescent="0.6">
      <c r="B26" s="97" t="s">
        <v>186</v>
      </c>
      <c r="D26" s="78" t="s">
        <v>230</v>
      </c>
      <c r="F26" s="69">
        <v>608873</v>
      </c>
      <c r="H26" s="69">
        <v>420</v>
      </c>
      <c r="J26" s="78">
        <v>0</v>
      </c>
      <c r="L26" s="78">
        <v>0</v>
      </c>
      <c r="N26" s="78">
        <v>0</v>
      </c>
      <c r="P26" s="69">
        <v>255726660</v>
      </c>
      <c r="R26" s="78">
        <v>11859303</v>
      </c>
      <c r="T26" s="69">
        <v>243867357</v>
      </c>
    </row>
    <row r="27" spans="2:20" s="29" customFormat="1" ht="24" x14ac:dyDescent="0.6">
      <c r="B27" s="97" t="s">
        <v>208</v>
      </c>
      <c r="D27" s="78" t="s">
        <v>138</v>
      </c>
      <c r="F27" s="69">
        <v>800000</v>
      </c>
      <c r="H27" s="69">
        <v>310</v>
      </c>
      <c r="J27" s="78">
        <v>0</v>
      </c>
      <c r="L27" s="78">
        <v>0</v>
      </c>
      <c r="N27" s="78">
        <v>0</v>
      </c>
      <c r="P27" s="69">
        <v>248000000</v>
      </c>
      <c r="R27" s="78">
        <v>3351351</v>
      </c>
      <c r="T27" s="69">
        <v>244648649</v>
      </c>
    </row>
    <row r="28" spans="2:20" s="29" customFormat="1" ht="24" x14ac:dyDescent="0.6">
      <c r="B28" s="97" t="s">
        <v>80</v>
      </c>
      <c r="D28" s="78" t="s">
        <v>88</v>
      </c>
      <c r="F28" s="69">
        <v>979562</v>
      </c>
      <c r="H28" s="69">
        <v>320</v>
      </c>
      <c r="J28" s="78">
        <v>0</v>
      </c>
      <c r="L28" s="78">
        <v>0</v>
      </c>
      <c r="N28" s="78">
        <v>0</v>
      </c>
      <c r="P28" s="69">
        <v>313459840</v>
      </c>
      <c r="R28" s="78">
        <v>0</v>
      </c>
      <c r="T28" s="69">
        <v>313459840</v>
      </c>
    </row>
    <row r="29" spans="2:20" s="29" customFormat="1" ht="24" x14ac:dyDescent="0.6">
      <c r="B29" s="97" t="s">
        <v>191</v>
      </c>
      <c r="D29" s="78" t="s">
        <v>225</v>
      </c>
      <c r="F29" s="69">
        <v>4300000</v>
      </c>
      <c r="H29" s="69">
        <v>260</v>
      </c>
      <c r="J29" s="78">
        <v>1118000000</v>
      </c>
      <c r="L29" s="78">
        <v>0</v>
      </c>
      <c r="N29" s="78">
        <v>1118000000</v>
      </c>
      <c r="P29" s="69">
        <v>1118000000</v>
      </c>
      <c r="R29" s="78">
        <v>0</v>
      </c>
      <c r="T29" s="69">
        <v>1118000000</v>
      </c>
    </row>
    <row r="30" spans="2:20" s="29" customFormat="1" ht="24" x14ac:dyDescent="0.6">
      <c r="B30" s="97" t="s">
        <v>189</v>
      </c>
      <c r="D30" s="78" t="s">
        <v>230</v>
      </c>
      <c r="F30" s="69">
        <v>800000</v>
      </c>
      <c r="H30" s="69">
        <v>110</v>
      </c>
      <c r="J30" s="78">
        <v>0</v>
      </c>
      <c r="L30" s="78">
        <v>0</v>
      </c>
      <c r="N30" s="78">
        <v>0</v>
      </c>
      <c r="P30" s="69">
        <v>88000000</v>
      </c>
      <c r="R30" s="78">
        <v>10462281</v>
      </c>
      <c r="T30" s="69">
        <v>77537719</v>
      </c>
    </row>
    <row r="31" spans="2:20" s="29" customFormat="1" ht="24" x14ac:dyDescent="0.6">
      <c r="B31" s="97" t="s">
        <v>211</v>
      </c>
      <c r="D31" s="78" t="s">
        <v>259</v>
      </c>
      <c r="F31" s="69">
        <v>500000</v>
      </c>
      <c r="H31" s="69">
        <v>77</v>
      </c>
      <c r="J31" s="78">
        <v>38500000</v>
      </c>
      <c r="L31" s="78">
        <v>5101307</v>
      </c>
      <c r="N31" s="78">
        <v>33398693</v>
      </c>
      <c r="P31" s="69">
        <v>38500000</v>
      </c>
      <c r="R31" s="78">
        <v>5101307</v>
      </c>
      <c r="T31" s="69">
        <v>33398693</v>
      </c>
    </row>
    <row r="32" spans="2:20" s="29" customFormat="1" ht="24" x14ac:dyDescent="0.6">
      <c r="B32" s="97" t="s">
        <v>87</v>
      </c>
      <c r="D32" s="78" t="s">
        <v>214</v>
      </c>
      <c r="F32" s="69">
        <v>600000</v>
      </c>
      <c r="H32" s="69">
        <v>1060</v>
      </c>
      <c r="J32" s="78">
        <v>0</v>
      </c>
      <c r="L32" s="78">
        <v>0</v>
      </c>
      <c r="N32" s="78">
        <v>0</v>
      </c>
      <c r="P32" s="69">
        <v>636000000</v>
      </c>
      <c r="R32" s="78">
        <v>4326531</v>
      </c>
      <c r="T32" s="69">
        <v>631673469</v>
      </c>
    </row>
    <row r="33" spans="2:20" s="29" customFormat="1" ht="24" x14ac:dyDescent="0.6">
      <c r="B33" s="97" t="s">
        <v>197</v>
      </c>
      <c r="D33" s="78" t="s">
        <v>231</v>
      </c>
      <c r="F33" s="69">
        <v>575990</v>
      </c>
      <c r="H33" s="69">
        <v>420</v>
      </c>
      <c r="J33" s="78">
        <v>0</v>
      </c>
      <c r="L33" s="78">
        <v>0</v>
      </c>
      <c r="N33" s="78">
        <v>0</v>
      </c>
      <c r="P33" s="69">
        <v>241915800</v>
      </c>
      <c r="R33" s="78">
        <v>8474248</v>
      </c>
      <c r="T33" s="69">
        <v>233441552</v>
      </c>
    </row>
    <row r="34" spans="2:20" s="29" customFormat="1" ht="24" x14ac:dyDescent="0.6">
      <c r="B34" s="97" t="s">
        <v>83</v>
      </c>
      <c r="D34" s="78" t="s">
        <v>228</v>
      </c>
      <c r="F34" s="69">
        <v>3400000</v>
      </c>
      <c r="H34" s="69">
        <v>110</v>
      </c>
      <c r="J34" s="78">
        <v>0</v>
      </c>
      <c r="L34" s="78">
        <v>0</v>
      </c>
      <c r="N34" s="78">
        <v>0</v>
      </c>
      <c r="P34" s="69">
        <v>374000000</v>
      </c>
      <c r="R34" s="78">
        <v>20347150</v>
      </c>
      <c r="T34" s="69">
        <v>353652850</v>
      </c>
    </row>
    <row r="35" spans="2:20" s="29" customFormat="1" ht="24" x14ac:dyDescent="0.6">
      <c r="B35" s="97"/>
      <c r="D35" s="78"/>
      <c r="F35" s="69"/>
      <c r="H35" s="69"/>
      <c r="J35" s="78"/>
      <c r="L35" s="78"/>
      <c r="N35" s="78"/>
      <c r="P35" s="69"/>
      <c r="R35" s="78"/>
      <c r="T35" s="69"/>
    </row>
    <row r="36" spans="2:20" ht="21.75" thickBot="1" x14ac:dyDescent="0.6">
      <c r="B36" s="73" t="s">
        <v>66</v>
      </c>
      <c r="C36" s="101"/>
      <c r="D36" s="101"/>
      <c r="E36" s="101"/>
      <c r="F36" s="71">
        <f>SUM(F9:F34)</f>
        <v>71985542</v>
      </c>
      <c r="G36" s="73"/>
      <c r="H36" s="71">
        <f>SUM(H9:H34)</f>
        <v>30774</v>
      </c>
      <c r="I36" s="72"/>
      <c r="J36" s="71">
        <f>SUM(J9:J34)</f>
        <v>5160143830</v>
      </c>
      <c r="K36" s="72"/>
      <c r="L36" s="71">
        <f>SUM(L9:L34)</f>
        <v>443395410</v>
      </c>
      <c r="M36" s="72"/>
      <c r="N36" s="71">
        <f>SUM(N9:N34)</f>
        <v>4716748420</v>
      </c>
      <c r="O36" s="72"/>
      <c r="P36" s="71">
        <f>SUM(P9:P34)</f>
        <v>24896415560</v>
      </c>
      <c r="Q36" s="72"/>
      <c r="R36" s="71">
        <f>SUM(R9:R34)</f>
        <v>735434775</v>
      </c>
      <c r="S36" s="72"/>
      <c r="T36" s="71">
        <f>SUM(T9:T34)</f>
        <v>24160980785</v>
      </c>
    </row>
    <row r="37" spans="2:20" ht="21.75" thickTop="1" x14ac:dyDescent="0.55000000000000004">
      <c r="L37"/>
    </row>
    <row r="38" spans="2:20" ht="30" x14ac:dyDescent="0.75">
      <c r="J38" s="45">
        <v>16</v>
      </c>
      <c r="L38"/>
    </row>
    <row r="39" spans="2:20" x14ac:dyDescent="0.55000000000000004">
      <c r="L39"/>
    </row>
    <row r="40" spans="2:20" x14ac:dyDescent="0.55000000000000004">
      <c r="L40"/>
    </row>
    <row r="41" spans="2:20" x14ac:dyDescent="0.55000000000000004">
      <c r="L41"/>
    </row>
    <row r="42" spans="2:20" x14ac:dyDescent="0.55000000000000004">
      <c r="L42"/>
    </row>
    <row r="43" spans="2:20" x14ac:dyDescent="0.55000000000000004">
      <c r="L43"/>
    </row>
    <row r="44" spans="2:20" x14ac:dyDescent="0.55000000000000004">
      <c r="L44"/>
    </row>
    <row r="45" spans="2:20" x14ac:dyDescent="0.55000000000000004">
      <c r="L45"/>
    </row>
    <row r="46" spans="2:20" x14ac:dyDescent="0.55000000000000004">
      <c r="L46"/>
    </row>
    <row r="47" spans="2:20" x14ac:dyDescent="0.55000000000000004">
      <c r="L47"/>
    </row>
    <row r="48" spans="2:20" x14ac:dyDescent="0.55000000000000004">
      <c r="L48"/>
    </row>
    <row r="49" spans="12:12" x14ac:dyDescent="0.55000000000000004">
      <c r="L49"/>
    </row>
    <row r="50" spans="12:12" x14ac:dyDescent="0.55000000000000004">
      <c r="L50"/>
    </row>
    <row r="51" spans="12:12" x14ac:dyDescent="0.55000000000000004">
      <c r="L51"/>
    </row>
    <row r="52" spans="12:12" x14ac:dyDescent="0.55000000000000004">
      <c r="L52"/>
    </row>
    <row r="53" spans="12:12" x14ac:dyDescent="0.55000000000000004">
      <c r="L53" s="91"/>
    </row>
  </sheetData>
  <mergeCells count="16">
    <mergeCell ref="B2:T2"/>
    <mergeCell ref="B3:T3"/>
    <mergeCell ref="B4:T4"/>
    <mergeCell ref="B7:B8"/>
    <mergeCell ref="F8"/>
    <mergeCell ref="H8"/>
    <mergeCell ref="R8"/>
    <mergeCell ref="T8"/>
    <mergeCell ref="P7:T7"/>
    <mergeCell ref="J8"/>
    <mergeCell ref="L8"/>
    <mergeCell ref="N8"/>
    <mergeCell ref="J7:N7"/>
    <mergeCell ref="P8"/>
    <mergeCell ref="B6:M6"/>
    <mergeCell ref="D7:H7"/>
  </mergeCells>
  <printOptions horizontalCentered="1" verticalCentered="1"/>
  <pageMargins left="0" right="0" top="0" bottom="0" header="0.3" footer="0.3"/>
  <pageSetup paperSize="9" scale="4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rightToLeft="1" zoomScaleNormal="100" workbookViewId="0">
      <selection activeCell="L13" sqref="L13"/>
    </sheetView>
  </sheetViews>
  <sheetFormatPr defaultRowHeight="15" x14ac:dyDescent="0.25"/>
  <cols>
    <col min="1" max="1" width="28" bestFit="1" customWidth="1"/>
    <col min="2" max="2" width="1.375" customWidth="1"/>
    <col min="3" max="3" width="7.375" bestFit="1" customWidth="1"/>
    <col min="4" max="4" width="1.375" customWidth="1"/>
    <col min="5" max="5" width="11" bestFit="1" customWidth="1"/>
    <col min="7" max="7" width="1.375" customWidth="1"/>
    <col min="8" max="8" width="8.375" bestFit="1" customWidth="1"/>
    <col min="9" max="9" width="1.375" customWidth="1"/>
    <col min="10" max="10" width="12" bestFit="1" customWidth="1"/>
    <col min="11" max="11" width="1.375" customWidth="1"/>
    <col min="12" max="12" width="6.25" bestFit="1" customWidth="1"/>
    <col min="13" max="13" width="1.375" customWidth="1"/>
    <col min="14" max="14" width="12" bestFit="1" customWidth="1"/>
    <col min="15" max="15" width="1.375" customWidth="1"/>
    <col min="16" max="16" width="13.875" bestFit="1" customWidth="1"/>
    <col min="17" max="17" width="1.375" customWidth="1"/>
    <col min="18" max="18" width="6.25" bestFit="1" customWidth="1"/>
    <col min="19" max="19" width="1.375" customWidth="1"/>
    <col min="20" max="20" width="13.875" bestFit="1" customWidth="1"/>
  </cols>
  <sheetData>
    <row r="1" spans="1:20" ht="25.5" x14ac:dyDescent="0.25">
      <c r="A1" s="180" t="s">
        <v>185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</row>
    <row r="2" spans="1:20" ht="25.5" x14ac:dyDescent="0.25">
      <c r="A2" s="180" t="s">
        <v>38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</row>
    <row r="3" spans="1:20" ht="25.5" x14ac:dyDescent="0.25">
      <c r="A3" s="180" t="s">
        <v>233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</row>
    <row r="4" spans="1:20" x14ac:dyDescent="0.2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</row>
    <row r="5" spans="1:20" ht="24" x14ac:dyDescent="0.25">
      <c r="A5" s="207" t="s">
        <v>175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</row>
    <row r="6" spans="1:20" ht="21" x14ac:dyDescent="0.25">
      <c r="A6" s="179" t="s">
        <v>145</v>
      </c>
      <c r="B6" s="121"/>
      <c r="C6" s="121"/>
      <c r="D6" s="121"/>
      <c r="E6" s="121"/>
      <c r="F6" s="121"/>
      <c r="G6" s="121"/>
      <c r="H6" s="121"/>
      <c r="I6" s="121"/>
      <c r="J6" s="179" t="s">
        <v>40</v>
      </c>
      <c r="K6" s="179"/>
      <c r="L6" s="179"/>
      <c r="M6" s="179"/>
      <c r="N6" s="179"/>
      <c r="O6" s="121"/>
      <c r="P6" s="179" t="s">
        <v>112</v>
      </c>
      <c r="Q6" s="179"/>
      <c r="R6" s="179"/>
      <c r="S6" s="179"/>
      <c r="T6" s="179"/>
    </row>
    <row r="7" spans="1:20" ht="63" x14ac:dyDescent="0.25">
      <c r="A7" s="179"/>
      <c r="B7" s="121"/>
      <c r="C7" s="131" t="s">
        <v>146</v>
      </c>
      <c r="D7" s="121"/>
      <c r="E7" s="211" t="s">
        <v>71</v>
      </c>
      <c r="F7" s="211"/>
      <c r="G7" s="121"/>
      <c r="H7" s="131" t="s">
        <v>147</v>
      </c>
      <c r="I7" s="121"/>
      <c r="J7" s="130" t="s">
        <v>43</v>
      </c>
      <c r="K7" s="122"/>
      <c r="L7" s="130" t="s">
        <v>44</v>
      </c>
      <c r="M7" s="122"/>
      <c r="N7" s="130" t="s">
        <v>45</v>
      </c>
      <c r="O7" s="121"/>
      <c r="P7" s="130" t="s">
        <v>43</v>
      </c>
      <c r="Q7" s="122"/>
      <c r="R7" s="130" t="s">
        <v>44</v>
      </c>
      <c r="S7" s="122"/>
      <c r="T7" s="130" t="s">
        <v>45</v>
      </c>
    </row>
    <row r="8" spans="1:20" ht="18.75" x14ac:dyDescent="0.25">
      <c r="A8" s="141"/>
      <c r="B8" s="121"/>
      <c r="C8" s="122"/>
      <c r="D8" s="121"/>
      <c r="E8" s="141"/>
      <c r="F8" s="122"/>
      <c r="G8" s="121"/>
      <c r="H8" s="143"/>
      <c r="I8" s="121"/>
      <c r="J8" s="142"/>
      <c r="K8" s="121"/>
      <c r="L8" s="142"/>
      <c r="M8" s="121"/>
      <c r="N8" s="142"/>
      <c r="O8" s="121"/>
      <c r="P8" s="142"/>
      <c r="Q8" s="121"/>
      <c r="R8" s="142"/>
      <c r="S8" s="121"/>
      <c r="T8" s="142"/>
    </row>
    <row r="9" spans="1:20" ht="21.75" thickBot="1" x14ac:dyDescent="0.3">
      <c r="A9" s="129" t="s">
        <v>60</v>
      </c>
      <c r="B9" s="121"/>
      <c r="C9" s="128"/>
      <c r="D9" s="121"/>
      <c r="E9" s="210"/>
      <c r="F9" s="210"/>
      <c r="G9" s="121"/>
      <c r="H9" s="128"/>
      <c r="I9" s="121"/>
      <c r="J9" s="128"/>
      <c r="K9" s="121"/>
      <c r="L9" s="128"/>
      <c r="M9" s="121"/>
      <c r="N9" s="128"/>
      <c r="O9" s="121"/>
      <c r="P9" s="128"/>
      <c r="Q9" s="121"/>
      <c r="R9" s="128"/>
      <c r="S9" s="121"/>
      <c r="T9" s="128"/>
    </row>
    <row r="10" spans="1:20" ht="15.75" thickTop="1" x14ac:dyDescent="0.25">
      <c r="A10" s="121"/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</row>
    <row r="11" spans="1:20" x14ac:dyDescent="0.25">
      <c r="A11" s="121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</row>
    <row r="12" spans="1:20" x14ac:dyDescent="0.25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</row>
    <row r="13" spans="1:20" x14ac:dyDescent="0.25">
      <c r="A13" s="121"/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</row>
    <row r="14" spans="1:20" x14ac:dyDescent="0.25">
      <c r="A14" s="121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</row>
    <row r="15" spans="1:20" ht="30" x14ac:dyDescent="0.75">
      <c r="A15" s="198">
        <v>17</v>
      </c>
      <c r="B15" s="198"/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</row>
    <row r="16" spans="1:20" x14ac:dyDescent="0.25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</row>
    <row r="17" spans="1:20" x14ac:dyDescent="0.25">
      <c r="A17" s="121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</row>
  </sheetData>
  <mergeCells count="10">
    <mergeCell ref="A15:T15"/>
    <mergeCell ref="E9:F9"/>
    <mergeCell ref="A1:T1"/>
    <mergeCell ref="A2:T2"/>
    <mergeCell ref="A3:T3"/>
    <mergeCell ref="A5:T5"/>
    <mergeCell ref="A6:A7"/>
    <mergeCell ref="J6:N6"/>
    <mergeCell ref="P6:T6"/>
    <mergeCell ref="E7:F7"/>
  </mergeCells>
  <pageMargins left="0.7" right="0.7" top="0.75" bottom="0.75" header="0.3" footer="0.3"/>
  <pageSetup paperSize="9" scale="93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18"/>
  <sheetViews>
    <sheetView rightToLeft="1" view="pageBreakPreview" zoomScale="70" zoomScaleNormal="70" zoomScaleSheetLayoutView="70" workbookViewId="0">
      <selection activeCell="J23" sqref="J23"/>
    </sheetView>
  </sheetViews>
  <sheetFormatPr defaultColWidth="9.125" defaultRowHeight="21.75" customHeight="1" x14ac:dyDescent="0.25"/>
  <cols>
    <col min="1" max="1" width="2.75" style="24" customWidth="1"/>
    <col min="2" max="2" width="86.875" style="24" bestFit="1" customWidth="1"/>
    <col min="3" max="3" width="1" style="24" customWidth="1"/>
    <col min="4" max="4" width="16.375" style="24" bestFit="1" customWidth="1"/>
    <col min="5" max="5" width="3" style="24" bestFit="1" customWidth="1"/>
    <col min="6" max="6" width="13.125" style="24" bestFit="1" customWidth="1"/>
    <col min="7" max="7" width="3" style="24" bestFit="1" customWidth="1"/>
    <col min="8" max="8" width="16.375" style="24" bestFit="1" customWidth="1"/>
    <col min="9" max="9" width="3" style="24" bestFit="1" customWidth="1"/>
    <col min="10" max="10" width="17.875" style="24" bestFit="1" customWidth="1"/>
    <col min="11" max="11" width="3" style="24" bestFit="1" customWidth="1"/>
    <col min="12" max="12" width="13.25" style="24" customWidth="1"/>
    <col min="13" max="13" width="3" style="24" bestFit="1" customWidth="1"/>
    <col min="14" max="14" width="17.875" style="24" bestFit="1" customWidth="1"/>
    <col min="15" max="15" width="1" style="24" customWidth="1"/>
    <col min="16" max="16" width="9.125" style="24" customWidth="1"/>
    <col min="17" max="16384" width="9.125" style="24"/>
  </cols>
  <sheetData>
    <row r="2" spans="2:22" ht="27" customHeight="1" x14ac:dyDescent="0.25">
      <c r="B2" s="216" t="s">
        <v>184</v>
      </c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</row>
    <row r="3" spans="2:22" ht="27" customHeight="1" x14ac:dyDescent="0.25">
      <c r="B3" s="216" t="s">
        <v>38</v>
      </c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</row>
    <row r="4" spans="2:22" ht="27" customHeight="1" x14ac:dyDescent="0.25">
      <c r="B4" s="216" t="s">
        <v>233</v>
      </c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</row>
    <row r="5" spans="2:22" s="25" customFormat="1" ht="21.75" customHeight="1" x14ac:dyDescent="0.25"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2:22" s="2" customFormat="1" ht="30.75" customHeight="1" x14ac:dyDescent="0.55000000000000004">
      <c r="B6" s="215" t="s">
        <v>176</v>
      </c>
      <c r="C6" s="215"/>
      <c r="D6" s="215"/>
      <c r="E6" s="215"/>
      <c r="F6" s="215"/>
      <c r="G6" s="215"/>
      <c r="H6" s="215"/>
      <c r="I6" s="215"/>
      <c r="J6" s="215"/>
      <c r="K6" s="50"/>
      <c r="L6" s="50"/>
      <c r="M6" s="50"/>
      <c r="N6" s="50"/>
      <c r="O6" s="11"/>
      <c r="P6" s="11"/>
      <c r="Q6" s="11"/>
      <c r="R6" s="11"/>
      <c r="S6" s="11"/>
      <c r="T6" s="11"/>
      <c r="U6" s="11"/>
      <c r="V6" s="11"/>
    </row>
    <row r="7" spans="2:22" s="2" customFormat="1" ht="21.75" customHeight="1" x14ac:dyDescent="0.6">
      <c r="B7" s="49"/>
      <c r="C7" s="18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11"/>
      <c r="P7" s="11"/>
      <c r="Q7" s="11"/>
      <c r="R7" s="11"/>
      <c r="S7" s="11"/>
      <c r="T7" s="11"/>
      <c r="U7" s="11"/>
      <c r="V7" s="11"/>
    </row>
    <row r="8" spans="2:22" s="25" customFormat="1" ht="21.75" customHeight="1" x14ac:dyDescent="0.25">
      <c r="B8" s="214" t="s">
        <v>39</v>
      </c>
      <c r="C8" s="214" t="s">
        <v>39</v>
      </c>
      <c r="D8" s="214" t="s">
        <v>40</v>
      </c>
      <c r="E8" s="214" t="s">
        <v>40</v>
      </c>
      <c r="F8" s="214" t="s">
        <v>40</v>
      </c>
      <c r="G8" s="214" t="s">
        <v>40</v>
      </c>
      <c r="H8" s="214" t="s">
        <v>40</v>
      </c>
      <c r="I8" s="83"/>
      <c r="J8" s="214" t="s">
        <v>41</v>
      </c>
      <c r="K8" s="214" t="s">
        <v>41</v>
      </c>
      <c r="L8" s="214" t="s">
        <v>41</v>
      </c>
      <c r="M8" s="214" t="s">
        <v>41</v>
      </c>
      <c r="N8" s="214" t="s">
        <v>41</v>
      </c>
    </row>
    <row r="9" spans="2:22" s="26" customFormat="1" ht="58.5" customHeight="1" x14ac:dyDescent="0.25">
      <c r="B9" s="213" t="s">
        <v>42</v>
      </c>
      <c r="C9" s="84"/>
      <c r="D9" s="213" t="s">
        <v>43</v>
      </c>
      <c r="E9" s="84"/>
      <c r="F9" s="213" t="s">
        <v>44</v>
      </c>
      <c r="G9" s="84"/>
      <c r="H9" s="213" t="s">
        <v>45</v>
      </c>
      <c r="I9" s="83"/>
      <c r="J9" s="213" t="s">
        <v>43</v>
      </c>
      <c r="K9" s="84"/>
      <c r="L9" s="213" t="s">
        <v>44</v>
      </c>
      <c r="M9" s="84"/>
      <c r="N9" s="213" t="s">
        <v>45</v>
      </c>
    </row>
    <row r="10" spans="2:22" s="25" customFormat="1" ht="23.25" customHeight="1" x14ac:dyDescent="0.25">
      <c r="B10" s="85" t="s">
        <v>251</v>
      </c>
      <c r="C10" s="83"/>
      <c r="D10" s="132">
        <v>2555</v>
      </c>
      <c r="E10" s="87"/>
      <c r="F10" s="86">
        <v>0</v>
      </c>
      <c r="G10" s="87"/>
      <c r="H10" s="86">
        <v>2555</v>
      </c>
      <c r="I10" s="87"/>
      <c r="J10" s="86">
        <v>12521</v>
      </c>
      <c r="K10" s="87"/>
      <c r="L10" s="86">
        <v>0</v>
      </c>
      <c r="M10" s="87"/>
      <c r="N10" s="86">
        <v>12521</v>
      </c>
    </row>
    <row r="11" spans="2:22" s="25" customFormat="1" ht="23.25" customHeight="1" x14ac:dyDescent="0.25">
      <c r="B11" s="85" t="s">
        <v>252</v>
      </c>
      <c r="C11" s="83"/>
      <c r="D11" s="132">
        <v>1761</v>
      </c>
      <c r="E11" s="87"/>
      <c r="F11" s="86">
        <v>0</v>
      </c>
      <c r="G11" s="87"/>
      <c r="H11" s="86">
        <v>1761</v>
      </c>
      <c r="I11" s="87"/>
      <c r="J11" s="86">
        <v>8686</v>
      </c>
      <c r="K11" s="87"/>
      <c r="L11" s="86">
        <v>0</v>
      </c>
      <c r="M11" s="87"/>
      <c r="N11" s="86">
        <v>8686</v>
      </c>
    </row>
    <row r="12" spans="2:22" s="25" customFormat="1" ht="23.25" customHeight="1" x14ac:dyDescent="0.25">
      <c r="B12" s="85" t="s">
        <v>253</v>
      </c>
      <c r="C12" s="83"/>
      <c r="D12" s="132">
        <v>23319887</v>
      </c>
      <c r="E12" s="87"/>
      <c r="F12" s="86">
        <v>0</v>
      </c>
      <c r="G12" s="87"/>
      <c r="H12" s="86">
        <v>23319887</v>
      </c>
      <c r="I12" s="87"/>
      <c r="J12" s="86">
        <v>29372093</v>
      </c>
      <c r="K12" s="87"/>
      <c r="L12" s="86">
        <v>0</v>
      </c>
      <c r="M12" s="87"/>
      <c r="N12" s="86">
        <v>29372093</v>
      </c>
    </row>
    <row r="13" spans="2:22" s="25" customFormat="1" ht="23.25" customHeight="1" x14ac:dyDescent="0.25">
      <c r="B13" s="85" t="s">
        <v>254</v>
      </c>
      <c r="C13" s="83"/>
      <c r="D13" s="132">
        <v>4114</v>
      </c>
      <c r="E13" s="87"/>
      <c r="F13" s="86">
        <v>0</v>
      </c>
      <c r="G13" s="87"/>
      <c r="H13" s="86">
        <v>4114</v>
      </c>
      <c r="I13" s="87"/>
      <c r="J13" s="86">
        <v>20137</v>
      </c>
      <c r="K13" s="87"/>
      <c r="L13" s="86">
        <v>0</v>
      </c>
      <c r="M13" s="87"/>
      <c r="N13" s="86">
        <v>20137</v>
      </c>
    </row>
    <row r="14" spans="2:22" s="25" customFormat="1" ht="23.25" customHeight="1" x14ac:dyDescent="0.25">
      <c r="B14" s="85"/>
      <c r="C14" s="83"/>
      <c r="D14" s="132"/>
      <c r="E14" s="87"/>
      <c r="F14" s="86"/>
      <c r="G14" s="87"/>
      <c r="H14" s="86"/>
      <c r="I14" s="87"/>
      <c r="J14" s="86"/>
      <c r="K14" s="87"/>
      <c r="L14" s="86"/>
      <c r="M14" s="87"/>
      <c r="N14" s="86"/>
    </row>
    <row r="15" spans="2:22" s="25" customFormat="1" ht="21.75" customHeight="1" thickBot="1" x14ac:dyDescent="0.3">
      <c r="B15" s="212" t="s">
        <v>66</v>
      </c>
      <c r="C15" s="212"/>
      <c r="D15" s="88">
        <f>SUM(D10:D13)</f>
        <v>23328317</v>
      </c>
      <c r="E15" s="88"/>
      <c r="F15" s="88">
        <f>SUM(F10:F13)</f>
        <v>0</v>
      </c>
      <c r="G15" s="88"/>
      <c r="H15" s="88">
        <f>SUM(H10:H13)</f>
        <v>23328317</v>
      </c>
      <c r="I15" s="88"/>
      <c r="J15" s="88">
        <f>SUM(J10:J13)</f>
        <v>29413437</v>
      </c>
      <c r="K15" s="88"/>
      <c r="L15" s="88">
        <f>SUM(L10:L13)</f>
        <v>0</v>
      </c>
      <c r="M15" s="88"/>
      <c r="N15" s="88">
        <f>SUM(N10:N13)</f>
        <v>29413437</v>
      </c>
    </row>
    <row r="16" spans="2:22" ht="21.75" customHeight="1" thickTop="1" x14ac:dyDescent="0.25"/>
    <row r="17" spans="4:6" ht="21.75" customHeight="1" x14ac:dyDescent="0.25">
      <c r="F17" s="92"/>
    </row>
    <row r="18" spans="4:6" ht="21.75" customHeight="1" x14ac:dyDescent="0.25">
      <c r="D18" s="48">
        <v>18</v>
      </c>
    </row>
  </sheetData>
  <sortState ref="B10:N13">
    <sortCondition descending="1" ref="N10:N13"/>
  </sortState>
  <mergeCells count="15">
    <mergeCell ref="B6:J6"/>
    <mergeCell ref="B8:C8"/>
    <mergeCell ref="B2:N2"/>
    <mergeCell ref="B3:N3"/>
    <mergeCell ref="B4:N4"/>
    <mergeCell ref="B15:C15"/>
    <mergeCell ref="L9"/>
    <mergeCell ref="N9"/>
    <mergeCell ref="J8:N8"/>
    <mergeCell ref="D9"/>
    <mergeCell ref="F9"/>
    <mergeCell ref="H9"/>
    <mergeCell ref="D8:H8"/>
    <mergeCell ref="J9"/>
    <mergeCell ref="B9"/>
  </mergeCells>
  <printOptions horizontalCentered="1" verticalCentered="1"/>
  <pageMargins left="0" right="0" top="0" bottom="0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Q42"/>
  <sheetViews>
    <sheetView rightToLeft="1" view="pageBreakPreview" zoomScale="110" zoomScaleNormal="110" zoomScaleSheetLayoutView="110" workbookViewId="0">
      <selection activeCell="O17" sqref="O17"/>
    </sheetView>
  </sheetViews>
  <sheetFormatPr defaultColWidth="9.125" defaultRowHeight="21" x14ac:dyDescent="0.55000000000000004"/>
  <cols>
    <col min="1" max="1" width="2.625" style="2" customWidth="1"/>
    <col min="2" max="2" width="1.25" style="2" customWidth="1"/>
    <col min="3" max="3" width="27.625" style="2" bestFit="1" customWidth="1"/>
    <col min="4" max="4" width="1" style="2" customWidth="1"/>
    <col min="5" max="5" width="18.375" style="2" bestFit="1" customWidth="1"/>
    <col min="6" max="6" width="1" style="2" customWidth="1"/>
    <col min="7" max="7" width="19.75" style="2" customWidth="1"/>
    <col min="8" max="8" width="1" style="2" customWidth="1"/>
    <col min="9" max="9" width="17.75" style="2" customWidth="1"/>
    <col min="10" max="10" width="1" style="2" customWidth="1"/>
    <col min="11" max="11" width="17.25" style="2" bestFit="1" customWidth="1"/>
    <col min="12" max="12" width="1" style="2" customWidth="1"/>
    <col min="13" max="13" width="18.375" style="2" bestFit="1" customWidth="1"/>
    <col min="14" max="14" width="1" style="2" customWidth="1"/>
    <col min="15" max="15" width="19.25" style="2" customWidth="1"/>
    <col min="16" max="16" width="1" style="2" customWidth="1"/>
    <col min="17" max="17" width="17.75" style="7" customWidth="1"/>
    <col min="18" max="18" width="1" style="2" customWidth="1"/>
    <col min="19" max="19" width="9.125" style="2" customWidth="1"/>
    <col min="20" max="16384" width="9.125" style="2"/>
  </cols>
  <sheetData>
    <row r="2" spans="3:17" ht="30" x14ac:dyDescent="0.55000000000000004">
      <c r="C2" s="159" t="s">
        <v>184</v>
      </c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</row>
    <row r="3" spans="3:17" ht="30" x14ac:dyDescent="0.55000000000000004">
      <c r="C3" s="159" t="s">
        <v>0</v>
      </c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</row>
    <row r="4" spans="3:17" ht="30" x14ac:dyDescent="0.55000000000000004">
      <c r="C4" s="159" t="s">
        <v>233</v>
      </c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</row>
    <row r="5" spans="3:17" ht="30" x14ac:dyDescent="0.55000000000000004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3:17" ht="30" x14ac:dyDescent="0.55000000000000004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3:17" ht="30" x14ac:dyDescent="0.55000000000000004">
      <c r="C7" s="40" t="s">
        <v>67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9" spans="3:17" s="6" customFormat="1" ht="34.5" customHeight="1" x14ac:dyDescent="0.25">
      <c r="C9" s="160" t="s">
        <v>72</v>
      </c>
      <c r="D9" s="161" t="s">
        <v>225</v>
      </c>
      <c r="E9" s="161" t="s">
        <v>2</v>
      </c>
      <c r="F9" s="161" t="s">
        <v>2</v>
      </c>
      <c r="G9" s="161" t="s">
        <v>2</v>
      </c>
      <c r="I9" s="161" t="s">
        <v>3</v>
      </c>
      <c r="J9" s="161" t="s">
        <v>3</v>
      </c>
      <c r="K9" s="161" t="s">
        <v>3</v>
      </c>
      <c r="M9" s="161" t="s">
        <v>234</v>
      </c>
      <c r="N9" s="161" t="s">
        <v>4</v>
      </c>
      <c r="O9" s="161" t="s">
        <v>4</v>
      </c>
      <c r="P9" s="161" t="s">
        <v>4</v>
      </c>
      <c r="Q9" s="161" t="s">
        <v>4</v>
      </c>
    </row>
    <row r="10" spans="3:17" s="6" customFormat="1" ht="44.25" customHeight="1" x14ac:dyDescent="0.25">
      <c r="C10" s="160"/>
      <c r="D10" s="10"/>
      <c r="E10" s="162" t="s">
        <v>6</v>
      </c>
      <c r="F10" s="10"/>
      <c r="G10" s="162" t="s">
        <v>7</v>
      </c>
      <c r="I10" s="162" t="s">
        <v>73</v>
      </c>
      <c r="J10" s="10"/>
      <c r="K10" s="162" t="s">
        <v>74</v>
      </c>
      <c r="L10" s="31">
        <v>0</v>
      </c>
      <c r="M10" s="162" t="s">
        <v>6</v>
      </c>
      <c r="N10" s="10"/>
      <c r="O10" s="162" t="s">
        <v>7</v>
      </c>
      <c r="Q10" s="164" t="s">
        <v>11</v>
      </c>
    </row>
    <row r="11" spans="3:17" s="6" customFormat="1" ht="39.75" customHeight="1" x14ac:dyDescent="0.25">
      <c r="C11" s="160"/>
      <c r="D11" s="9"/>
      <c r="E11" s="163" t="s">
        <v>6</v>
      </c>
      <c r="F11" s="9"/>
      <c r="G11" s="163" t="s">
        <v>7</v>
      </c>
      <c r="I11" s="163"/>
      <c r="J11" s="9"/>
      <c r="K11" s="163"/>
      <c r="L11" s="31">
        <v>0</v>
      </c>
      <c r="M11" s="163" t="s">
        <v>6</v>
      </c>
      <c r="N11" s="9"/>
      <c r="O11" s="163" t="s">
        <v>7</v>
      </c>
      <c r="Q11" s="165" t="s">
        <v>11</v>
      </c>
    </row>
    <row r="12" spans="3:17" x14ac:dyDescent="0.55000000000000004">
      <c r="C12" s="30" t="s">
        <v>69</v>
      </c>
      <c r="E12" s="103">
        <f>'اوراق مشارکت'!R16</f>
        <v>0</v>
      </c>
      <c r="F12" s="20"/>
      <c r="G12" s="103">
        <f>'اوراق مشارکت'!T16</f>
        <v>0</v>
      </c>
      <c r="H12" s="20"/>
      <c r="I12" s="103">
        <f>'اوراق مشارکت'!X16</f>
        <v>0</v>
      </c>
      <c r="J12" s="20"/>
      <c r="K12" s="103">
        <f>'اوراق مشارکت'!AB16</f>
        <v>0</v>
      </c>
      <c r="L12" s="51">
        <v>0</v>
      </c>
      <c r="M12" s="103">
        <f>'اوراق مشارکت'!AH16</f>
        <v>0</v>
      </c>
      <c r="N12" s="20"/>
      <c r="O12" s="103">
        <f>'اوراق مشارکت'!AJ16</f>
        <v>0</v>
      </c>
      <c r="P12" s="20"/>
      <c r="Q12" s="51">
        <f>O12/$O$17</f>
        <v>0</v>
      </c>
    </row>
    <row r="13" spans="3:17" x14ac:dyDescent="0.55000000000000004">
      <c r="C13" s="2" t="s">
        <v>78</v>
      </c>
      <c r="E13" s="103">
        <f>سپرده!D15</f>
        <v>2275220186.0362</v>
      </c>
      <c r="F13" s="20"/>
      <c r="G13" s="103">
        <f>سپرده!D15</f>
        <v>2275220186.0362</v>
      </c>
      <c r="H13" s="20"/>
      <c r="I13" s="103">
        <f>سپرده!F15</f>
        <v>17580123674</v>
      </c>
      <c r="J13" s="20"/>
      <c r="K13" s="103">
        <f>سپرده!H15</f>
        <v>19230603822</v>
      </c>
      <c r="L13" s="51">
        <v>0.3836</v>
      </c>
      <c r="M13" s="103">
        <f>سپرده!J15</f>
        <v>624740038</v>
      </c>
      <c r="N13" s="20"/>
      <c r="O13" s="103">
        <f>سپرده!J15</f>
        <v>624740038</v>
      </c>
      <c r="P13" s="20"/>
      <c r="Q13" s="102">
        <f>O13/$O$17</f>
        <v>2.0269903335598258E-3</v>
      </c>
    </row>
    <row r="14" spans="3:17" x14ac:dyDescent="0.55000000000000004">
      <c r="C14" s="2" t="s">
        <v>68</v>
      </c>
      <c r="E14" s="103">
        <f>سهام!G57</f>
        <v>390604671047</v>
      </c>
      <c r="F14" s="20"/>
      <c r="G14" s="103">
        <f>سهام!I57</f>
        <v>344922477561.45367</v>
      </c>
      <c r="H14" s="20"/>
      <c r="I14" s="103">
        <f>سهام!M57</f>
        <v>71032036764</v>
      </c>
      <c r="J14" s="20"/>
      <c r="K14" s="103">
        <f>سهام!Q57</f>
        <v>75146959366.699997</v>
      </c>
      <c r="L14" s="51">
        <v>0</v>
      </c>
      <c r="M14" s="103">
        <f>سهام!W57</f>
        <v>380544608183</v>
      </c>
      <c r="N14" s="20"/>
      <c r="O14" s="103">
        <f>سهام!Y57</f>
        <v>307585924638.83826</v>
      </c>
      <c r="P14" s="20"/>
      <c r="Q14" s="109">
        <f>O14/$O$17</f>
        <v>0.9979730096664402</v>
      </c>
    </row>
    <row r="15" spans="3:17" x14ac:dyDescent="0.55000000000000004">
      <c r="C15" s="2" t="s">
        <v>160</v>
      </c>
      <c r="E15" s="103">
        <f>'واحدهای صندوق'!E11</f>
        <v>0</v>
      </c>
      <c r="F15" s="20"/>
      <c r="G15" s="103">
        <f>'واحدهای صندوق'!G11</f>
        <v>0</v>
      </c>
      <c r="H15" s="20"/>
      <c r="I15" s="103">
        <f>'واحدهای صندوق'!K11</f>
        <v>2495365538</v>
      </c>
      <c r="J15" s="20"/>
      <c r="K15" s="103">
        <f>'واحدهای صندوق'!O11</f>
        <v>2432042789</v>
      </c>
      <c r="L15" s="51"/>
      <c r="M15" s="103">
        <f>'واحدهای صندوق'!U11</f>
        <v>0</v>
      </c>
      <c r="N15" s="20"/>
      <c r="O15" s="103">
        <f>'واحدهای صندوق'!W11</f>
        <v>0</v>
      </c>
      <c r="P15" s="20"/>
      <c r="Q15" s="109">
        <f>O15/$O$17</f>
        <v>0</v>
      </c>
    </row>
    <row r="16" spans="3:17" x14ac:dyDescent="0.55000000000000004">
      <c r="E16" s="3"/>
      <c r="G16" s="3"/>
      <c r="I16" s="3"/>
      <c r="K16" s="3"/>
      <c r="L16" s="93">
        <v>0.25369999999999998</v>
      </c>
      <c r="M16" s="3"/>
      <c r="O16" s="3"/>
      <c r="Q16" s="8"/>
    </row>
    <row r="17" spans="3:17" ht="21.75" thickBot="1" x14ac:dyDescent="0.6">
      <c r="C17" s="2" t="s">
        <v>66</v>
      </c>
      <c r="D17" s="3">
        <f>SUM(D12:D14)</f>
        <v>0</v>
      </c>
      <c r="E17" s="71">
        <f>SUM(E12:E16)</f>
        <v>392879891233.03619</v>
      </c>
      <c r="F17" s="74">
        <f>SUM(F12:F14)</f>
        <v>0</v>
      </c>
      <c r="G17" s="71">
        <f>SUM(G12:G16)</f>
        <v>347197697747.48987</v>
      </c>
      <c r="H17" s="74">
        <f>SUM(H12:H14)</f>
        <v>0</v>
      </c>
      <c r="I17" s="71">
        <f>SUM(I12:I16)</f>
        <v>91107525976</v>
      </c>
      <c r="J17" s="74">
        <f>SUM(J12:J14)</f>
        <v>0</v>
      </c>
      <c r="K17" s="71">
        <f>SUM(K12:K16)</f>
        <v>96809605977.699997</v>
      </c>
      <c r="L17" s="74">
        <v>0</v>
      </c>
      <c r="M17" s="71">
        <f>SUM(M12:M16)</f>
        <v>381169348221</v>
      </c>
      <c r="N17" s="74">
        <f>SUM(N12:N14)</f>
        <v>0</v>
      </c>
      <c r="O17" s="71">
        <f>SUM(O12:O16)</f>
        <v>308210664676.83826</v>
      </c>
      <c r="P17" s="74">
        <f>SUM(P12:P14)</f>
        <v>0</v>
      </c>
      <c r="Q17" s="105">
        <f>O17/$O$17</f>
        <v>1</v>
      </c>
    </row>
    <row r="18" spans="3:17" ht="21.75" thickTop="1" x14ac:dyDescent="0.55000000000000004">
      <c r="L18" s="93">
        <v>0.2044</v>
      </c>
      <c r="Q18" s="8"/>
    </row>
    <row r="19" spans="3:17" x14ac:dyDescent="0.55000000000000004">
      <c r="L19" s="93">
        <v>0.11650000000000001</v>
      </c>
    </row>
    <row r="20" spans="3:17" x14ac:dyDescent="0.55000000000000004">
      <c r="L20" s="93">
        <v>0</v>
      </c>
    </row>
    <row r="21" spans="3:17" ht="30" x14ac:dyDescent="0.75">
      <c r="I21" s="41">
        <v>1</v>
      </c>
      <c r="L21" s="93">
        <v>6.3700000000000007E-2</v>
      </c>
    </row>
    <row r="22" spans="3:17" x14ac:dyDescent="0.55000000000000004">
      <c r="L22" s="93">
        <v>0</v>
      </c>
    </row>
    <row r="23" spans="3:17" x14ac:dyDescent="0.55000000000000004">
      <c r="L23" s="93">
        <v>0.13189999999999999</v>
      </c>
    </row>
    <row r="24" spans="3:17" x14ac:dyDescent="0.55000000000000004">
      <c r="L24" s="93">
        <v>3.9899999999999998E-2</v>
      </c>
    </row>
    <row r="25" spans="3:17" x14ac:dyDescent="0.55000000000000004">
      <c r="L25" s="93">
        <v>0.18509999999999999</v>
      </c>
    </row>
    <row r="26" spans="3:17" x14ac:dyDescent="0.55000000000000004">
      <c r="L26" s="93">
        <v>1.89E-2</v>
      </c>
    </row>
    <row r="27" spans="3:17" x14ac:dyDescent="0.55000000000000004">
      <c r="L27" s="93">
        <v>5.16E-2</v>
      </c>
    </row>
    <row r="28" spans="3:17" x14ac:dyDescent="0.55000000000000004">
      <c r="L28" s="93">
        <v>3.6200000000000003E-2</v>
      </c>
    </row>
    <row r="29" spans="3:17" x14ac:dyDescent="0.55000000000000004">
      <c r="L29" s="93">
        <v>0</v>
      </c>
    </row>
    <row r="30" spans="3:17" x14ac:dyDescent="0.55000000000000004">
      <c r="L30" s="93">
        <v>1.8200000000000001E-2</v>
      </c>
    </row>
    <row r="31" spans="3:17" x14ac:dyDescent="0.55000000000000004">
      <c r="L31" s="93">
        <v>3.3000000000000002E-2</v>
      </c>
    </row>
    <row r="32" spans="3:17" x14ac:dyDescent="0.55000000000000004">
      <c r="L32" s="93">
        <v>5.7999999999999996E-3</v>
      </c>
    </row>
    <row r="33" spans="12:12" x14ac:dyDescent="0.55000000000000004">
      <c r="L33" s="93">
        <v>2.0000000000000001E-4</v>
      </c>
    </row>
    <row r="34" spans="12:12" x14ac:dyDescent="0.55000000000000004">
      <c r="L34" s="93">
        <v>0</v>
      </c>
    </row>
    <row r="35" spans="12:12" x14ac:dyDescent="0.55000000000000004">
      <c r="L35" s="93">
        <v>0</v>
      </c>
    </row>
    <row r="36" spans="12:12" x14ac:dyDescent="0.55000000000000004">
      <c r="L36" s="93">
        <v>0</v>
      </c>
    </row>
    <row r="37" spans="12:12" x14ac:dyDescent="0.55000000000000004">
      <c r="L37" s="93">
        <v>1E-4</v>
      </c>
    </row>
    <row r="38" spans="12:12" x14ac:dyDescent="0.55000000000000004">
      <c r="L38" s="93">
        <v>-9.1000000000000004E-3</v>
      </c>
    </row>
    <row r="39" spans="12:12" x14ac:dyDescent="0.55000000000000004">
      <c r="L39" s="93">
        <v>0</v>
      </c>
    </row>
    <row r="40" spans="12:12" x14ac:dyDescent="0.55000000000000004">
      <c r="L40" s="93">
        <v>0</v>
      </c>
    </row>
    <row r="42" spans="12:12" x14ac:dyDescent="0.55000000000000004">
      <c r="L42" s="2">
        <f>SUM(L10:L40)</f>
        <v>1.5336999999999998</v>
      </c>
    </row>
  </sheetData>
  <sortState ref="E12:Q14">
    <sortCondition descending="1" ref="O12:O14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Z70"/>
  <sheetViews>
    <sheetView rightToLeft="1" view="pageBreakPreview" topLeftCell="B7" zoomScaleNormal="55" zoomScaleSheetLayoutView="100" workbookViewId="0">
      <selection activeCell="P60" sqref="P60"/>
    </sheetView>
  </sheetViews>
  <sheetFormatPr defaultColWidth="9.125" defaultRowHeight="21" x14ac:dyDescent="0.55000000000000004"/>
  <cols>
    <col min="1" max="1" width="3.75" style="4" customWidth="1"/>
    <col min="2" max="2" width="33.625" style="4" customWidth="1"/>
    <col min="3" max="3" width="1" style="4" customWidth="1"/>
    <col min="4" max="4" width="12.375" style="4" bestFit="1" customWidth="1"/>
    <col min="5" max="5" width="1" style="4" customWidth="1"/>
    <col min="6" max="6" width="17.625" style="4" bestFit="1" customWidth="1"/>
    <col min="7" max="7" width="1" style="4" customWidth="1"/>
    <col min="8" max="8" width="17.625" style="4" bestFit="1" customWidth="1"/>
    <col min="9" max="9" width="1" style="4" customWidth="1"/>
    <col min="10" max="10" width="20" style="4" customWidth="1"/>
    <col min="11" max="11" width="1" style="4" customWidth="1"/>
    <col min="12" max="12" width="12.375" style="4" bestFit="1" customWidth="1"/>
    <col min="13" max="13" width="1" style="4" customWidth="1"/>
    <col min="14" max="14" width="16.625" style="4" bestFit="1" customWidth="1"/>
    <col min="15" max="15" width="1" style="4" customWidth="1"/>
    <col min="16" max="16" width="17.125" style="4" customWidth="1"/>
    <col min="17" max="17" width="1" style="4" customWidth="1"/>
    <col min="18" max="18" width="19.75" style="4" customWidth="1"/>
    <col min="19" max="19" width="1" style="4" customWidth="1"/>
    <col min="20" max="20" width="9.125" style="4" customWidth="1"/>
    <col min="21" max="16384" width="9.125" style="4"/>
  </cols>
  <sheetData>
    <row r="2" spans="2:28" ht="30" x14ac:dyDescent="0.55000000000000004">
      <c r="B2" s="161" t="s">
        <v>184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</row>
    <row r="3" spans="2:28" ht="30" x14ac:dyDescent="0.55000000000000004">
      <c r="B3" s="161" t="s">
        <v>38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</row>
    <row r="4" spans="2:28" ht="30" x14ac:dyDescent="0.55000000000000004">
      <c r="B4" s="161" t="s">
        <v>233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</row>
    <row r="5" spans="2:28" ht="61.5" customHeight="1" x14ac:dyDescent="0.55000000000000004"/>
    <row r="6" spans="2:28" s="2" customFormat="1" ht="30" x14ac:dyDescent="0.55000000000000004">
      <c r="B6" s="12" t="s">
        <v>177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" customFormat="1" ht="34.5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27" customHeight="1" x14ac:dyDescent="0.55000000000000004">
      <c r="B8" s="160" t="s">
        <v>1</v>
      </c>
      <c r="D8" s="161" t="s">
        <v>40</v>
      </c>
      <c r="E8" s="161" t="s">
        <v>40</v>
      </c>
      <c r="F8" s="161" t="s">
        <v>40</v>
      </c>
      <c r="G8" s="161" t="s">
        <v>40</v>
      </c>
      <c r="H8" s="161" t="s">
        <v>40</v>
      </c>
      <c r="I8" s="161" t="s">
        <v>40</v>
      </c>
      <c r="J8" s="161" t="s">
        <v>40</v>
      </c>
      <c r="L8" s="161" t="s">
        <v>41</v>
      </c>
      <c r="M8" s="161" t="s">
        <v>41</v>
      </c>
      <c r="N8" s="161" t="s">
        <v>41</v>
      </c>
      <c r="O8" s="161" t="s">
        <v>41</v>
      </c>
      <c r="P8" s="161" t="s">
        <v>41</v>
      </c>
      <c r="Q8" s="161" t="s">
        <v>41</v>
      </c>
      <c r="R8" s="161" t="s">
        <v>41</v>
      </c>
    </row>
    <row r="9" spans="2:28" ht="69" customHeight="1" x14ac:dyDescent="0.65">
      <c r="B9" s="160" t="s">
        <v>1</v>
      </c>
      <c r="D9" s="217" t="s">
        <v>5</v>
      </c>
      <c r="E9" s="39"/>
      <c r="F9" s="217" t="s">
        <v>148</v>
      </c>
      <c r="G9" s="39"/>
      <c r="H9" s="217" t="s">
        <v>52</v>
      </c>
      <c r="I9" s="39"/>
      <c r="J9" s="217" t="s">
        <v>53</v>
      </c>
      <c r="K9" s="28"/>
      <c r="L9" s="217" t="s">
        <v>5</v>
      </c>
      <c r="M9" s="39"/>
      <c r="N9" s="217" t="s">
        <v>148</v>
      </c>
      <c r="O9" s="39"/>
      <c r="P9" s="217" t="s">
        <v>52</v>
      </c>
      <c r="Q9" s="39"/>
      <c r="R9" s="201" t="s">
        <v>158</v>
      </c>
    </row>
    <row r="10" spans="2:28" ht="21.75" customHeight="1" x14ac:dyDescent="0.55000000000000004">
      <c r="B10" s="22" t="s">
        <v>201</v>
      </c>
      <c r="D10" s="69">
        <v>400000</v>
      </c>
      <c r="E10" s="6"/>
      <c r="F10" s="69">
        <v>2445363000</v>
      </c>
      <c r="G10" s="6"/>
      <c r="H10" s="69">
        <v>2986126200</v>
      </c>
      <c r="I10" s="6"/>
      <c r="J10" s="69">
        <v>-540763200</v>
      </c>
      <c r="K10" s="6"/>
      <c r="L10" s="69">
        <v>400000</v>
      </c>
      <c r="M10" s="6"/>
      <c r="N10" s="69">
        <v>2445363000</v>
      </c>
      <c r="O10" s="6"/>
      <c r="P10" s="69">
        <v>3330862703</v>
      </c>
      <c r="Q10" s="6"/>
      <c r="R10" s="69">
        <v>-885499703</v>
      </c>
    </row>
    <row r="11" spans="2:28" ht="21.75" customHeight="1" x14ac:dyDescent="0.55000000000000004">
      <c r="B11" s="22" t="s">
        <v>240</v>
      </c>
      <c r="D11" s="69">
        <v>600000</v>
      </c>
      <c r="E11" s="6"/>
      <c r="F11" s="69">
        <v>12369958200</v>
      </c>
      <c r="G11" s="6"/>
      <c r="H11" s="69">
        <v>11846691050</v>
      </c>
      <c r="I11" s="6"/>
      <c r="J11" s="69">
        <v>523267150</v>
      </c>
      <c r="K11" s="6"/>
      <c r="L11" s="69">
        <v>600000</v>
      </c>
      <c r="M11" s="6"/>
      <c r="N11" s="69">
        <v>12369958200</v>
      </c>
      <c r="O11" s="6"/>
      <c r="P11" s="69">
        <v>11846691050</v>
      </c>
      <c r="Q11" s="6"/>
      <c r="R11" s="69">
        <v>523267150</v>
      </c>
    </row>
    <row r="12" spans="2:28" ht="21.75" customHeight="1" x14ac:dyDescent="0.55000000000000004">
      <c r="B12" s="22" t="s">
        <v>86</v>
      </c>
      <c r="D12" s="69">
        <v>2600000</v>
      </c>
      <c r="E12" s="6"/>
      <c r="F12" s="69">
        <v>9226772100</v>
      </c>
      <c r="G12" s="6"/>
      <c r="H12" s="69">
        <v>10139111190</v>
      </c>
      <c r="I12" s="6"/>
      <c r="J12" s="69">
        <v>-912339090</v>
      </c>
      <c r="K12" s="6"/>
      <c r="L12" s="69">
        <v>2600000</v>
      </c>
      <c r="M12" s="6"/>
      <c r="N12" s="69">
        <v>9226772100</v>
      </c>
      <c r="O12" s="6"/>
      <c r="P12" s="69">
        <v>13393034459</v>
      </c>
      <c r="Q12" s="6"/>
      <c r="R12" s="69">
        <v>-4166262359</v>
      </c>
    </row>
    <row r="13" spans="2:28" ht="21.75" customHeight="1" x14ac:dyDescent="0.55000000000000004">
      <c r="B13" s="22" t="s">
        <v>238</v>
      </c>
      <c r="D13" s="69">
        <v>1100000</v>
      </c>
      <c r="E13" s="6"/>
      <c r="F13" s="69">
        <v>14706969750</v>
      </c>
      <c r="G13" s="6"/>
      <c r="H13" s="69">
        <v>14186036117</v>
      </c>
      <c r="I13" s="6"/>
      <c r="J13" s="69">
        <v>520933633</v>
      </c>
      <c r="K13" s="6"/>
      <c r="L13" s="69">
        <v>1100000</v>
      </c>
      <c r="M13" s="6"/>
      <c r="N13" s="69">
        <v>14706969750</v>
      </c>
      <c r="O13" s="6"/>
      <c r="P13" s="69">
        <v>14186036117</v>
      </c>
      <c r="Q13" s="6"/>
      <c r="R13" s="69">
        <v>520933633</v>
      </c>
    </row>
    <row r="14" spans="2:28" ht="21.75" customHeight="1" x14ac:dyDescent="0.55000000000000004">
      <c r="B14" s="22" t="s">
        <v>223</v>
      </c>
      <c r="D14" s="69">
        <v>500000</v>
      </c>
      <c r="E14" s="6"/>
      <c r="F14" s="69">
        <v>4517957250</v>
      </c>
      <c r="G14" s="6"/>
      <c r="H14" s="69">
        <v>5253554250</v>
      </c>
      <c r="I14" s="6"/>
      <c r="J14" s="69">
        <v>-735597000</v>
      </c>
      <c r="K14" s="6"/>
      <c r="L14" s="69">
        <v>500000</v>
      </c>
      <c r="M14" s="6"/>
      <c r="N14" s="69">
        <v>4517957250</v>
      </c>
      <c r="O14" s="6"/>
      <c r="P14" s="69">
        <v>5507192451</v>
      </c>
      <c r="Q14" s="6"/>
      <c r="R14" s="69">
        <v>-989235201</v>
      </c>
    </row>
    <row r="15" spans="2:28" ht="21.75" customHeight="1" x14ac:dyDescent="0.55000000000000004">
      <c r="B15" s="22" t="s">
        <v>79</v>
      </c>
      <c r="D15" s="69">
        <v>300000</v>
      </c>
      <c r="E15" s="6"/>
      <c r="F15" s="69">
        <v>9683041050</v>
      </c>
      <c r="G15" s="6"/>
      <c r="H15" s="69">
        <v>9838112845</v>
      </c>
      <c r="I15" s="6"/>
      <c r="J15" s="69">
        <v>-155071795</v>
      </c>
      <c r="K15" s="6"/>
      <c r="L15" s="69">
        <v>300000</v>
      </c>
      <c r="M15" s="6"/>
      <c r="N15" s="69">
        <v>9683041050</v>
      </c>
      <c r="O15" s="6"/>
      <c r="P15" s="69">
        <v>8490181062</v>
      </c>
      <c r="Q15" s="6"/>
      <c r="R15" s="69">
        <v>1192859988</v>
      </c>
    </row>
    <row r="16" spans="2:28" ht="21.75" customHeight="1" x14ac:dyDescent="0.55000000000000004">
      <c r="B16" s="22" t="s">
        <v>210</v>
      </c>
      <c r="D16" s="69">
        <v>90000</v>
      </c>
      <c r="E16" s="6"/>
      <c r="F16" s="69">
        <v>337639023</v>
      </c>
      <c r="G16" s="6"/>
      <c r="H16" s="69">
        <v>505474425</v>
      </c>
      <c r="I16" s="6"/>
      <c r="J16" s="69">
        <v>-167835402</v>
      </c>
      <c r="K16" s="6"/>
      <c r="L16" s="69">
        <v>90000</v>
      </c>
      <c r="M16" s="6"/>
      <c r="N16" s="69">
        <v>337639023</v>
      </c>
      <c r="O16" s="6"/>
      <c r="P16" s="69">
        <v>552053003</v>
      </c>
      <c r="Q16" s="6"/>
      <c r="R16" s="69">
        <v>-214413980</v>
      </c>
    </row>
    <row r="17" spans="2:18" ht="21.75" customHeight="1" x14ac:dyDescent="0.55000000000000004">
      <c r="B17" s="22" t="s">
        <v>239</v>
      </c>
      <c r="D17" s="69">
        <v>100000</v>
      </c>
      <c r="E17" s="6"/>
      <c r="F17" s="69">
        <v>5917579650</v>
      </c>
      <c r="G17" s="6"/>
      <c r="H17" s="69">
        <v>5738320219</v>
      </c>
      <c r="I17" s="6"/>
      <c r="J17" s="69">
        <v>179259431</v>
      </c>
      <c r="K17" s="6"/>
      <c r="L17" s="69">
        <v>100000</v>
      </c>
      <c r="M17" s="6"/>
      <c r="N17" s="69">
        <v>5917579650</v>
      </c>
      <c r="O17" s="6"/>
      <c r="P17" s="69">
        <v>5738320219</v>
      </c>
      <c r="Q17" s="6"/>
      <c r="R17" s="69">
        <v>179259431</v>
      </c>
    </row>
    <row r="18" spans="2:18" ht="21.75" customHeight="1" x14ac:dyDescent="0.55000000000000004">
      <c r="B18" s="22" t="s">
        <v>199</v>
      </c>
      <c r="D18" s="69">
        <v>678301</v>
      </c>
      <c r="E18" s="6"/>
      <c r="F18" s="69">
        <v>3020707688</v>
      </c>
      <c r="G18" s="6"/>
      <c r="H18" s="69">
        <v>3519663869</v>
      </c>
      <c r="I18" s="6"/>
      <c r="J18" s="69">
        <v>-498956180</v>
      </c>
      <c r="K18" s="6"/>
      <c r="L18" s="69">
        <v>678301</v>
      </c>
      <c r="M18" s="6"/>
      <c r="N18" s="69">
        <v>3020707688</v>
      </c>
      <c r="O18" s="6"/>
      <c r="P18" s="69">
        <v>5171613386</v>
      </c>
      <c r="Q18" s="6"/>
      <c r="R18" s="69">
        <v>-2150905697</v>
      </c>
    </row>
    <row r="19" spans="2:18" ht="21.75" customHeight="1" x14ac:dyDescent="0.55000000000000004">
      <c r="B19" s="22" t="s">
        <v>221</v>
      </c>
      <c r="D19" s="69">
        <v>765000</v>
      </c>
      <c r="E19" s="6"/>
      <c r="F19" s="69">
        <v>2317085817</v>
      </c>
      <c r="G19" s="6"/>
      <c r="H19" s="69">
        <v>2456920960</v>
      </c>
      <c r="I19" s="6"/>
      <c r="J19" s="69">
        <v>-139835142</v>
      </c>
      <c r="K19" s="6"/>
      <c r="L19" s="69">
        <v>765000</v>
      </c>
      <c r="M19" s="6"/>
      <c r="N19" s="69">
        <v>2317085817</v>
      </c>
      <c r="O19" s="6"/>
      <c r="P19" s="69">
        <v>2501946157</v>
      </c>
      <c r="Q19" s="6"/>
      <c r="R19" s="69">
        <v>-184860339</v>
      </c>
    </row>
    <row r="20" spans="2:18" ht="21.75" customHeight="1" x14ac:dyDescent="0.55000000000000004">
      <c r="B20" s="22" t="s">
        <v>83</v>
      </c>
      <c r="D20" s="69">
        <v>3400000</v>
      </c>
      <c r="E20" s="6"/>
      <c r="F20" s="69">
        <v>4363283070</v>
      </c>
      <c r="G20" s="6"/>
      <c r="H20" s="69">
        <v>5559721650</v>
      </c>
      <c r="I20" s="6"/>
      <c r="J20" s="69">
        <v>-1196438580</v>
      </c>
      <c r="K20" s="6"/>
      <c r="L20" s="69">
        <v>3400000</v>
      </c>
      <c r="M20" s="6"/>
      <c r="N20" s="69">
        <v>4363283070</v>
      </c>
      <c r="O20" s="6"/>
      <c r="P20" s="69">
        <v>7367767876</v>
      </c>
      <c r="Q20" s="6"/>
      <c r="R20" s="69">
        <v>-3004484806</v>
      </c>
    </row>
    <row r="21" spans="2:18" ht="21.75" customHeight="1" x14ac:dyDescent="0.55000000000000004">
      <c r="B21" s="22" t="s">
        <v>187</v>
      </c>
      <c r="D21" s="69">
        <v>25000000</v>
      </c>
      <c r="E21" s="6"/>
      <c r="F21" s="69">
        <v>32778798750</v>
      </c>
      <c r="G21" s="6"/>
      <c r="H21" s="69">
        <v>34443832500</v>
      </c>
      <c r="I21" s="6"/>
      <c r="J21" s="69">
        <v>-1665033750</v>
      </c>
      <c r="K21" s="6"/>
      <c r="L21" s="69">
        <v>25000000</v>
      </c>
      <c r="M21" s="6"/>
      <c r="N21" s="69">
        <v>32778798750</v>
      </c>
      <c r="O21" s="6"/>
      <c r="P21" s="69">
        <v>43937010034</v>
      </c>
      <c r="Q21" s="6"/>
      <c r="R21" s="69">
        <v>-11158211284</v>
      </c>
    </row>
    <row r="22" spans="2:18" ht="21.75" customHeight="1" x14ac:dyDescent="0.55000000000000004">
      <c r="B22" s="22" t="s">
        <v>212</v>
      </c>
      <c r="D22" s="69">
        <v>1800000</v>
      </c>
      <c r="E22" s="6"/>
      <c r="F22" s="69">
        <v>4419546300</v>
      </c>
      <c r="G22" s="6"/>
      <c r="H22" s="69">
        <v>5473024289</v>
      </c>
      <c r="I22" s="6"/>
      <c r="J22" s="69">
        <v>-1053477989</v>
      </c>
      <c r="K22" s="6"/>
      <c r="L22" s="69">
        <v>1800000</v>
      </c>
      <c r="M22" s="6"/>
      <c r="N22" s="69">
        <v>4419546300</v>
      </c>
      <c r="O22" s="6"/>
      <c r="P22" s="69">
        <v>6038986147</v>
      </c>
      <c r="Q22" s="6"/>
      <c r="R22" s="69">
        <v>-1619439847</v>
      </c>
    </row>
    <row r="23" spans="2:18" ht="21.75" customHeight="1" x14ac:dyDescent="0.55000000000000004">
      <c r="B23" s="22" t="s">
        <v>195</v>
      </c>
      <c r="D23" s="69">
        <v>200000</v>
      </c>
      <c r="E23" s="6"/>
      <c r="F23" s="69">
        <v>2813161500</v>
      </c>
      <c r="G23" s="6"/>
      <c r="H23" s="69">
        <v>3099447900</v>
      </c>
      <c r="I23" s="6"/>
      <c r="J23" s="69">
        <v>-286286400</v>
      </c>
      <c r="K23" s="6"/>
      <c r="L23" s="69">
        <v>200000</v>
      </c>
      <c r="M23" s="6"/>
      <c r="N23" s="69">
        <v>2813161500</v>
      </c>
      <c r="O23" s="6"/>
      <c r="P23" s="69">
        <v>3535090449</v>
      </c>
      <c r="Q23" s="6"/>
      <c r="R23" s="69">
        <v>-721928949</v>
      </c>
    </row>
    <row r="24" spans="2:18" ht="21.75" customHeight="1" x14ac:dyDescent="0.55000000000000004">
      <c r="B24" s="22" t="s">
        <v>162</v>
      </c>
      <c r="D24" s="69">
        <v>2600000</v>
      </c>
      <c r="E24" s="6"/>
      <c r="F24" s="69">
        <v>10371718890</v>
      </c>
      <c r="G24" s="6"/>
      <c r="H24" s="69">
        <v>10804826618</v>
      </c>
      <c r="I24" s="6"/>
      <c r="J24" s="69">
        <v>-433107728</v>
      </c>
      <c r="K24" s="6"/>
      <c r="L24" s="69">
        <v>2600000</v>
      </c>
      <c r="M24" s="6"/>
      <c r="N24" s="69">
        <v>10371718890</v>
      </c>
      <c r="O24" s="6"/>
      <c r="P24" s="69">
        <v>14628440015</v>
      </c>
      <c r="Q24" s="6"/>
      <c r="R24" s="69">
        <v>-4256721125</v>
      </c>
    </row>
    <row r="25" spans="2:18" ht="21.75" customHeight="1" x14ac:dyDescent="0.55000000000000004">
      <c r="B25" s="22" t="s">
        <v>80</v>
      </c>
      <c r="D25" s="69">
        <v>900000</v>
      </c>
      <c r="E25" s="6"/>
      <c r="F25" s="69">
        <v>11406723750</v>
      </c>
      <c r="G25" s="6"/>
      <c r="H25" s="69">
        <v>13267585350</v>
      </c>
      <c r="I25" s="6"/>
      <c r="J25" s="69">
        <v>-1860861600</v>
      </c>
      <c r="K25" s="6"/>
      <c r="L25" s="69">
        <v>900000</v>
      </c>
      <c r="M25" s="6"/>
      <c r="N25" s="69">
        <v>11406723750</v>
      </c>
      <c r="O25" s="6"/>
      <c r="P25" s="69">
        <v>18124613063</v>
      </c>
      <c r="Q25" s="6"/>
      <c r="R25" s="69">
        <v>-6717889313</v>
      </c>
    </row>
    <row r="26" spans="2:18" ht="21.75" customHeight="1" x14ac:dyDescent="0.55000000000000004">
      <c r="B26" s="22" t="s">
        <v>200</v>
      </c>
      <c r="D26" s="69">
        <v>1500659</v>
      </c>
      <c r="E26" s="6"/>
      <c r="F26" s="69">
        <v>9576907106</v>
      </c>
      <c r="G26" s="6"/>
      <c r="H26" s="69">
        <v>11826280155</v>
      </c>
      <c r="I26" s="6"/>
      <c r="J26" s="69">
        <v>-2249373048</v>
      </c>
      <c r="K26" s="6"/>
      <c r="L26" s="69">
        <v>1500659</v>
      </c>
      <c r="M26" s="6"/>
      <c r="N26" s="69">
        <v>9576907106</v>
      </c>
      <c r="O26" s="6"/>
      <c r="P26" s="69">
        <v>10203433738</v>
      </c>
      <c r="Q26" s="6"/>
      <c r="R26" s="69">
        <v>-626526631</v>
      </c>
    </row>
    <row r="27" spans="2:18" ht="21.75" customHeight="1" x14ac:dyDescent="0.55000000000000004">
      <c r="B27" s="22" t="s">
        <v>197</v>
      </c>
      <c r="D27" s="69">
        <v>450000</v>
      </c>
      <c r="E27" s="6"/>
      <c r="F27" s="69">
        <v>3770928675</v>
      </c>
      <c r="G27" s="6"/>
      <c r="H27" s="69">
        <v>4505083912</v>
      </c>
      <c r="I27" s="6"/>
      <c r="J27" s="69">
        <v>-734155237</v>
      </c>
      <c r="K27" s="6"/>
      <c r="L27" s="69">
        <v>450000</v>
      </c>
      <c r="M27" s="6"/>
      <c r="N27" s="69">
        <v>3770928675</v>
      </c>
      <c r="O27" s="6"/>
      <c r="P27" s="69">
        <v>5054744257</v>
      </c>
      <c r="Q27" s="6"/>
      <c r="R27" s="69">
        <v>-1283815582</v>
      </c>
    </row>
    <row r="28" spans="2:18" ht="21.75" customHeight="1" x14ac:dyDescent="0.55000000000000004">
      <c r="B28" s="22" t="s">
        <v>189</v>
      </c>
      <c r="D28" s="69">
        <v>494117</v>
      </c>
      <c r="E28" s="6"/>
      <c r="F28" s="69">
        <v>2321793697</v>
      </c>
      <c r="G28" s="6"/>
      <c r="H28" s="69">
        <v>2291369244</v>
      </c>
      <c r="I28" s="6"/>
      <c r="J28" s="69">
        <v>30424453</v>
      </c>
      <c r="K28" s="6"/>
      <c r="L28" s="69">
        <v>494117</v>
      </c>
      <c r="M28" s="6"/>
      <c r="N28" s="69">
        <v>2321793697</v>
      </c>
      <c r="O28" s="6"/>
      <c r="P28" s="69">
        <v>2493933423</v>
      </c>
      <c r="Q28" s="6"/>
      <c r="R28" s="69">
        <v>-172139725</v>
      </c>
    </row>
    <row r="29" spans="2:18" ht="21.75" customHeight="1" x14ac:dyDescent="0.55000000000000004">
      <c r="B29" s="22" t="s">
        <v>218</v>
      </c>
      <c r="D29" s="69">
        <v>400000</v>
      </c>
      <c r="E29" s="6"/>
      <c r="F29" s="69">
        <v>11200955400</v>
      </c>
      <c r="G29" s="6"/>
      <c r="H29" s="69">
        <v>14633003067</v>
      </c>
      <c r="I29" s="6"/>
      <c r="J29" s="69">
        <v>-3432047667</v>
      </c>
      <c r="K29" s="6"/>
      <c r="L29" s="69">
        <v>400000</v>
      </c>
      <c r="M29" s="6"/>
      <c r="N29" s="69">
        <v>11200955400</v>
      </c>
      <c r="O29" s="6"/>
      <c r="P29" s="69">
        <v>14700091522</v>
      </c>
      <c r="Q29" s="6"/>
      <c r="R29" s="69">
        <v>-3499136122</v>
      </c>
    </row>
    <row r="30" spans="2:18" ht="21.75" customHeight="1" x14ac:dyDescent="0.55000000000000004">
      <c r="B30" s="22" t="s">
        <v>204</v>
      </c>
      <c r="D30" s="69">
        <v>396791</v>
      </c>
      <c r="E30" s="6"/>
      <c r="F30" s="69">
        <v>4587221987</v>
      </c>
      <c r="G30" s="6"/>
      <c r="H30" s="69">
        <v>5234087341</v>
      </c>
      <c r="I30" s="6"/>
      <c r="J30" s="69">
        <v>-646865353</v>
      </c>
      <c r="K30" s="6"/>
      <c r="L30" s="69">
        <v>396791</v>
      </c>
      <c r="M30" s="6"/>
      <c r="N30" s="69">
        <v>4587221987</v>
      </c>
      <c r="O30" s="6"/>
      <c r="P30" s="69">
        <v>5209304722</v>
      </c>
      <c r="Q30" s="6"/>
      <c r="R30" s="69">
        <v>-622082734</v>
      </c>
    </row>
    <row r="31" spans="2:18" ht="21.75" customHeight="1" x14ac:dyDescent="0.55000000000000004">
      <c r="B31" s="22" t="s">
        <v>242</v>
      </c>
      <c r="D31" s="69">
        <v>5000000</v>
      </c>
      <c r="E31" s="6"/>
      <c r="F31" s="69">
        <v>7182011250</v>
      </c>
      <c r="G31" s="6"/>
      <c r="H31" s="69">
        <v>7687957113</v>
      </c>
      <c r="I31" s="6"/>
      <c r="J31" s="69">
        <v>-505945863</v>
      </c>
      <c r="K31" s="6"/>
      <c r="L31" s="69">
        <v>5000000</v>
      </c>
      <c r="M31" s="6"/>
      <c r="N31" s="69">
        <v>7182011250</v>
      </c>
      <c r="O31" s="6"/>
      <c r="P31" s="69">
        <v>7687957113</v>
      </c>
      <c r="Q31" s="6"/>
      <c r="R31" s="69">
        <v>-505945863</v>
      </c>
    </row>
    <row r="32" spans="2:18" ht="21.75" customHeight="1" x14ac:dyDescent="0.55000000000000004">
      <c r="B32" s="22" t="s">
        <v>207</v>
      </c>
      <c r="D32" s="69">
        <v>800000</v>
      </c>
      <c r="E32" s="6"/>
      <c r="F32" s="69">
        <v>2232238680</v>
      </c>
      <c r="G32" s="6"/>
      <c r="H32" s="69">
        <v>2381152288</v>
      </c>
      <c r="I32" s="6"/>
      <c r="J32" s="69">
        <v>-148913608</v>
      </c>
      <c r="K32" s="6"/>
      <c r="L32" s="69">
        <v>800000</v>
      </c>
      <c r="M32" s="6"/>
      <c r="N32" s="69">
        <v>2232238680</v>
      </c>
      <c r="O32" s="6"/>
      <c r="P32" s="69">
        <v>2370998214</v>
      </c>
      <c r="Q32" s="6"/>
      <c r="R32" s="69">
        <v>-138759534</v>
      </c>
    </row>
    <row r="33" spans="2:18" ht="21.75" customHeight="1" x14ac:dyDescent="0.55000000000000004">
      <c r="B33" s="22" t="s">
        <v>237</v>
      </c>
      <c r="D33" s="69">
        <v>2830702</v>
      </c>
      <c r="E33" s="6"/>
      <c r="F33" s="69">
        <v>4597846133</v>
      </c>
      <c r="G33" s="6"/>
      <c r="H33" s="69">
        <v>4568348804</v>
      </c>
      <c r="I33" s="6"/>
      <c r="J33" s="69">
        <v>29497329</v>
      </c>
      <c r="K33" s="6"/>
      <c r="L33" s="69">
        <v>2830702</v>
      </c>
      <c r="M33" s="6"/>
      <c r="N33" s="69">
        <v>4597846133</v>
      </c>
      <c r="O33" s="6"/>
      <c r="P33" s="69">
        <v>4568348804</v>
      </c>
      <c r="Q33" s="6"/>
      <c r="R33" s="69">
        <v>29497329</v>
      </c>
    </row>
    <row r="34" spans="2:18" ht="21.75" customHeight="1" x14ac:dyDescent="0.55000000000000004">
      <c r="B34" s="22" t="s">
        <v>82</v>
      </c>
      <c r="D34" s="69">
        <v>12429000</v>
      </c>
      <c r="E34" s="6"/>
      <c r="F34" s="69">
        <v>24117052622</v>
      </c>
      <c r="G34" s="6"/>
      <c r="H34" s="69">
        <v>26310524490</v>
      </c>
      <c r="I34" s="6"/>
      <c r="J34" s="69">
        <v>-2193471867</v>
      </c>
      <c r="K34" s="6"/>
      <c r="L34" s="69">
        <v>12429000</v>
      </c>
      <c r="M34" s="6"/>
      <c r="N34" s="69">
        <v>24117052622</v>
      </c>
      <c r="O34" s="6"/>
      <c r="P34" s="69">
        <v>29429356375</v>
      </c>
      <c r="Q34" s="6"/>
      <c r="R34" s="69">
        <v>-5312303752</v>
      </c>
    </row>
    <row r="35" spans="2:18" ht="21.75" customHeight="1" x14ac:dyDescent="0.55000000000000004">
      <c r="B35" s="22" t="s">
        <v>188</v>
      </c>
      <c r="D35" s="69">
        <v>13000000</v>
      </c>
      <c r="E35" s="6"/>
      <c r="F35" s="69">
        <v>18802455750</v>
      </c>
      <c r="G35" s="6"/>
      <c r="H35" s="69">
        <v>19893090607</v>
      </c>
      <c r="I35" s="6"/>
      <c r="J35" s="69">
        <v>-1090634857</v>
      </c>
      <c r="K35" s="6"/>
      <c r="L35" s="69">
        <v>13000000</v>
      </c>
      <c r="M35" s="6"/>
      <c r="N35" s="69">
        <v>18802455750</v>
      </c>
      <c r="O35" s="6"/>
      <c r="P35" s="69">
        <v>26207134201</v>
      </c>
      <c r="Q35" s="6"/>
      <c r="R35" s="69">
        <v>-7404678451</v>
      </c>
    </row>
    <row r="36" spans="2:18" ht="21.75" customHeight="1" x14ac:dyDescent="0.55000000000000004">
      <c r="B36" s="22" t="s">
        <v>236</v>
      </c>
      <c r="D36" s="69">
        <v>800000</v>
      </c>
      <c r="E36" s="6"/>
      <c r="F36" s="69">
        <v>2344367520</v>
      </c>
      <c r="G36" s="6"/>
      <c r="H36" s="69">
        <v>2382208630</v>
      </c>
      <c r="I36" s="6"/>
      <c r="J36" s="69">
        <v>-37841110</v>
      </c>
      <c r="K36" s="6"/>
      <c r="L36" s="69">
        <v>800000</v>
      </c>
      <c r="M36" s="6"/>
      <c r="N36" s="69">
        <v>2344367520</v>
      </c>
      <c r="O36" s="6"/>
      <c r="P36" s="69">
        <v>2382208630</v>
      </c>
      <c r="Q36" s="6"/>
      <c r="R36" s="69">
        <v>-37841110</v>
      </c>
    </row>
    <row r="37" spans="2:18" ht="21.75" customHeight="1" x14ac:dyDescent="0.55000000000000004">
      <c r="B37" s="22" t="s">
        <v>206</v>
      </c>
      <c r="D37" s="69">
        <v>3200000</v>
      </c>
      <c r="E37" s="6"/>
      <c r="F37" s="69">
        <v>7255769760</v>
      </c>
      <c r="G37" s="6"/>
      <c r="H37" s="69">
        <v>7937920670</v>
      </c>
      <c r="I37" s="6"/>
      <c r="J37" s="69">
        <v>-682150910</v>
      </c>
      <c r="K37" s="6"/>
      <c r="L37" s="69">
        <v>3200000</v>
      </c>
      <c r="M37" s="6"/>
      <c r="N37" s="69">
        <v>7255769760</v>
      </c>
      <c r="O37" s="6"/>
      <c r="P37" s="69">
        <v>8232459609</v>
      </c>
      <c r="Q37" s="6"/>
      <c r="R37" s="69">
        <v>-976689849</v>
      </c>
    </row>
    <row r="38" spans="2:18" ht="21.75" customHeight="1" x14ac:dyDescent="0.55000000000000004">
      <c r="B38" s="22" t="s">
        <v>209</v>
      </c>
      <c r="D38" s="69">
        <v>5350000</v>
      </c>
      <c r="E38" s="6"/>
      <c r="F38" s="69">
        <v>7243344135</v>
      </c>
      <c r="G38" s="6"/>
      <c r="H38" s="69">
        <v>8911158757</v>
      </c>
      <c r="I38" s="6"/>
      <c r="J38" s="69">
        <v>-1667814622</v>
      </c>
      <c r="K38" s="6"/>
      <c r="L38" s="69">
        <v>5350000</v>
      </c>
      <c r="M38" s="6"/>
      <c r="N38" s="69">
        <v>7243344135</v>
      </c>
      <c r="O38" s="6"/>
      <c r="P38" s="69">
        <v>9121969341</v>
      </c>
      <c r="Q38" s="6"/>
      <c r="R38" s="69">
        <v>-1878625206</v>
      </c>
    </row>
    <row r="39" spans="2:18" ht="21.75" customHeight="1" x14ac:dyDescent="0.55000000000000004">
      <c r="B39" s="22" t="s">
        <v>211</v>
      </c>
      <c r="D39" s="69">
        <v>500000</v>
      </c>
      <c r="E39" s="6"/>
      <c r="F39" s="69">
        <v>1920504600</v>
      </c>
      <c r="G39" s="6"/>
      <c r="H39" s="69">
        <v>1983626775</v>
      </c>
      <c r="I39" s="6"/>
      <c r="J39" s="69">
        <v>-63122175</v>
      </c>
      <c r="K39" s="6"/>
      <c r="L39" s="69">
        <v>500000</v>
      </c>
      <c r="M39" s="6"/>
      <c r="N39" s="69">
        <v>1920504600</v>
      </c>
      <c r="O39" s="6"/>
      <c r="P39" s="69">
        <v>1878904479</v>
      </c>
      <c r="Q39" s="6"/>
      <c r="R39" s="69">
        <v>41600121</v>
      </c>
    </row>
    <row r="40" spans="2:18" ht="21.75" customHeight="1" x14ac:dyDescent="0.55000000000000004">
      <c r="B40" s="22" t="s">
        <v>193</v>
      </c>
      <c r="D40" s="69">
        <v>1840509</v>
      </c>
      <c r="E40" s="6"/>
      <c r="F40" s="69">
        <v>6549817537</v>
      </c>
      <c r="G40" s="6"/>
      <c r="H40" s="69">
        <v>6549817537</v>
      </c>
      <c r="I40" s="6"/>
      <c r="J40" s="69">
        <v>0</v>
      </c>
      <c r="K40" s="6"/>
      <c r="L40" s="69">
        <v>1840509</v>
      </c>
      <c r="M40" s="6"/>
      <c r="N40" s="69">
        <v>6549817537</v>
      </c>
      <c r="O40" s="6"/>
      <c r="P40" s="69">
        <v>6934024711</v>
      </c>
      <c r="Q40" s="6"/>
      <c r="R40" s="69">
        <v>-384207173</v>
      </c>
    </row>
    <row r="41" spans="2:18" ht="21.75" customHeight="1" x14ac:dyDescent="0.55000000000000004">
      <c r="B41" s="22" t="s">
        <v>192</v>
      </c>
      <c r="D41" s="69">
        <v>780000</v>
      </c>
      <c r="E41" s="6"/>
      <c r="F41" s="69">
        <v>19446003720</v>
      </c>
      <c r="G41" s="6"/>
      <c r="H41" s="69">
        <v>18096859981</v>
      </c>
      <c r="I41" s="6"/>
      <c r="J41" s="69">
        <v>1349143739</v>
      </c>
      <c r="K41" s="6"/>
      <c r="L41" s="69">
        <v>780000</v>
      </c>
      <c r="M41" s="6"/>
      <c r="N41" s="69">
        <v>19446003720</v>
      </c>
      <c r="O41" s="6"/>
      <c r="P41" s="69">
        <v>19966410848</v>
      </c>
      <c r="Q41" s="6"/>
      <c r="R41" s="69">
        <v>-520407128</v>
      </c>
    </row>
    <row r="42" spans="2:18" ht="21.75" customHeight="1" x14ac:dyDescent="0.55000000000000004">
      <c r="B42" s="22" t="s">
        <v>202</v>
      </c>
      <c r="D42" s="69">
        <v>900000</v>
      </c>
      <c r="E42" s="6"/>
      <c r="F42" s="69">
        <v>6772462650</v>
      </c>
      <c r="G42" s="6"/>
      <c r="H42" s="69">
        <v>9603510045</v>
      </c>
      <c r="I42" s="6"/>
      <c r="J42" s="69">
        <v>-2831047395</v>
      </c>
      <c r="K42" s="6"/>
      <c r="L42" s="69">
        <v>900000</v>
      </c>
      <c r="M42" s="6"/>
      <c r="N42" s="69">
        <v>6772462650</v>
      </c>
      <c r="O42" s="6"/>
      <c r="P42" s="69">
        <v>16542049049</v>
      </c>
      <c r="Q42" s="6"/>
      <c r="R42" s="69">
        <v>-9769586399</v>
      </c>
    </row>
    <row r="43" spans="2:18" ht="21.75" customHeight="1" x14ac:dyDescent="0.55000000000000004">
      <c r="B43" s="22" t="s">
        <v>241</v>
      </c>
      <c r="D43" s="69">
        <v>400000</v>
      </c>
      <c r="E43" s="6"/>
      <c r="F43" s="69">
        <v>1108962180</v>
      </c>
      <c r="G43" s="6"/>
      <c r="H43" s="69">
        <v>1096594744</v>
      </c>
      <c r="I43" s="6"/>
      <c r="J43" s="69">
        <v>12367436</v>
      </c>
      <c r="K43" s="6"/>
      <c r="L43" s="69">
        <v>400000</v>
      </c>
      <c r="M43" s="6"/>
      <c r="N43" s="69">
        <v>1108962180</v>
      </c>
      <c r="O43" s="6"/>
      <c r="P43" s="69">
        <v>1096594744</v>
      </c>
      <c r="Q43" s="6"/>
      <c r="R43" s="69">
        <v>12367436</v>
      </c>
    </row>
    <row r="44" spans="2:18" ht="21.75" customHeight="1" x14ac:dyDescent="0.55000000000000004">
      <c r="B44" s="22" t="s">
        <v>196</v>
      </c>
      <c r="D44" s="69">
        <v>2800000</v>
      </c>
      <c r="E44" s="6"/>
      <c r="F44" s="69">
        <v>12530596680</v>
      </c>
      <c r="G44" s="6"/>
      <c r="H44" s="69">
        <v>13602900001</v>
      </c>
      <c r="I44" s="6"/>
      <c r="J44" s="69">
        <v>-1072303321</v>
      </c>
      <c r="K44" s="6"/>
      <c r="L44" s="69">
        <v>2800000</v>
      </c>
      <c r="M44" s="6"/>
      <c r="N44" s="69">
        <v>12530596680</v>
      </c>
      <c r="O44" s="6"/>
      <c r="P44" s="69">
        <v>13677455664</v>
      </c>
      <c r="Q44" s="6"/>
      <c r="R44" s="69">
        <v>-1146858984</v>
      </c>
    </row>
    <row r="45" spans="2:18" ht="21.75" customHeight="1" x14ac:dyDescent="0.55000000000000004">
      <c r="B45" s="22" t="s">
        <v>243</v>
      </c>
      <c r="D45" s="69">
        <v>100000</v>
      </c>
      <c r="E45" s="6"/>
      <c r="F45" s="69">
        <v>1650123000</v>
      </c>
      <c r="G45" s="6"/>
      <c r="H45" s="69">
        <v>1729963958</v>
      </c>
      <c r="I45" s="6"/>
      <c r="J45" s="69">
        <v>-79840958</v>
      </c>
      <c r="K45" s="6"/>
      <c r="L45" s="69">
        <v>100000</v>
      </c>
      <c r="M45" s="6"/>
      <c r="N45" s="69">
        <v>1650123000</v>
      </c>
      <c r="O45" s="6"/>
      <c r="P45" s="69">
        <v>1729963958</v>
      </c>
      <c r="Q45" s="6"/>
      <c r="R45" s="69">
        <v>-79840958</v>
      </c>
    </row>
    <row r="46" spans="2:18" ht="21.75" customHeight="1" x14ac:dyDescent="0.55000000000000004">
      <c r="B46" s="22" t="s">
        <v>190</v>
      </c>
      <c r="D46" s="69">
        <v>1300000</v>
      </c>
      <c r="E46" s="6"/>
      <c r="F46" s="69">
        <v>9640296900</v>
      </c>
      <c r="G46" s="6"/>
      <c r="H46" s="69">
        <v>10295722734</v>
      </c>
      <c r="I46" s="6"/>
      <c r="J46" s="69">
        <v>-655425834</v>
      </c>
      <c r="K46" s="6"/>
      <c r="L46" s="69">
        <v>1300000</v>
      </c>
      <c r="M46" s="6"/>
      <c r="N46" s="69">
        <v>9640296900</v>
      </c>
      <c r="O46" s="6"/>
      <c r="P46" s="69">
        <v>14369986800</v>
      </c>
      <c r="Q46" s="6"/>
      <c r="R46" s="69">
        <v>-4729689900</v>
      </c>
    </row>
    <row r="47" spans="2:18" ht="21.75" customHeight="1" x14ac:dyDescent="0.55000000000000004">
      <c r="B47" s="22" t="s">
        <v>235</v>
      </c>
      <c r="D47" s="69">
        <v>1000000</v>
      </c>
      <c r="E47" s="6"/>
      <c r="F47" s="69">
        <v>38989957</v>
      </c>
      <c r="G47" s="6"/>
      <c r="H47" s="69">
        <v>40010200</v>
      </c>
      <c r="I47" s="6"/>
      <c r="J47" s="69">
        <v>-1020242</v>
      </c>
      <c r="K47" s="6"/>
      <c r="L47" s="69">
        <v>1000000</v>
      </c>
      <c r="M47" s="6"/>
      <c r="N47" s="69">
        <v>38989957</v>
      </c>
      <c r="O47" s="6"/>
      <c r="P47" s="69">
        <v>40010200</v>
      </c>
      <c r="Q47" s="6"/>
      <c r="R47" s="69">
        <v>-1020242</v>
      </c>
    </row>
    <row r="48" spans="2:18" ht="21.75" customHeight="1" x14ac:dyDescent="0.55000000000000004">
      <c r="B48" s="22" t="s">
        <v>191</v>
      </c>
      <c r="D48" s="69">
        <v>4400000</v>
      </c>
      <c r="E48" s="6"/>
      <c r="F48" s="69">
        <v>9421208280</v>
      </c>
      <c r="G48" s="6"/>
      <c r="H48" s="69">
        <v>11138873324</v>
      </c>
      <c r="I48" s="6"/>
      <c r="J48" s="69">
        <v>-1717665044</v>
      </c>
      <c r="K48" s="6"/>
      <c r="L48" s="69">
        <v>4400000</v>
      </c>
      <c r="M48" s="6"/>
      <c r="N48" s="69">
        <v>9421208280</v>
      </c>
      <c r="O48" s="6"/>
      <c r="P48" s="69">
        <v>12887109058</v>
      </c>
      <c r="Q48" s="6"/>
      <c r="R48" s="69">
        <v>-3465900778</v>
      </c>
    </row>
    <row r="49" spans="2:52" ht="21.75" customHeight="1" x14ac:dyDescent="0.55000000000000004">
      <c r="B49" s="22" t="s">
        <v>186</v>
      </c>
      <c r="D49" s="69">
        <v>608873</v>
      </c>
      <c r="E49" s="6"/>
      <c r="F49" s="69">
        <v>2577760625</v>
      </c>
      <c r="G49" s="6"/>
      <c r="H49" s="69">
        <v>2935463497</v>
      </c>
      <c r="I49" s="6"/>
      <c r="J49" s="69">
        <v>-357702871</v>
      </c>
      <c r="K49" s="6"/>
      <c r="L49" s="69">
        <v>608873</v>
      </c>
      <c r="M49" s="6"/>
      <c r="N49" s="69">
        <v>2577760625</v>
      </c>
      <c r="O49" s="6"/>
      <c r="P49" s="69">
        <v>3867548814</v>
      </c>
      <c r="Q49" s="6"/>
      <c r="R49" s="69">
        <v>-1289788188</v>
      </c>
    </row>
    <row r="50" spans="2:52" ht="21.75" customHeight="1" x14ac:dyDescent="0.55000000000000004">
      <c r="B50" s="22" t="s">
        <v>260</v>
      </c>
      <c r="D50" s="69">
        <v>1000</v>
      </c>
      <c r="E50" s="6"/>
      <c r="F50" s="69">
        <v>14996</v>
      </c>
      <c r="G50" s="6"/>
      <c r="H50" s="69">
        <v>-19992</v>
      </c>
      <c r="I50" s="6"/>
      <c r="J50" s="69">
        <v>-4996</v>
      </c>
      <c r="K50" s="6"/>
      <c r="L50" s="69">
        <v>1000</v>
      </c>
      <c r="M50" s="6"/>
      <c r="N50" s="69">
        <v>14996</v>
      </c>
      <c r="O50" s="6"/>
      <c r="P50" s="69">
        <v>-19992</v>
      </c>
      <c r="Q50" s="6"/>
      <c r="R50" s="69">
        <v>-4996</v>
      </c>
    </row>
    <row r="51" spans="2:52" ht="21.75" customHeight="1" x14ac:dyDescent="0.55000000000000004">
      <c r="B51" s="22" t="s">
        <v>261</v>
      </c>
      <c r="D51" s="69">
        <v>100000</v>
      </c>
      <c r="E51" s="6"/>
      <c r="F51" s="69">
        <v>199948</v>
      </c>
      <c r="G51" s="6"/>
      <c r="H51" s="69">
        <v>3600103</v>
      </c>
      <c r="I51" s="6"/>
      <c r="J51" s="69">
        <v>3800051</v>
      </c>
      <c r="K51" s="6"/>
      <c r="L51" s="69">
        <v>100000</v>
      </c>
      <c r="M51" s="6"/>
      <c r="N51" s="69">
        <v>199948</v>
      </c>
      <c r="O51" s="6"/>
      <c r="P51" s="69">
        <v>3600103</v>
      </c>
      <c r="Q51" s="6"/>
      <c r="R51" s="69">
        <v>3800051</v>
      </c>
    </row>
    <row r="52" spans="2:52" ht="21.75" customHeight="1" x14ac:dyDescent="0.55000000000000004">
      <c r="B52" s="22" t="s">
        <v>262</v>
      </c>
      <c r="D52" s="69">
        <v>500000</v>
      </c>
      <c r="E52" s="6"/>
      <c r="F52" s="69">
        <v>4998712</v>
      </c>
      <c r="G52" s="6"/>
      <c r="H52" s="69">
        <v>-6997424</v>
      </c>
      <c r="I52" s="6"/>
      <c r="J52" s="69">
        <v>-1998712</v>
      </c>
      <c r="K52" s="6"/>
      <c r="L52" s="69">
        <v>500000</v>
      </c>
      <c r="M52" s="6"/>
      <c r="N52" s="69">
        <v>4998712</v>
      </c>
      <c r="O52" s="6"/>
      <c r="P52" s="69">
        <v>-6997424</v>
      </c>
      <c r="Q52" s="6"/>
      <c r="R52" s="69">
        <v>-1998712</v>
      </c>
    </row>
    <row r="53" spans="2:52" ht="21.75" customHeight="1" x14ac:dyDescent="0.55000000000000004">
      <c r="B53" s="22" t="s">
        <v>263</v>
      </c>
      <c r="D53" s="69">
        <v>429000</v>
      </c>
      <c r="E53" s="6"/>
      <c r="F53" s="69">
        <v>8148901</v>
      </c>
      <c r="G53" s="6"/>
      <c r="H53" s="69">
        <v>-7288803</v>
      </c>
      <c r="I53" s="6"/>
      <c r="J53" s="69">
        <v>860098</v>
      </c>
      <c r="K53" s="6"/>
      <c r="L53" s="69">
        <v>429000</v>
      </c>
      <c r="M53" s="6"/>
      <c r="N53" s="69">
        <v>8148901</v>
      </c>
      <c r="O53" s="6"/>
      <c r="P53" s="69">
        <v>-7288803</v>
      </c>
      <c r="Q53" s="6"/>
      <c r="R53" s="69">
        <v>860098</v>
      </c>
    </row>
    <row r="54" spans="2:52" ht="21.75" customHeight="1" x14ac:dyDescent="0.55000000000000004">
      <c r="D54" s="69"/>
      <c r="E54" s="6"/>
      <c r="F54" s="69"/>
      <c r="G54" s="6"/>
      <c r="H54" s="69"/>
      <c r="I54" s="6"/>
      <c r="J54" s="69"/>
      <c r="K54" s="6"/>
      <c r="L54" s="69"/>
      <c r="M54" s="6"/>
      <c r="N54" s="69"/>
      <c r="O54" s="6"/>
      <c r="P54" s="69"/>
      <c r="Q54" s="6"/>
      <c r="R54" s="69"/>
      <c r="AI54" s="22"/>
      <c r="AK54" s="69"/>
      <c r="AL54" s="6"/>
      <c r="AM54" s="69"/>
      <c r="AN54" s="6"/>
      <c r="AO54" s="69"/>
      <c r="AP54" s="6"/>
      <c r="AQ54" s="69"/>
      <c r="AR54" s="6"/>
      <c r="AS54" s="69"/>
      <c r="AT54" s="6"/>
      <c r="AU54" s="69"/>
      <c r="AV54" s="6"/>
      <c r="AW54" s="69"/>
      <c r="AX54" s="6"/>
      <c r="AY54" s="69"/>
    </row>
    <row r="55" spans="2:52" ht="21.75" thickBot="1" x14ac:dyDescent="0.6">
      <c r="B55" s="36" t="s">
        <v>66</v>
      </c>
      <c r="D55" s="70">
        <f>SUM(D10:D54)</f>
        <v>103343952</v>
      </c>
      <c r="E55" s="6"/>
      <c r="F55" s="70">
        <f>SUM(F10:F54)</f>
        <v>307599287189</v>
      </c>
      <c r="G55" s="6"/>
      <c r="H55" s="70">
        <f>SUM(H10:H54)</f>
        <v>334743271190</v>
      </c>
      <c r="I55" s="6"/>
      <c r="J55" s="70">
        <f>SUM(J10:J54)</f>
        <v>-27165396226</v>
      </c>
      <c r="K55" s="6"/>
      <c r="L55" s="70">
        <f>SUM(L10:L54)</f>
        <v>103343952</v>
      </c>
      <c r="M55" s="6"/>
      <c r="N55" s="70">
        <f>SUM(N10:N54)</f>
        <v>307599287189</v>
      </c>
      <c r="O55" s="6"/>
      <c r="P55" s="70">
        <f>SUM(P10:P54)</f>
        <v>384991130349</v>
      </c>
      <c r="Q55" s="6"/>
      <c r="R55" s="70">
        <f>SUM(R10:R54)</f>
        <v>-77413255383</v>
      </c>
      <c r="AI55" s="22"/>
      <c r="AK55" s="69"/>
      <c r="AL55" s="6"/>
      <c r="AM55" s="69"/>
      <c r="AN55" s="6"/>
      <c r="AO55" s="69"/>
      <c r="AP55" s="6"/>
      <c r="AQ55" s="69"/>
      <c r="AR55" s="6"/>
      <c r="AS55" s="69"/>
      <c r="AT55" s="6"/>
      <c r="AU55" s="69"/>
      <c r="AV55" s="6"/>
      <c r="AW55" s="69"/>
      <c r="AX55" s="6"/>
      <c r="AY55" s="69"/>
    </row>
    <row r="56" spans="2:52" ht="21.75" thickTop="1" x14ac:dyDescent="0.55000000000000004">
      <c r="AI56" s="22"/>
      <c r="AK56" s="69"/>
      <c r="AL56" s="6"/>
      <c r="AM56" s="69"/>
      <c r="AN56" s="6"/>
      <c r="AO56" s="69"/>
      <c r="AP56" s="6"/>
      <c r="AQ56" s="69"/>
      <c r="AR56" s="6"/>
      <c r="AS56" s="69"/>
      <c r="AT56" s="6"/>
      <c r="AU56" s="69"/>
      <c r="AV56" s="6"/>
      <c r="AW56" s="69"/>
      <c r="AX56" s="6"/>
      <c r="AY56" s="69"/>
    </row>
    <row r="57" spans="2:52" ht="30" x14ac:dyDescent="0.75">
      <c r="J57" s="46">
        <v>19</v>
      </c>
      <c r="L57" s="21"/>
      <c r="AI57" s="22"/>
      <c r="AK57" s="69"/>
      <c r="AL57" s="6"/>
      <c r="AM57" s="69"/>
      <c r="AN57" s="6"/>
      <c r="AO57" s="69"/>
      <c r="AP57" s="6"/>
      <c r="AQ57" s="69"/>
      <c r="AR57" s="6"/>
      <c r="AS57" s="69"/>
      <c r="AT57" s="6"/>
      <c r="AU57" s="69"/>
      <c r="AV57" s="6"/>
      <c r="AW57" s="69"/>
      <c r="AX57" s="6"/>
      <c r="AY57" s="69"/>
    </row>
    <row r="58" spans="2:52" x14ac:dyDescent="0.55000000000000004">
      <c r="AI58" s="22"/>
      <c r="AK58" s="69"/>
      <c r="AL58" s="6"/>
      <c r="AM58" s="69"/>
      <c r="AN58" s="6"/>
      <c r="AO58" s="69"/>
      <c r="AP58" s="6"/>
      <c r="AQ58" s="69"/>
      <c r="AR58" s="6"/>
      <c r="AS58" s="69"/>
      <c r="AT58" s="6"/>
      <c r="AU58" s="69"/>
      <c r="AV58" s="6"/>
      <c r="AW58" s="69"/>
      <c r="AX58" s="6"/>
      <c r="AY58" s="69"/>
    </row>
    <row r="59" spans="2:52" x14ac:dyDescent="0.55000000000000004">
      <c r="AI59" s="22"/>
      <c r="AK59" s="69"/>
      <c r="AL59" s="6"/>
      <c r="AM59" s="69"/>
      <c r="AN59" s="6"/>
      <c r="AO59" s="69"/>
      <c r="AP59" s="6"/>
      <c r="AQ59" s="69"/>
      <c r="AR59" s="6"/>
      <c r="AS59" s="69"/>
      <c r="AT59" s="6"/>
      <c r="AU59" s="69"/>
      <c r="AV59" s="6"/>
      <c r="AW59" s="69"/>
      <c r="AX59" s="6"/>
      <c r="AY59" s="69"/>
    </row>
    <row r="60" spans="2:52" x14ac:dyDescent="0.55000000000000004">
      <c r="AJ60" s="22"/>
      <c r="AL60" s="69"/>
      <c r="AM60" s="6"/>
      <c r="AN60" s="69"/>
      <c r="AO60" s="6"/>
      <c r="AP60" s="69"/>
      <c r="AQ60" s="6"/>
      <c r="AR60" s="69"/>
      <c r="AS60" s="6"/>
      <c r="AT60" s="69"/>
      <c r="AU60" s="6"/>
      <c r="AV60" s="69"/>
      <c r="AW60" s="6"/>
      <c r="AX60" s="69"/>
      <c r="AY60" s="6"/>
      <c r="AZ60" s="69"/>
    </row>
    <row r="61" spans="2:52" x14ac:dyDescent="0.55000000000000004">
      <c r="AJ61" s="22"/>
      <c r="AL61" s="69"/>
      <c r="AM61" s="6"/>
      <c r="AN61" s="69"/>
      <c r="AO61" s="6"/>
      <c r="AP61" s="69"/>
      <c r="AQ61" s="6"/>
      <c r="AR61" s="69"/>
      <c r="AS61" s="6"/>
      <c r="AT61" s="69"/>
      <c r="AU61" s="6"/>
      <c r="AV61" s="69"/>
      <c r="AW61" s="6"/>
      <c r="AX61" s="69"/>
      <c r="AY61" s="6"/>
      <c r="AZ61" s="69"/>
    </row>
    <row r="62" spans="2:52" x14ac:dyDescent="0.55000000000000004">
      <c r="AJ62" s="22"/>
      <c r="AL62" s="69"/>
      <c r="AM62" s="6"/>
      <c r="AN62" s="69"/>
      <c r="AO62" s="6"/>
      <c r="AP62" s="69"/>
      <c r="AQ62" s="6"/>
      <c r="AR62" s="69"/>
      <c r="AS62" s="6"/>
      <c r="AT62" s="69"/>
      <c r="AU62" s="6"/>
      <c r="AV62" s="69"/>
      <c r="AW62" s="6"/>
      <c r="AX62" s="69"/>
      <c r="AY62" s="6"/>
      <c r="AZ62" s="69"/>
    </row>
    <row r="63" spans="2:52" x14ac:dyDescent="0.55000000000000004">
      <c r="AJ63" s="22"/>
      <c r="AL63" s="69"/>
      <c r="AM63" s="6"/>
      <c r="AN63" s="69"/>
      <c r="AO63" s="6"/>
      <c r="AP63" s="69"/>
      <c r="AQ63" s="6"/>
      <c r="AR63" s="69"/>
      <c r="AS63" s="6"/>
      <c r="AT63" s="69"/>
      <c r="AU63" s="6"/>
      <c r="AV63" s="69"/>
      <c r="AW63" s="6"/>
      <c r="AX63" s="69"/>
      <c r="AY63" s="6"/>
      <c r="AZ63" s="69"/>
    </row>
    <row r="64" spans="2:52" x14ac:dyDescent="0.55000000000000004">
      <c r="AJ64" s="22"/>
      <c r="AL64" s="69"/>
      <c r="AM64" s="6"/>
      <c r="AN64" s="69"/>
      <c r="AO64" s="6"/>
      <c r="AP64" s="69"/>
      <c r="AQ64" s="6"/>
      <c r="AR64" s="69"/>
      <c r="AS64" s="6"/>
      <c r="AT64" s="69"/>
      <c r="AU64" s="6"/>
      <c r="AV64" s="69"/>
      <c r="AW64" s="6"/>
      <c r="AX64" s="69"/>
      <c r="AY64" s="6"/>
      <c r="AZ64" s="69"/>
    </row>
    <row r="65" spans="36:52" x14ac:dyDescent="0.55000000000000004">
      <c r="AJ65" s="22"/>
      <c r="AL65" s="69"/>
      <c r="AM65" s="6"/>
      <c r="AN65" s="69"/>
      <c r="AO65" s="6"/>
      <c r="AP65" s="69"/>
      <c r="AQ65" s="6"/>
      <c r="AR65" s="69"/>
      <c r="AS65" s="6"/>
      <c r="AT65" s="69"/>
      <c r="AU65" s="6"/>
      <c r="AV65" s="69"/>
      <c r="AW65" s="6"/>
      <c r="AX65" s="69"/>
      <c r="AY65" s="6"/>
      <c r="AZ65" s="69"/>
    </row>
    <row r="66" spans="36:52" x14ac:dyDescent="0.55000000000000004">
      <c r="AJ66" s="22"/>
      <c r="AL66" s="69"/>
      <c r="AM66" s="6"/>
      <c r="AN66" s="69"/>
      <c r="AO66" s="6"/>
      <c r="AP66" s="69"/>
      <c r="AQ66" s="6"/>
      <c r="AR66" s="69"/>
      <c r="AS66" s="6"/>
      <c r="AT66" s="69"/>
      <c r="AU66" s="6"/>
      <c r="AV66" s="69"/>
      <c r="AW66" s="6"/>
      <c r="AX66" s="69"/>
      <c r="AY66" s="6"/>
      <c r="AZ66" s="69"/>
    </row>
    <row r="67" spans="36:52" x14ac:dyDescent="0.55000000000000004">
      <c r="AJ67" s="22"/>
      <c r="AL67" s="69"/>
      <c r="AM67" s="6"/>
      <c r="AN67" s="69"/>
      <c r="AO67" s="6"/>
      <c r="AP67" s="69"/>
      <c r="AQ67" s="6"/>
      <c r="AR67" s="69"/>
      <c r="AS67" s="6"/>
      <c r="AT67" s="69"/>
      <c r="AU67" s="6"/>
      <c r="AV67" s="69"/>
      <c r="AW67" s="6"/>
      <c r="AX67" s="69"/>
      <c r="AY67" s="6"/>
      <c r="AZ67" s="69"/>
    </row>
    <row r="68" spans="36:52" x14ac:dyDescent="0.55000000000000004">
      <c r="AJ68" s="22"/>
      <c r="AL68" s="69"/>
      <c r="AM68" s="6"/>
      <c r="AN68" s="69"/>
      <c r="AO68" s="6"/>
      <c r="AP68" s="69"/>
      <c r="AQ68" s="6"/>
      <c r="AR68" s="69"/>
      <c r="AS68" s="6"/>
      <c r="AT68" s="69"/>
      <c r="AU68" s="6"/>
      <c r="AV68" s="69"/>
      <c r="AW68" s="6"/>
      <c r="AX68" s="69"/>
      <c r="AY68" s="6"/>
      <c r="AZ68" s="69"/>
    </row>
    <row r="69" spans="36:52" x14ac:dyDescent="0.55000000000000004">
      <c r="AJ69" s="22"/>
      <c r="AL69" s="69"/>
      <c r="AM69" s="6"/>
      <c r="AN69" s="69"/>
      <c r="AO69" s="6"/>
      <c r="AP69" s="69"/>
      <c r="AQ69" s="6"/>
      <c r="AR69" s="69"/>
      <c r="AS69" s="6"/>
      <c r="AT69" s="69"/>
      <c r="AU69" s="6"/>
      <c r="AV69" s="69"/>
      <c r="AW69" s="6"/>
      <c r="AX69" s="69"/>
      <c r="AY69" s="6"/>
      <c r="AZ69" s="69"/>
    </row>
    <row r="70" spans="36:52" x14ac:dyDescent="0.55000000000000004">
      <c r="AJ70" s="22"/>
      <c r="AL70" s="69"/>
      <c r="AM70" s="6"/>
      <c r="AN70" s="69"/>
      <c r="AO70" s="6"/>
      <c r="AP70" s="69"/>
      <c r="AQ70" s="6"/>
      <c r="AR70" s="69"/>
      <c r="AS70" s="6"/>
      <c r="AT70" s="69"/>
      <c r="AU70" s="6"/>
      <c r="AV70" s="69"/>
      <c r="AW70" s="6"/>
      <c r="AX70" s="69"/>
      <c r="AY70" s="6"/>
      <c r="AZ70" s="69"/>
    </row>
  </sheetData>
  <sortState ref="B10:R53">
    <sortCondition descending="1" ref="R10:R53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41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55"/>
  <sheetViews>
    <sheetView rightToLeft="1" view="pageBreakPreview" topLeftCell="A40" zoomScale="70" zoomScaleNormal="85" zoomScaleSheetLayoutView="70" workbookViewId="0">
      <selection activeCell="A50" sqref="A50:XFD56"/>
    </sheetView>
  </sheetViews>
  <sheetFormatPr defaultColWidth="9.125" defaultRowHeight="21" x14ac:dyDescent="0.55000000000000004"/>
  <cols>
    <col min="1" max="1" width="3.75" style="2" customWidth="1"/>
    <col min="2" max="2" width="53.125" style="2" bestFit="1" customWidth="1"/>
    <col min="3" max="3" width="1" style="2" customWidth="1"/>
    <col min="4" max="4" width="11.75" style="2" customWidth="1"/>
    <col min="5" max="5" width="1" style="2" customWidth="1"/>
    <col min="6" max="6" width="15.75" style="2" bestFit="1" customWidth="1"/>
    <col min="7" max="7" width="1" style="2" customWidth="1"/>
    <col min="8" max="8" width="17.125" style="2" bestFit="1" customWidth="1"/>
    <col min="9" max="9" width="1" style="2" customWidth="1"/>
    <col min="10" max="10" width="19" style="2" customWidth="1"/>
    <col min="11" max="11" width="0.875" style="2" customWidth="1"/>
    <col min="12" max="12" width="39.125" style="2" bestFit="1" customWidth="1"/>
    <col min="13" max="13" width="0.875" style="2" customWidth="1"/>
    <col min="14" max="14" width="39.125" style="2" bestFit="1" customWidth="1"/>
    <col min="15" max="15" width="0.875" style="2" customWidth="1"/>
    <col min="16" max="16" width="39.125" style="2" bestFit="1" customWidth="1"/>
    <col min="17" max="17" width="0.875" style="2" customWidth="1"/>
    <col min="18" max="18" width="39.125" style="2" bestFit="1" customWidth="1"/>
    <col min="19" max="19" width="1" style="2" customWidth="1"/>
    <col min="20" max="20" width="9.125" style="2" customWidth="1"/>
    <col min="21" max="21" width="9.125" style="2"/>
    <col min="22" max="22" width="6.625" style="2" bestFit="1" customWidth="1"/>
    <col min="23" max="16384" width="9.125" style="2"/>
  </cols>
  <sheetData>
    <row r="2" spans="2:28" ht="30" x14ac:dyDescent="0.55000000000000004">
      <c r="B2" s="159" t="s">
        <v>185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</row>
    <row r="3" spans="2:28" ht="30" x14ac:dyDescent="0.55000000000000004">
      <c r="B3" s="159" t="s">
        <v>38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</row>
    <row r="4" spans="2:28" ht="30" x14ac:dyDescent="0.55000000000000004">
      <c r="B4" s="159" t="s">
        <v>233</v>
      </c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</row>
    <row r="6" spans="2:28" ht="30" x14ac:dyDescent="0.55000000000000004">
      <c r="B6" s="12" t="s">
        <v>178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0" x14ac:dyDescent="0.75">
      <c r="B8" s="118" t="s">
        <v>1</v>
      </c>
      <c r="D8" s="11" t="s">
        <v>40</v>
      </c>
      <c r="E8" s="11"/>
      <c r="F8" s="11" t="s">
        <v>40</v>
      </c>
      <c r="G8" s="11"/>
      <c r="H8" s="11" t="s">
        <v>40</v>
      </c>
      <c r="I8" s="11"/>
      <c r="J8" s="11" t="s">
        <v>40</v>
      </c>
      <c r="L8" s="11" t="s">
        <v>41</v>
      </c>
      <c r="M8" s="11"/>
      <c r="N8" s="11" t="s">
        <v>41</v>
      </c>
      <c r="O8" s="11"/>
      <c r="P8" s="11" t="s">
        <v>41</v>
      </c>
      <c r="Q8" s="11"/>
      <c r="R8" s="11" t="s">
        <v>41</v>
      </c>
    </row>
    <row r="9" spans="2:28" s="4" customFormat="1" ht="63" customHeight="1" x14ac:dyDescent="0.75">
      <c r="B9" s="118" t="s">
        <v>1</v>
      </c>
      <c r="D9" s="116" t="s">
        <v>5</v>
      </c>
      <c r="E9" s="34"/>
      <c r="F9" s="116" t="s">
        <v>51</v>
      </c>
      <c r="G9" s="34"/>
      <c r="H9" s="116" t="s">
        <v>52</v>
      </c>
      <c r="I9" s="34"/>
      <c r="J9" s="116" t="s">
        <v>54</v>
      </c>
      <c r="L9" s="116" t="s">
        <v>5</v>
      </c>
      <c r="M9" s="34"/>
      <c r="N9" s="116" t="s">
        <v>51</v>
      </c>
      <c r="O9" s="34"/>
      <c r="P9" s="116" t="s">
        <v>52</v>
      </c>
      <c r="Q9" s="34"/>
      <c r="R9" s="116" t="s">
        <v>54</v>
      </c>
    </row>
    <row r="10" spans="2:28" ht="25.5" customHeight="1" x14ac:dyDescent="0.55000000000000004">
      <c r="B10" s="30" t="s">
        <v>222</v>
      </c>
      <c r="D10" s="115">
        <v>3450000</v>
      </c>
      <c r="E10" s="72"/>
      <c r="F10" s="115">
        <v>9234042028</v>
      </c>
      <c r="G10" s="72"/>
      <c r="H10" s="115">
        <v>9958221504</v>
      </c>
      <c r="I10" s="72"/>
      <c r="J10" s="115">
        <v>-724179476</v>
      </c>
      <c r="K10" s="72"/>
      <c r="L10" s="115">
        <v>3650000</v>
      </c>
      <c r="M10" s="72"/>
      <c r="N10" s="115">
        <v>9782757628</v>
      </c>
      <c r="O10" s="72"/>
      <c r="P10" s="115">
        <v>10505262016</v>
      </c>
      <c r="Q10" s="72"/>
      <c r="R10" s="115">
        <v>-722504388</v>
      </c>
      <c r="V10" s="93">
        <v>6.5500000000000003E-2</v>
      </c>
    </row>
    <row r="11" spans="2:28" ht="25.5" customHeight="1" x14ac:dyDescent="0.55000000000000004">
      <c r="B11" s="2" t="s">
        <v>79</v>
      </c>
      <c r="D11" s="74">
        <v>100000</v>
      </c>
      <c r="E11" s="72"/>
      <c r="F11" s="74">
        <v>3159379114</v>
      </c>
      <c r="G11" s="72"/>
      <c r="H11" s="74">
        <v>2830060355</v>
      </c>
      <c r="I11" s="72"/>
      <c r="J11" s="74">
        <v>329318759</v>
      </c>
      <c r="K11" s="72"/>
      <c r="L11" s="74">
        <v>702024</v>
      </c>
      <c r="M11" s="72"/>
      <c r="N11" s="74">
        <v>20026437738</v>
      </c>
      <c r="O11" s="72"/>
      <c r="P11" s="74">
        <v>19867702859</v>
      </c>
      <c r="Q11" s="72"/>
      <c r="R11" s="74">
        <v>158734879</v>
      </c>
      <c r="V11" s="93"/>
    </row>
    <row r="12" spans="2:28" ht="25.5" customHeight="1" x14ac:dyDescent="0.55000000000000004">
      <c r="B12" s="2" t="s">
        <v>220</v>
      </c>
      <c r="D12" s="74">
        <v>232889</v>
      </c>
      <c r="E12" s="72"/>
      <c r="F12" s="74">
        <v>5152079516</v>
      </c>
      <c r="G12" s="72"/>
      <c r="H12" s="74">
        <v>4924472082</v>
      </c>
      <c r="I12" s="72"/>
      <c r="J12" s="74">
        <v>227607434</v>
      </c>
      <c r="K12" s="72"/>
      <c r="L12" s="74">
        <v>232889</v>
      </c>
      <c r="M12" s="72"/>
      <c r="N12" s="74">
        <v>5152079516</v>
      </c>
      <c r="O12" s="72"/>
      <c r="P12" s="74">
        <v>4924472082</v>
      </c>
      <c r="Q12" s="72"/>
      <c r="R12" s="74">
        <v>227607434</v>
      </c>
      <c r="V12" s="93"/>
    </row>
    <row r="13" spans="2:28" ht="25.5" customHeight="1" x14ac:dyDescent="0.55000000000000004">
      <c r="B13" s="2" t="s">
        <v>162</v>
      </c>
      <c r="D13" s="74">
        <v>900000</v>
      </c>
      <c r="E13" s="72"/>
      <c r="F13" s="74">
        <v>4087449995</v>
      </c>
      <c r="G13" s="72"/>
      <c r="H13" s="74">
        <v>5063690557</v>
      </c>
      <c r="I13" s="72"/>
      <c r="J13" s="74">
        <v>-976240562</v>
      </c>
      <c r="K13" s="72"/>
      <c r="L13" s="74">
        <v>5530757</v>
      </c>
      <c r="M13" s="72"/>
      <c r="N13" s="74">
        <v>29469211248</v>
      </c>
      <c r="O13" s="72"/>
      <c r="P13" s="74">
        <v>31117825101</v>
      </c>
      <c r="Q13" s="72"/>
      <c r="R13" s="74">
        <v>-1648613853</v>
      </c>
      <c r="V13" s="93"/>
    </row>
    <row r="14" spans="2:28" ht="25.5" customHeight="1" x14ac:dyDescent="0.55000000000000004">
      <c r="B14" s="2" t="s">
        <v>200</v>
      </c>
      <c r="D14" s="74">
        <v>420000</v>
      </c>
      <c r="E14" s="72"/>
      <c r="F14" s="74">
        <v>2930857046</v>
      </c>
      <c r="G14" s="72"/>
      <c r="H14" s="74">
        <v>2855706842</v>
      </c>
      <c r="I14" s="72"/>
      <c r="J14" s="74">
        <v>75150204</v>
      </c>
      <c r="K14" s="72"/>
      <c r="L14" s="74">
        <v>420000</v>
      </c>
      <c r="M14" s="72"/>
      <c r="N14" s="74">
        <v>2930857046</v>
      </c>
      <c r="O14" s="72"/>
      <c r="P14" s="74">
        <v>2855706842</v>
      </c>
      <c r="Q14" s="72"/>
      <c r="R14" s="74">
        <v>75150204</v>
      </c>
      <c r="V14" s="93"/>
    </row>
    <row r="15" spans="2:28" ht="25.5" customHeight="1" x14ac:dyDescent="0.55000000000000004">
      <c r="B15" s="2" t="s">
        <v>197</v>
      </c>
      <c r="D15" s="74">
        <v>125990</v>
      </c>
      <c r="E15" s="72"/>
      <c r="F15" s="74">
        <v>1289840766</v>
      </c>
      <c r="G15" s="72"/>
      <c r="H15" s="74">
        <v>1415216055</v>
      </c>
      <c r="I15" s="72"/>
      <c r="J15" s="74">
        <v>-125375289</v>
      </c>
      <c r="K15" s="72"/>
      <c r="L15" s="74">
        <v>125990</v>
      </c>
      <c r="M15" s="72"/>
      <c r="N15" s="74">
        <v>1289840766</v>
      </c>
      <c r="O15" s="72"/>
      <c r="P15" s="74">
        <v>1415216055</v>
      </c>
      <c r="Q15" s="72"/>
      <c r="R15" s="74">
        <v>-125375289</v>
      </c>
      <c r="V15" s="93"/>
    </row>
    <row r="16" spans="2:28" ht="25.5" customHeight="1" x14ac:dyDescent="0.55000000000000004">
      <c r="B16" s="2" t="s">
        <v>189</v>
      </c>
      <c r="D16" s="74">
        <v>800001</v>
      </c>
      <c r="E16" s="72"/>
      <c r="F16" s="74">
        <v>4127295652</v>
      </c>
      <c r="G16" s="72"/>
      <c r="H16" s="74">
        <v>4037807305</v>
      </c>
      <c r="I16" s="72"/>
      <c r="J16" s="74">
        <v>89488347</v>
      </c>
      <c r="K16" s="72"/>
      <c r="L16" s="74">
        <v>800001</v>
      </c>
      <c r="M16" s="72"/>
      <c r="N16" s="74">
        <v>4127295652</v>
      </c>
      <c r="O16" s="72"/>
      <c r="P16" s="74">
        <v>4037807305</v>
      </c>
      <c r="Q16" s="72"/>
      <c r="R16" s="74">
        <v>89488347</v>
      </c>
      <c r="V16" s="93"/>
    </row>
    <row r="17" spans="2:22" ht="25.5" customHeight="1" x14ac:dyDescent="0.55000000000000004">
      <c r="B17" s="2" t="s">
        <v>207</v>
      </c>
      <c r="D17" s="74">
        <v>400000</v>
      </c>
      <c r="E17" s="72"/>
      <c r="F17" s="74">
        <v>1207770763</v>
      </c>
      <c r="G17" s="72"/>
      <c r="H17" s="74">
        <v>1185499112</v>
      </c>
      <c r="I17" s="72"/>
      <c r="J17" s="74">
        <v>22271651</v>
      </c>
      <c r="K17" s="72"/>
      <c r="L17" s="74">
        <v>400000</v>
      </c>
      <c r="M17" s="72"/>
      <c r="N17" s="74">
        <v>1207770763</v>
      </c>
      <c r="O17" s="72"/>
      <c r="P17" s="74">
        <v>1185499112</v>
      </c>
      <c r="Q17" s="72"/>
      <c r="R17" s="74">
        <v>22271651</v>
      </c>
      <c r="V17" s="93"/>
    </row>
    <row r="18" spans="2:22" ht="25.5" customHeight="1" x14ac:dyDescent="0.55000000000000004">
      <c r="B18" s="2" t="s">
        <v>82</v>
      </c>
      <c r="D18" s="74">
        <v>71000</v>
      </c>
      <c r="E18" s="72"/>
      <c r="F18" s="74">
        <v>183585645</v>
      </c>
      <c r="G18" s="72"/>
      <c r="H18" s="74">
        <v>168398034</v>
      </c>
      <c r="I18" s="72"/>
      <c r="J18" s="74">
        <v>15187611</v>
      </c>
      <c r="K18" s="72"/>
      <c r="L18" s="74">
        <v>9344506</v>
      </c>
      <c r="M18" s="72"/>
      <c r="N18" s="74">
        <v>20594142534</v>
      </c>
      <c r="O18" s="72"/>
      <c r="P18" s="74">
        <v>22163330157</v>
      </c>
      <c r="Q18" s="72"/>
      <c r="R18" s="74">
        <v>-1569187622</v>
      </c>
      <c r="V18" s="93"/>
    </row>
    <row r="19" spans="2:22" ht="25.5" customHeight="1" x14ac:dyDescent="0.55000000000000004">
      <c r="B19" s="2" t="s">
        <v>219</v>
      </c>
      <c r="D19" s="74">
        <v>1100000</v>
      </c>
      <c r="E19" s="72"/>
      <c r="F19" s="74">
        <v>11505559343</v>
      </c>
      <c r="G19" s="72"/>
      <c r="H19" s="74">
        <v>11946093756</v>
      </c>
      <c r="I19" s="72"/>
      <c r="J19" s="74">
        <v>-440534413</v>
      </c>
      <c r="K19" s="72"/>
      <c r="L19" s="74">
        <v>1100000</v>
      </c>
      <c r="M19" s="72"/>
      <c r="N19" s="74">
        <v>11505559343</v>
      </c>
      <c r="O19" s="72"/>
      <c r="P19" s="74">
        <v>11946093756</v>
      </c>
      <c r="Q19" s="72"/>
      <c r="R19" s="74">
        <v>-440534413</v>
      </c>
      <c r="V19" s="93"/>
    </row>
    <row r="20" spans="2:22" ht="25.5" customHeight="1" x14ac:dyDescent="0.55000000000000004">
      <c r="B20" s="2" t="s">
        <v>188</v>
      </c>
      <c r="D20" s="74">
        <v>1370672</v>
      </c>
      <c r="E20" s="72"/>
      <c r="F20" s="74">
        <v>2174679572</v>
      </c>
      <c r="G20" s="72"/>
      <c r="H20" s="74">
        <v>2763183464</v>
      </c>
      <c r="I20" s="72"/>
      <c r="J20" s="74">
        <v>-588503892</v>
      </c>
      <c r="K20" s="72"/>
      <c r="L20" s="74">
        <v>1370672</v>
      </c>
      <c r="M20" s="72"/>
      <c r="N20" s="74">
        <v>2174679572</v>
      </c>
      <c r="O20" s="72"/>
      <c r="P20" s="74">
        <v>2763183464</v>
      </c>
      <c r="Q20" s="72"/>
      <c r="R20" s="74">
        <v>-588503892</v>
      </c>
      <c r="V20" s="93"/>
    </row>
    <row r="21" spans="2:22" ht="25.5" customHeight="1" x14ac:dyDescent="0.55000000000000004">
      <c r="B21" s="2" t="s">
        <v>255</v>
      </c>
      <c r="D21" s="74">
        <v>200000</v>
      </c>
      <c r="E21" s="72"/>
      <c r="F21" s="74">
        <v>2432042789</v>
      </c>
      <c r="G21" s="72"/>
      <c r="H21" s="74">
        <v>2495365538</v>
      </c>
      <c r="I21" s="72"/>
      <c r="J21" s="74">
        <v>-63322749</v>
      </c>
      <c r="K21" s="72"/>
      <c r="L21" s="74">
        <v>200000</v>
      </c>
      <c r="M21" s="72"/>
      <c r="N21" s="74">
        <v>2432042789</v>
      </c>
      <c r="O21" s="72"/>
      <c r="P21" s="74">
        <v>2495365538</v>
      </c>
      <c r="Q21" s="72"/>
      <c r="R21" s="74">
        <v>-63322749</v>
      </c>
      <c r="V21" s="93"/>
    </row>
    <row r="22" spans="2:22" ht="25.5" customHeight="1" x14ac:dyDescent="0.55000000000000004">
      <c r="B22" s="2" t="s">
        <v>224</v>
      </c>
      <c r="D22" s="74">
        <v>324000</v>
      </c>
      <c r="E22" s="72"/>
      <c r="F22" s="74">
        <v>4882763686</v>
      </c>
      <c r="G22" s="72"/>
      <c r="H22" s="74">
        <v>5838131560</v>
      </c>
      <c r="I22" s="72"/>
      <c r="J22" s="74">
        <v>-955367874</v>
      </c>
      <c r="K22" s="72"/>
      <c r="L22" s="74">
        <v>324000</v>
      </c>
      <c r="M22" s="72"/>
      <c r="N22" s="74">
        <v>4882763686</v>
      </c>
      <c r="O22" s="72"/>
      <c r="P22" s="74">
        <v>5838131560</v>
      </c>
      <c r="Q22" s="72"/>
      <c r="R22" s="74">
        <v>-955367874</v>
      </c>
      <c r="V22" s="93"/>
    </row>
    <row r="23" spans="2:22" ht="25.5" customHeight="1" x14ac:dyDescent="0.55000000000000004">
      <c r="B23" s="2" t="s">
        <v>209</v>
      </c>
      <c r="D23" s="74">
        <v>3050000</v>
      </c>
      <c r="E23" s="72"/>
      <c r="F23" s="74">
        <v>5072090520</v>
      </c>
      <c r="G23" s="72"/>
      <c r="H23" s="74">
        <v>5200375043</v>
      </c>
      <c r="I23" s="72"/>
      <c r="J23" s="74">
        <v>-128284523</v>
      </c>
      <c r="K23" s="72"/>
      <c r="L23" s="74">
        <v>5050000</v>
      </c>
      <c r="M23" s="72"/>
      <c r="N23" s="74">
        <v>8284039967</v>
      </c>
      <c r="O23" s="72"/>
      <c r="P23" s="74">
        <v>8328164825</v>
      </c>
      <c r="Q23" s="72"/>
      <c r="R23" s="74">
        <v>-44124858</v>
      </c>
      <c r="V23" s="93"/>
    </row>
    <row r="24" spans="2:22" ht="25.5" customHeight="1" x14ac:dyDescent="0.55000000000000004">
      <c r="B24" s="2" t="s">
        <v>192</v>
      </c>
      <c r="D24" s="74">
        <v>270000</v>
      </c>
      <c r="E24" s="72"/>
      <c r="F24" s="74">
        <v>6686139406</v>
      </c>
      <c r="G24" s="72"/>
      <c r="H24" s="74">
        <v>6911449919</v>
      </c>
      <c r="I24" s="72"/>
      <c r="J24" s="74">
        <v>-225310513</v>
      </c>
      <c r="K24" s="72"/>
      <c r="L24" s="74">
        <v>293938</v>
      </c>
      <c r="M24" s="72"/>
      <c r="N24" s="74">
        <v>7265410279</v>
      </c>
      <c r="O24" s="72"/>
      <c r="P24" s="74">
        <v>7529420841</v>
      </c>
      <c r="Q24" s="72"/>
      <c r="R24" s="74">
        <v>-264010562</v>
      </c>
      <c r="V24" s="93"/>
    </row>
    <row r="25" spans="2:22" ht="25.5" customHeight="1" x14ac:dyDescent="0.55000000000000004">
      <c r="B25" s="2" t="s">
        <v>202</v>
      </c>
      <c r="D25" s="74">
        <v>100000</v>
      </c>
      <c r="E25" s="72"/>
      <c r="F25" s="74">
        <v>1002002420</v>
      </c>
      <c r="G25" s="72"/>
      <c r="H25" s="74">
        <v>1838005455</v>
      </c>
      <c r="I25" s="72"/>
      <c r="J25" s="74">
        <v>-836003035</v>
      </c>
      <c r="K25" s="72"/>
      <c r="L25" s="74">
        <v>100000</v>
      </c>
      <c r="M25" s="72"/>
      <c r="N25" s="74">
        <v>1002002420</v>
      </c>
      <c r="O25" s="72"/>
      <c r="P25" s="74">
        <v>1838005455</v>
      </c>
      <c r="Q25" s="72"/>
      <c r="R25" s="74">
        <v>-836003035</v>
      </c>
      <c r="V25" s="93"/>
    </row>
    <row r="26" spans="2:22" ht="25.5" customHeight="1" x14ac:dyDescent="0.55000000000000004">
      <c r="B26" s="2" t="s">
        <v>196</v>
      </c>
      <c r="D26" s="74">
        <v>319341</v>
      </c>
      <c r="E26" s="72"/>
      <c r="F26" s="74">
        <v>1620175893</v>
      </c>
      <c r="G26" s="72"/>
      <c r="H26" s="74">
        <v>1559918702</v>
      </c>
      <c r="I26" s="72"/>
      <c r="J26" s="74">
        <v>60257191</v>
      </c>
      <c r="K26" s="72"/>
      <c r="L26" s="74">
        <v>319341</v>
      </c>
      <c r="M26" s="72"/>
      <c r="N26" s="74">
        <v>1620175893</v>
      </c>
      <c r="O26" s="72"/>
      <c r="P26" s="74">
        <v>1559918702</v>
      </c>
      <c r="Q26" s="72"/>
      <c r="R26" s="74">
        <v>60257191</v>
      </c>
      <c r="V26" s="93"/>
    </row>
    <row r="27" spans="2:22" ht="25.5" customHeight="1" x14ac:dyDescent="0.55000000000000004">
      <c r="B27" s="2" t="s">
        <v>243</v>
      </c>
      <c r="D27" s="74">
        <v>248000</v>
      </c>
      <c r="E27" s="72"/>
      <c r="F27" s="74">
        <v>4130985812</v>
      </c>
      <c r="G27" s="72"/>
      <c r="H27" s="74">
        <v>4290310645</v>
      </c>
      <c r="I27" s="72"/>
      <c r="J27" s="74">
        <v>-159324833</v>
      </c>
      <c r="K27" s="72"/>
      <c r="L27" s="74">
        <v>248000</v>
      </c>
      <c r="M27" s="72"/>
      <c r="N27" s="74">
        <v>4130985812</v>
      </c>
      <c r="O27" s="72"/>
      <c r="P27" s="74">
        <v>4290310645</v>
      </c>
      <c r="Q27" s="72"/>
      <c r="R27" s="74">
        <v>-159324833</v>
      </c>
      <c r="V27" s="93"/>
    </row>
    <row r="28" spans="2:22" ht="25.5" customHeight="1" x14ac:dyDescent="0.55000000000000004">
      <c r="B28" s="2" t="s">
        <v>190</v>
      </c>
      <c r="D28" s="74">
        <v>206857</v>
      </c>
      <c r="E28" s="72"/>
      <c r="F28" s="74">
        <v>1703871542</v>
      </c>
      <c r="G28" s="72"/>
      <c r="H28" s="74">
        <v>2286563353</v>
      </c>
      <c r="I28" s="72"/>
      <c r="J28" s="74">
        <v>-582691811</v>
      </c>
      <c r="K28" s="72"/>
      <c r="L28" s="74">
        <v>206857</v>
      </c>
      <c r="M28" s="72"/>
      <c r="N28" s="74">
        <v>1703871542</v>
      </c>
      <c r="O28" s="72"/>
      <c r="P28" s="74">
        <v>2286563353</v>
      </c>
      <c r="Q28" s="72"/>
      <c r="R28" s="74">
        <v>-582691811</v>
      </c>
      <c r="V28" s="93"/>
    </row>
    <row r="29" spans="2:22" ht="25.5" customHeight="1" x14ac:dyDescent="0.55000000000000004">
      <c r="B29" s="2" t="s">
        <v>84</v>
      </c>
      <c r="D29" s="74">
        <v>50000</v>
      </c>
      <c r="E29" s="72"/>
      <c r="F29" s="74">
        <v>2713756560</v>
      </c>
      <c r="G29" s="72"/>
      <c r="H29" s="74">
        <v>2278859629</v>
      </c>
      <c r="I29" s="72"/>
      <c r="J29" s="74">
        <v>434896931</v>
      </c>
      <c r="K29" s="72"/>
      <c r="L29" s="74">
        <v>697392</v>
      </c>
      <c r="M29" s="72"/>
      <c r="N29" s="74">
        <v>36192249821</v>
      </c>
      <c r="O29" s="72"/>
      <c r="P29" s="74">
        <v>31785169431</v>
      </c>
      <c r="Q29" s="72"/>
      <c r="R29" s="74">
        <v>4407080390</v>
      </c>
      <c r="V29" s="93"/>
    </row>
    <row r="30" spans="2:22" ht="25.5" customHeight="1" x14ac:dyDescent="0.55000000000000004">
      <c r="B30" s="2" t="s">
        <v>191</v>
      </c>
      <c r="D30" s="74">
        <v>983307</v>
      </c>
      <c r="E30" s="72"/>
      <c r="F30" s="74">
        <v>2282634087</v>
      </c>
      <c r="G30" s="72"/>
      <c r="H30" s="74">
        <v>3155229004</v>
      </c>
      <c r="I30" s="72"/>
      <c r="J30" s="74">
        <v>-872594917</v>
      </c>
      <c r="K30" s="72"/>
      <c r="L30" s="74">
        <v>1127853</v>
      </c>
      <c r="M30" s="72"/>
      <c r="N30" s="74">
        <v>2687541101</v>
      </c>
      <c r="O30" s="72"/>
      <c r="P30" s="74">
        <v>3619047255</v>
      </c>
      <c r="Q30" s="72"/>
      <c r="R30" s="74">
        <v>-931506154</v>
      </c>
      <c r="V30" s="93"/>
    </row>
    <row r="31" spans="2:22" ht="25.5" customHeight="1" x14ac:dyDescent="0.55000000000000004">
      <c r="B31" s="2" t="s">
        <v>201</v>
      </c>
      <c r="D31" s="74">
        <v>0</v>
      </c>
      <c r="E31" s="72"/>
      <c r="F31" s="74">
        <v>0</v>
      </c>
      <c r="G31" s="72"/>
      <c r="H31" s="74">
        <v>0</v>
      </c>
      <c r="I31" s="72"/>
      <c r="J31" s="74">
        <v>0</v>
      </c>
      <c r="K31" s="72"/>
      <c r="L31" s="74">
        <v>2399868</v>
      </c>
      <c r="M31" s="72"/>
      <c r="N31" s="74">
        <v>20239063547</v>
      </c>
      <c r="O31" s="72"/>
      <c r="P31" s="74">
        <v>19984077292</v>
      </c>
      <c r="Q31" s="72"/>
      <c r="R31" s="74">
        <v>254986255</v>
      </c>
      <c r="V31" s="93"/>
    </row>
    <row r="32" spans="2:22" ht="25.5" customHeight="1" x14ac:dyDescent="0.55000000000000004">
      <c r="B32" s="2" t="s">
        <v>208</v>
      </c>
      <c r="D32" s="74">
        <v>0</v>
      </c>
      <c r="E32" s="72"/>
      <c r="F32" s="74">
        <v>0</v>
      </c>
      <c r="G32" s="72"/>
      <c r="H32" s="74">
        <v>0</v>
      </c>
      <c r="I32" s="72"/>
      <c r="J32" s="74">
        <v>0</v>
      </c>
      <c r="K32" s="72"/>
      <c r="L32" s="74">
        <v>800000</v>
      </c>
      <c r="M32" s="72"/>
      <c r="N32" s="74">
        <v>2593078881</v>
      </c>
      <c r="O32" s="72"/>
      <c r="P32" s="74">
        <v>2597756600</v>
      </c>
      <c r="Q32" s="72"/>
      <c r="R32" s="74">
        <v>-4677719</v>
      </c>
      <c r="V32" s="93"/>
    </row>
    <row r="33" spans="2:22" ht="25.5" customHeight="1" x14ac:dyDescent="0.55000000000000004">
      <c r="B33" s="2" t="s">
        <v>86</v>
      </c>
      <c r="D33" s="74">
        <v>0</v>
      </c>
      <c r="E33" s="72"/>
      <c r="F33" s="74">
        <v>0</v>
      </c>
      <c r="G33" s="72"/>
      <c r="H33" s="74">
        <v>0</v>
      </c>
      <c r="I33" s="72"/>
      <c r="J33" s="74">
        <v>0</v>
      </c>
      <c r="K33" s="72"/>
      <c r="L33" s="74">
        <v>1446758</v>
      </c>
      <c r="M33" s="72"/>
      <c r="N33" s="74">
        <v>5989925158</v>
      </c>
      <c r="O33" s="72"/>
      <c r="P33" s="74">
        <v>7452492212</v>
      </c>
      <c r="Q33" s="72"/>
      <c r="R33" s="74">
        <v>-1462567054</v>
      </c>
      <c r="V33" s="93"/>
    </row>
    <row r="34" spans="2:22" ht="25.5" customHeight="1" x14ac:dyDescent="0.55000000000000004">
      <c r="B34" s="2" t="s">
        <v>210</v>
      </c>
      <c r="D34" s="74">
        <v>0</v>
      </c>
      <c r="E34" s="72"/>
      <c r="F34" s="74">
        <v>0</v>
      </c>
      <c r="G34" s="72"/>
      <c r="H34" s="74">
        <v>0</v>
      </c>
      <c r="I34" s="72"/>
      <c r="J34" s="74">
        <v>0</v>
      </c>
      <c r="K34" s="72"/>
      <c r="L34" s="74">
        <v>760000</v>
      </c>
      <c r="M34" s="72"/>
      <c r="N34" s="74">
        <v>4190746528</v>
      </c>
      <c r="O34" s="72"/>
      <c r="P34" s="74">
        <v>4661780883</v>
      </c>
      <c r="Q34" s="72"/>
      <c r="R34" s="74">
        <v>-471034355</v>
      </c>
      <c r="V34" s="93"/>
    </row>
    <row r="35" spans="2:22" ht="25.5" customHeight="1" x14ac:dyDescent="0.55000000000000004">
      <c r="B35" s="2" t="s">
        <v>187</v>
      </c>
      <c r="D35" s="74">
        <v>0</v>
      </c>
      <c r="E35" s="72"/>
      <c r="F35" s="74">
        <v>0</v>
      </c>
      <c r="G35" s="72"/>
      <c r="H35" s="74">
        <v>0</v>
      </c>
      <c r="I35" s="72"/>
      <c r="J35" s="74">
        <v>0</v>
      </c>
      <c r="K35" s="72"/>
      <c r="L35" s="74">
        <v>3931880</v>
      </c>
      <c r="M35" s="72"/>
      <c r="N35" s="74">
        <v>6336711316</v>
      </c>
      <c r="O35" s="72"/>
      <c r="P35" s="74">
        <v>6910202001</v>
      </c>
      <c r="Q35" s="72"/>
      <c r="R35" s="74">
        <v>-573490685</v>
      </c>
      <c r="V35" s="93"/>
    </row>
    <row r="36" spans="2:22" ht="25.5" customHeight="1" x14ac:dyDescent="0.55000000000000004">
      <c r="B36" s="2" t="s">
        <v>195</v>
      </c>
      <c r="D36" s="74">
        <v>0</v>
      </c>
      <c r="E36" s="72"/>
      <c r="F36" s="74">
        <v>0</v>
      </c>
      <c r="G36" s="72"/>
      <c r="H36" s="74">
        <v>0</v>
      </c>
      <c r="I36" s="72"/>
      <c r="J36" s="74">
        <v>0</v>
      </c>
      <c r="K36" s="72"/>
      <c r="L36" s="74">
        <v>20000</v>
      </c>
      <c r="M36" s="72"/>
      <c r="N36" s="74">
        <v>362539241</v>
      </c>
      <c r="O36" s="72"/>
      <c r="P36" s="74">
        <v>378092996</v>
      </c>
      <c r="Q36" s="72"/>
      <c r="R36" s="74">
        <v>-15553755</v>
      </c>
      <c r="V36" s="93"/>
    </row>
    <row r="37" spans="2:22" ht="25.5" customHeight="1" x14ac:dyDescent="0.55000000000000004">
      <c r="B37" s="2" t="s">
        <v>80</v>
      </c>
      <c r="D37" s="74">
        <v>0</v>
      </c>
      <c r="E37" s="72"/>
      <c r="F37" s="74">
        <v>0</v>
      </c>
      <c r="G37" s="72"/>
      <c r="H37" s="74">
        <v>0</v>
      </c>
      <c r="I37" s="72"/>
      <c r="J37" s="74">
        <v>0</v>
      </c>
      <c r="K37" s="72"/>
      <c r="L37" s="74">
        <v>399262</v>
      </c>
      <c r="M37" s="72"/>
      <c r="N37" s="74">
        <v>7273449799</v>
      </c>
      <c r="O37" s="72"/>
      <c r="P37" s="74">
        <v>8040521389</v>
      </c>
      <c r="Q37" s="72"/>
      <c r="R37" s="74">
        <v>-767071590</v>
      </c>
      <c r="V37" s="93"/>
    </row>
    <row r="38" spans="2:22" ht="25.5" customHeight="1" x14ac:dyDescent="0.55000000000000004">
      <c r="B38" s="2" t="s">
        <v>198</v>
      </c>
      <c r="D38" s="74">
        <v>0</v>
      </c>
      <c r="E38" s="72"/>
      <c r="F38" s="74">
        <v>0</v>
      </c>
      <c r="G38" s="72"/>
      <c r="H38" s="74">
        <v>0</v>
      </c>
      <c r="I38" s="72"/>
      <c r="J38" s="74">
        <v>0</v>
      </c>
      <c r="K38" s="72"/>
      <c r="L38" s="74">
        <v>133907</v>
      </c>
      <c r="M38" s="72"/>
      <c r="N38" s="74">
        <v>5591895455</v>
      </c>
      <c r="O38" s="72"/>
      <c r="P38" s="74">
        <v>6755345357</v>
      </c>
      <c r="Q38" s="72"/>
      <c r="R38" s="74">
        <v>-1163449902</v>
      </c>
      <c r="V38" s="93"/>
    </row>
    <row r="39" spans="2:22" ht="25.5" customHeight="1" x14ac:dyDescent="0.55000000000000004">
      <c r="B39" s="2" t="s">
        <v>204</v>
      </c>
      <c r="D39" s="74">
        <v>0</v>
      </c>
      <c r="E39" s="72"/>
      <c r="F39" s="74">
        <v>0</v>
      </c>
      <c r="G39" s="72"/>
      <c r="H39" s="74">
        <v>0</v>
      </c>
      <c r="I39" s="72"/>
      <c r="J39" s="74">
        <v>0</v>
      </c>
      <c r="K39" s="72"/>
      <c r="L39" s="74">
        <v>110000</v>
      </c>
      <c r="M39" s="72"/>
      <c r="N39" s="74">
        <v>1445416628</v>
      </c>
      <c r="O39" s="72"/>
      <c r="P39" s="74">
        <v>1392332854</v>
      </c>
      <c r="Q39" s="72"/>
      <c r="R39" s="74">
        <v>53083774</v>
      </c>
      <c r="V39" s="93"/>
    </row>
    <row r="40" spans="2:22" ht="25.5" customHeight="1" x14ac:dyDescent="0.55000000000000004">
      <c r="B40" s="2" t="s">
        <v>203</v>
      </c>
      <c r="D40" s="74">
        <v>0</v>
      </c>
      <c r="E40" s="72"/>
      <c r="F40" s="74">
        <v>0</v>
      </c>
      <c r="G40" s="72"/>
      <c r="H40" s="74">
        <v>0</v>
      </c>
      <c r="I40" s="72"/>
      <c r="J40" s="74">
        <v>0</v>
      </c>
      <c r="K40" s="72"/>
      <c r="L40" s="74">
        <v>2800000</v>
      </c>
      <c r="M40" s="72"/>
      <c r="N40" s="74">
        <v>3242988783</v>
      </c>
      <c r="O40" s="72"/>
      <c r="P40" s="74">
        <v>2881217591</v>
      </c>
      <c r="Q40" s="72"/>
      <c r="R40" s="74">
        <v>361771192</v>
      </c>
      <c r="V40" s="93"/>
    </row>
    <row r="41" spans="2:22" ht="25.5" customHeight="1" x14ac:dyDescent="0.55000000000000004">
      <c r="B41" s="2" t="s">
        <v>87</v>
      </c>
      <c r="D41" s="74">
        <v>0</v>
      </c>
      <c r="E41" s="72"/>
      <c r="F41" s="74">
        <v>0</v>
      </c>
      <c r="G41" s="72"/>
      <c r="H41" s="74">
        <v>0</v>
      </c>
      <c r="I41" s="72"/>
      <c r="J41" s="74">
        <v>0</v>
      </c>
      <c r="K41" s="72"/>
      <c r="L41" s="74">
        <v>1013881</v>
      </c>
      <c r="M41" s="72"/>
      <c r="N41" s="74">
        <v>8700865980</v>
      </c>
      <c r="O41" s="72"/>
      <c r="P41" s="74">
        <v>8113179684</v>
      </c>
      <c r="Q41" s="72"/>
      <c r="R41" s="74">
        <v>587686296</v>
      </c>
      <c r="V41" s="93"/>
    </row>
    <row r="42" spans="2:22" ht="25.5" customHeight="1" x14ac:dyDescent="0.55000000000000004">
      <c r="B42" s="2" t="s">
        <v>205</v>
      </c>
      <c r="D42" s="74">
        <v>0</v>
      </c>
      <c r="E42" s="72"/>
      <c r="F42" s="74">
        <v>0</v>
      </c>
      <c r="G42" s="72"/>
      <c r="H42" s="74">
        <v>0</v>
      </c>
      <c r="I42" s="72"/>
      <c r="J42" s="74">
        <v>0</v>
      </c>
      <c r="K42" s="72"/>
      <c r="L42" s="74">
        <v>200000</v>
      </c>
      <c r="M42" s="72"/>
      <c r="N42" s="74">
        <v>1536801308</v>
      </c>
      <c r="O42" s="72"/>
      <c r="P42" s="74">
        <v>1436331654</v>
      </c>
      <c r="Q42" s="72"/>
      <c r="R42" s="74">
        <v>100469654</v>
      </c>
      <c r="V42" s="93"/>
    </row>
    <row r="43" spans="2:22" ht="25.5" customHeight="1" x14ac:dyDescent="0.55000000000000004">
      <c r="B43" s="2" t="s">
        <v>194</v>
      </c>
      <c r="D43" s="74">
        <v>0</v>
      </c>
      <c r="E43" s="72"/>
      <c r="F43" s="74">
        <v>0</v>
      </c>
      <c r="G43" s="72"/>
      <c r="H43" s="74">
        <v>0</v>
      </c>
      <c r="I43" s="72"/>
      <c r="J43" s="74">
        <v>0</v>
      </c>
      <c r="K43" s="72"/>
      <c r="L43" s="74">
        <v>400000</v>
      </c>
      <c r="M43" s="72"/>
      <c r="N43" s="74">
        <v>1769409016</v>
      </c>
      <c r="O43" s="72"/>
      <c r="P43" s="74">
        <v>1765604142</v>
      </c>
      <c r="Q43" s="72"/>
      <c r="R43" s="74">
        <v>3804874</v>
      </c>
      <c r="V43" s="93"/>
    </row>
    <row r="44" spans="2:22" ht="25.5" customHeight="1" x14ac:dyDescent="0.55000000000000004">
      <c r="B44" s="2" t="s">
        <v>244</v>
      </c>
      <c r="D44" s="74">
        <v>15970</v>
      </c>
      <c r="E44" s="72"/>
      <c r="F44" s="74">
        <v>8446038988</v>
      </c>
      <c r="G44" s="72"/>
      <c r="H44" s="74">
        <v>8294803974</v>
      </c>
      <c r="I44" s="72"/>
      <c r="J44" s="74">
        <v>151235014</v>
      </c>
      <c r="K44" s="72"/>
      <c r="L44" s="74">
        <v>15970</v>
      </c>
      <c r="M44" s="72"/>
      <c r="N44" s="74">
        <v>8446038988</v>
      </c>
      <c r="O44" s="72"/>
      <c r="P44" s="74">
        <v>8294803974</v>
      </c>
      <c r="Q44" s="72"/>
      <c r="R44" s="74">
        <v>151235014</v>
      </c>
      <c r="V44" s="93"/>
    </row>
    <row r="45" spans="2:22" ht="25.5" customHeight="1" x14ac:dyDescent="0.55000000000000004">
      <c r="B45" s="2" t="s">
        <v>248</v>
      </c>
      <c r="D45" s="74">
        <v>25784</v>
      </c>
      <c r="E45" s="72"/>
      <c r="F45" s="74">
        <v>14185006084</v>
      </c>
      <c r="G45" s="72"/>
      <c r="H45" s="74">
        <v>13954375007</v>
      </c>
      <c r="I45" s="72"/>
      <c r="J45" s="74">
        <v>230631077</v>
      </c>
      <c r="K45" s="72"/>
      <c r="L45" s="74">
        <v>25784</v>
      </c>
      <c r="M45" s="72"/>
      <c r="N45" s="74">
        <v>14185006084</v>
      </c>
      <c r="O45" s="72"/>
      <c r="P45" s="74">
        <v>13954375007</v>
      </c>
      <c r="Q45" s="72"/>
      <c r="R45" s="74">
        <v>230631077</v>
      </c>
      <c r="V45" s="93"/>
    </row>
    <row r="46" spans="2:22" ht="25.5" customHeight="1" x14ac:dyDescent="0.55000000000000004">
      <c r="B46" s="2" t="s">
        <v>213</v>
      </c>
      <c r="D46" s="74">
        <v>0</v>
      </c>
      <c r="E46" s="72"/>
      <c r="F46" s="74">
        <v>0</v>
      </c>
      <c r="G46" s="72"/>
      <c r="H46" s="74">
        <v>0</v>
      </c>
      <c r="I46" s="72"/>
      <c r="J46" s="74">
        <v>0</v>
      </c>
      <c r="K46" s="72"/>
      <c r="L46" s="74">
        <v>3077</v>
      </c>
      <c r="M46" s="72"/>
      <c r="N46" s="74">
        <v>2811144123</v>
      </c>
      <c r="O46" s="72"/>
      <c r="P46" s="74">
        <v>2762460593</v>
      </c>
      <c r="Q46" s="72"/>
      <c r="R46" s="74">
        <v>48683530</v>
      </c>
      <c r="V46" s="93"/>
    </row>
    <row r="47" spans="2:22" ht="25.5" customHeight="1" x14ac:dyDescent="0.55000000000000004">
      <c r="B47" s="2" t="s">
        <v>76</v>
      </c>
      <c r="D47" s="74">
        <v>0</v>
      </c>
      <c r="E47" s="72"/>
      <c r="F47" s="74">
        <v>0</v>
      </c>
      <c r="G47" s="72"/>
      <c r="H47" s="74">
        <v>0</v>
      </c>
      <c r="I47" s="72"/>
      <c r="J47" s="74">
        <v>0</v>
      </c>
      <c r="K47" s="72"/>
      <c r="L47" s="74">
        <v>97</v>
      </c>
      <c r="M47" s="72"/>
      <c r="N47" s="74">
        <v>83908233</v>
      </c>
      <c r="O47" s="72"/>
      <c r="P47" s="74">
        <v>79940668</v>
      </c>
      <c r="Q47" s="72"/>
      <c r="R47" s="74">
        <v>3967565</v>
      </c>
      <c r="V47" s="93"/>
    </row>
    <row r="48" spans="2:22" ht="25.5" customHeight="1" x14ac:dyDescent="0.55000000000000004">
      <c r="B48" s="2" t="s">
        <v>163</v>
      </c>
      <c r="D48" s="74">
        <v>0</v>
      </c>
      <c r="E48" s="72"/>
      <c r="F48" s="74">
        <v>0</v>
      </c>
      <c r="G48" s="72"/>
      <c r="H48" s="74">
        <v>0</v>
      </c>
      <c r="I48" s="72"/>
      <c r="J48" s="74">
        <v>0</v>
      </c>
      <c r="K48" s="72"/>
      <c r="L48" s="74">
        <v>500</v>
      </c>
      <c r="M48" s="72"/>
      <c r="N48" s="74">
        <v>346032272</v>
      </c>
      <c r="O48" s="72"/>
      <c r="P48" s="74">
        <v>338068713</v>
      </c>
      <c r="Q48" s="72"/>
      <c r="R48" s="74">
        <v>7963559</v>
      </c>
      <c r="V48" s="93"/>
    </row>
    <row r="49" spans="2:22" ht="25.5" customHeight="1" x14ac:dyDescent="0.55000000000000004">
      <c r="B49" s="2" t="s">
        <v>85</v>
      </c>
      <c r="D49" s="74">
        <v>0</v>
      </c>
      <c r="E49" s="72"/>
      <c r="F49" s="74">
        <v>0</v>
      </c>
      <c r="G49" s="72"/>
      <c r="H49" s="74">
        <v>0</v>
      </c>
      <c r="I49" s="72"/>
      <c r="J49" s="74">
        <v>0</v>
      </c>
      <c r="K49" s="72"/>
      <c r="L49" s="74">
        <v>3300</v>
      </c>
      <c r="M49" s="72"/>
      <c r="N49" s="74">
        <v>2934455035</v>
      </c>
      <c r="O49" s="72"/>
      <c r="P49" s="74">
        <v>2891265863</v>
      </c>
      <c r="Q49" s="72"/>
      <c r="R49" s="74">
        <v>43189172</v>
      </c>
      <c r="V49" s="93"/>
    </row>
    <row r="50" spans="2:22" ht="25.5" customHeight="1" x14ac:dyDescent="0.55000000000000004">
      <c r="D50" s="74"/>
      <c r="E50" s="72"/>
      <c r="F50" s="74"/>
      <c r="G50" s="72"/>
      <c r="H50" s="74"/>
      <c r="I50" s="72"/>
      <c r="J50" s="74"/>
      <c r="K50" s="72"/>
      <c r="L50" s="74"/>
      <c r="M50" s="72"/>
      <c r="N50" s="74"/>
      <c r="O50" s="72"/>
      <c r="P50" s="74"/>
      <c r="Q50" s="72"/>
      <c r="R50" s="74"/>
      <c r="V50" s="93"/>
    </row>
    <row r="51" spans="2:22" ht="24.75" thickBot="1" x14ac:dyDescent="0.6">
      <c r="B51" s="133" t="s">
        <v>60</v>
      </c>
      <c r="D51" s="71">
        <f>SUM(D10:D49)</f>
        <v>14763811</v>
      </c>
      <c r="E51" s="71"/>
      <c r="F51" s="71">
        <f>SUM(F10:F49)</f>
        <v>100210047227</v>
      </c>
      <c r="G51" s="71"/>
      <c r="H51" s="71">
        <f>SUM(H10:H49)</f>
        <v>105251736895</v>
      </c>
      <c r="I51" s="71"/>
      <c r="J51" s="71">
        <f>SUM(J10:J49)</f>
        <v>-5041689668</v>
      </c>
      <c r="K51" s="71"/>
      <c r="L51" s="71">
        <f>SUM(L10:L49)</f>
        <v>46708504</v>
      </c>
      <c r="M51" s="71"/>
      <c r="N51" s="71">
        <f>SUM(N10:N49)</f>
        <v>276541191491</v>
      </c>
      <c r="O51" s="71"/>
      <c r="P51" s="71">
        <f>SUM(P10:P49)</f>
        <v>283042045827</v>
      </c>
      <c r="Q51" s="71"/>
      <c r="R51" s="71">
        <f>SUM(R10:R49)</f>
        <v>-6500854335</v>
      </c>
    </row>
    <row r="52" spans="2:22" ht="21.75" thickTop="1" x14ac:dyDescent="0.55000000000000004"/>
    <row r="53" spans="2:22" ht="26.25" x14ac:dyDescent="0.65">
      <c r="J53" s="19"/>
    </row>
    <row r="55" spans="2:22" x14ac:dyDescent="0.55000000000000004">
      <c r="L55" s="190">
        <v>20</v>
      </c>
      <c r="M55" s="190"/>
      <c r="N55" s="190"/>
    </row>
  </sheetData>
  <sortState ref="B10:R49">
    <sortCondition descending="1" ref="R10:R49"/>
  </sortState>
  <mergeCells count="4">
    <mergeCell ref="B3:R3"/>
    <mergeCell ref="B4:R4"/>
    <mergeCell ref="B2:R2"/>
    <mergeCell ref="L55:N55"/>
  </mergeCells>
  <printOptions horizontalCentered="1" verticalCentered="1"/>
  <pageMargins left="0.2" right="0.2" top="0.25" bottom="0.25" header="0.3" footer="0.3"/>
  <pageSetup paperSize="9" scale="39" orientation="landscape" r:id="rId1"/>
  <rowBreaks count="1" manualBreakCount="1">
    <brk id="9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"/>
  <sheetViews>
    <sheetView rightToLeft="1" zoomScaleNormal="100" workbookViewId="0">
      <selection activeCell="AA14" sqref="AA14"/>
    </sheetView>
  </sheetViews>
  <sheetFormatPr defaultRowHeight="15" x14ac:dyDescent="0.25"/>
  <cols>
    <col min="1" max="1" width="7.75" bestFit="1" customWidth="1"/>
    <col min="2" max="2" width="1.625" customWidth="1"/>
    <col min="3" max="3" width="11.75" bestFit="1" customWidth="1"/>
    <col min="4" max="4" width="1.625" customWidth="1"/>
    <col min="6" max="6" width="1.625" customWidth="1"/>
    <col min="7" max="7" width="9.25" bestFit="1" customWidth="1"/>
    <col min="8" max="8" width="1.625" customWidth="1"/>
    <col min="9" max="9" width="9.25" bestFit="1" customWidth="1"/>
    <col min="10" max="10" width="1.625" customWidth="1"/>
    <col min="11" max="11" width="15.25" bestFit="1" customWidth="1"/>
    <col min="12" max="12" width="1.625" customWidth="1"/>
    <col min="13" max="13" width="14.25" bestFit="1" customWidth="1"/>
    <col min="14" max="14" width="1.625" customWidth="1"/>
    <col min="15" max="15" width="14.25" bestFit="1" customWidth="1"/>
    <col min="16" max="16" width="1.625" customWidth="1"/>
    <col min="17" max="17" width="10.625" bestFit="1" customWidth="1"/>
    <col min="18" max="18" width="1.625" customWidth="1"/>
    <col min="19" max="19" width="11.625" bestFit="1" customWidth="1"/>
    <col min="20" max="20" width="1.625" customWidth="1"/>
    <col min="21" max="21" width="10.625" bestFit="1" customWidth="1"/>
    <col min="22" max="22" width="1.625" customWidth="1"/>
    <col min="23" max="23" width="16" bestFit="1" customWidth="1"/>
    <col min="24" max="24" width="1.625" customWidth="1"/>
    <col min="25" max="25" width="17.125" customWidth="1"/>
  </cols>
  <sheetData>
    <row r="1" spans="1:25" ht="25.5" x14ac:dyDescent="0.25">
      <c r="A1" s="180" t="s">
        <v>185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</row>
    <row r="2" spans="1:25" ht="25.5" x14ac:dyDescent="0.25">
      <c r="A2" s="180" t="s">
        <v>38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</row>
    <row r="3" spans="1:25" ht="25.5" x14ac:dyDescent="0.25">
      <c r="A3" s="180" t="s">
        <v>233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</row>
    <row r="4" spans="1:25" x14ac:dyDescent="0.2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</row>
    <row r="5" spans="1:25" ht="24" x14ac:dyDescent="0.25">
      <c r="A5" s="207" t="s">
        <v>179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</row>
    <row r="6" spans="1:25" x14ac:dyDescent="0.2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</row>
    <row r="7" spans="1:25" ht="21" x14ac:dyDescent="0.25">
      <c r="A7" s="121"/>
      <c r="B7" s="121"/>
      <c r="C7" s="121"/>
      <c r="D7" s="121"/>
      <c r="E7" s="179" t="s">
        <v>40</v>
      </c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21"/>
      <c r="Y7" s="123" t="s">
        <v>112</v>
      </c>
    </row>
    <row r="8" spans="1:25" ht="42" x14ac:dyDescent="0.25">
      <c r="A8" s="123" t="s">
        <v>149</v>
      </c>
      <c r="B8" s="121"/>
      <c r="C8" s="123" t="s">
        <v>150</v>
      </c>
      <c r="D8" s="121"/>
      <c r="E8" s="130" t="s">
        <v>15</v>
      </c>
      <c r="F8" s="122"/>
      <c r="G8" s="130" t="s">
        <v>5</v>
      </c>
      <c r="H8" s="122"/>
      <c r="I8" s="130" t="s">
        <v>14</v>
      </c>
      <c r="J8" s="122"/>
      <c r="K8" s="130" t="s">
        <v>151</v>
      </c>
      <c r="L8" s="122"/>
      <c r="M8" s="130" t="s">
        <v>152</v>
      </c>
      <c r="N8" s="122"/>
      <c r="O8" s="130" t="s">
        <v>153</v>
      </c>
      <c r="P8" s="122"/>
      <c r="Q8" s="130" t="s">
        <v>154</v>
      </c>
      <c r="R8" s="122"/>
      <c r="S8" s="130" t="s">
        <v>155</v>
      </c>
      <c r="T8" s="122"/>
      <c r="U8" s="130" t="s">
        <v>156</v>
      </c>
      <c r="V8" s="122"/>
      <c r="W8" s="130" t="s">
        <v>157</v>
      </c>
      <c r="X8" s="121"/>
      <c r="Y8" s="130" t="s">
        <v>157</v>
      </c>
    </row>
    <row r="9" spans="1:25" ht="19.5" x14ac:dyDescent="0.5">
      <c r="A9" s="153" t="s">
        <v>264</v>
      </c>
      <c r="B9" s="153"/>
      <c r="C9" s="153" t="s">
        <v>265</v>
      </c>
      <c r="D9" s="153"/>
      <c r="E9" s="153" t="s">
        <v>258</v>
      </c>
      <c r="F9" s="153"/>
      <c r="G9" s="153">
        <v>20000</v>
      </c>
      <c r="H9" s="153"/>
      <c r="I9" s="153">
        <v>2118</v>
      </c>
      <c r="J9" s="153"/>
      <c r="K9" s="153">
        <v>42360000</v>
      </c>
      <c r="L9" s="153"/>
      <c r="M9" s="153">
        <v>600000</v>
      </c>
      <c r="N9" s="153"/>
      <c r="O9" s="153">
        <v>47436066</v>
      </c>
      <c r="P9" s="153"/>
      <c r="Q9" s="153">
        <v>21180</v>
      </c>
      <c r="R9" s="153"/>
      <c r="S9" s="153">
        <v>211800</v>
      </c>
      <c r="T9" s="153"/>
      <c r="U9" s="153">
        <v>5683</v>
      </c>
      <c r="V9" s="153"/>
      <c r="W9" s="153">
        <v>-4709046</v>
      </c>
      <c r="X9" s="153"/>
      <c r="Y9" s="153">
        <v>-4709046</v>
      </c>
    </row>
    <row r="10" spans="1:25" ht="19.5" x14ac:dyDescent="0.5">
      <c r="A10" s="153" t="s">
        <v>264</v>
      </c>
      <c r="B10" s="153"/>
      <c r="C10" s="153" t="s">
        <v>265</v>
      </c>
      <c r="D10" s="153"/>
      <c r="E10" s="153" t="s">
        <v>258</v>
      </c>
      <c r="F10" s="153"/>
      <c r="G10" s="153">
        <v>716000</v>
      </c>
      <c r="H10" s="153"/>
      <c r="I10" s="153">
        <v>228</v>
      </c>
      <c r="J10" s="153"/>
      <c r="K10" s="153">
        <v>163248000</v>
      </c>
      <c r="L10" s="153"/>
      <c r="M10" s="153">
        <v>21480000</v>
      </c>
      <c r="N10" s="153"/>
      <c r="O10" s="153">
        <v>0</v>
      </c>
      <c r="P10" s="153"/>
      <c r="Q10" s="153">
        <v>0</v>
      </c>
      <c r="R10" s="153"/>
      <c r="S10" s="153">
        <v>0</v>
      </c>
      <c r="T10" s="153"/>
      <c r="U10" s="153">
        <v>5683</v>
      </c>
      <c r="V10" s="153"/>
      <c r="W10" s="153">
        <v>-141768000</v>
      </c>
      <c r="X10" s="153"/>
      <c r="Y10" s="153">
        <v>-141768000</v>
      </c>
    </row>
    <row r="11" spans="1:25" ht="19.5" x14ac:dyDescent="0.5">
      <c r="A11" s="153" t="s">
        <v>264</v>
      </c>
      <c r="B11" s="153"/>
      <c r="C11" s="153" t="s">
        <v>266</v>
      </c>
      <c r="D11" s="153"/>
      <c r="E11" s="153" t="s">
        <v>258</v>
      </c>
      <c r="F11" s="153"/>
      <c r="G11" s="153">
        <v>1000</v>
      </c>
      <c r="H11" s="153"/>
      <c r="I11" s="153">
        <v>1918</v>
      </c>
      <c r="J11" s="153"/>
      <c r="K11" s="153">
        <v>1918000</v>
      </c>
      <c r="L11" s="153"/>
      <c r="M11" s="153">
        <v>167267</v>
      </c>
      <c r="N11" s="153"/>
      <c r="O11" s="153">
        <v>2371802</v>
      </c>
      <c r="P11" s="153"/>
      <c r="Q11" s="153">
        <v>959</v>
      </c>
      <c r="R11" s="153"/>
      <c r="S11" s="153">
        <v>9590</v>
      </c>
      <c r="T11" s="153"/>
      <c r="U11" s="153">
        <v>3227</v>
      </c>
      <c r="V11" s="153"/>
      <c r="W11" s="153">
        <v>-297084</v>
      </c>
      <c r="X11" s="153"/>
      <c r="Y11" s="153">
        <v>-297084</v>
      </c>
    </row>
    <row r="12" spans="1:25" ht="19.5" x14ac:dyDescent="0.5">
      <c r="A12" s="153" t="s">
        <v>264</v>
      </c>
      <c r="B12" s="153"/>
      <c r="C12" s="153" t="s">
        <v>266</v>
      </c>
      <c r="D12" s="153"/>
      <c r="E12" s="153" t="s">
        <v>258</v>
      </c>
      <c r="F12" s="153"/>
      <c r="G12" s="153">
        <v>74000</v>
      </c>
      <c r="H12" s="153"/>
      <c r="I12" s="153">
        <v>28</v>
      </c>
      <c r="J12" s="153"/>
      <c r="K12" s="153">
        <v>2072000</v>
      </c>
      <c r="L12" s="153"/>
      <c r="M12" s="153">
        <v>12377733</v>
      </c>
      <c r="N12" s="153"/>
      <c r="O12" s="153">
        <v>0</v>
      </c>
      <c r="P12" s="153"/>
      <c r="Q12" s="153">
        <v>0</v>
      </c>
      <c r="R12" s="153"/>
      <c r="S12" s="153">
        <v>0</v>
      </c>
      <c r="T12" s="153"/>
      <c r="U12" s="153">
        <v>3227</v>
      </c>
      <c r="V12" s="153"/>
      <c r="W12" s="153">
        <v>10305733</v>
      </c>
      <c r="X12" s="153"/>
      <c r="Y12" s="153">
        <v>10305733</v>
      </c>
    </row>
    <row r="13" spans="1:25" x14ac:dyDescent="0.25">
      <c r="A13" s="121"/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</row>
    <row r="14" spans="1:25" ht="20.25" thickBot="1" x14ac:dyDescent="0.55000000000000004">
      <c r="A14" s="154" t="s">
        <v>60</v>
      </c>
      <c r="B14" s="155"/>
      <c r="C14" s="155"/>
      <c r="D14" s="155"/>
      <c r="E14" s="155"/>
      <c r="F14" s="155"/>
      <c r="G14" s="155"/>
      <c r="H14" s="155"/>
      <c r="I14" s="155"/>
      <c r="J14" s="155"/>
      <c r="K14" s="156">
        <f>SUM(K9:K13)</f>
        <v>209598000</v>
      </c>
      <c r="L14" s="156"/>
      <c r="M14" s="156">
        <f>SUM(M9:M13)</f>
        <v>34625000</v>
      </c>
      <c r="N14" s="156"/>
      <c r="O14" s="156">
        <f>SUM(O9:O13)</f>
        <v>49807868</v>
      </c>
      <c r="P14" s="156"/>
      <c r="Q14" s="156">
        <f>SUM(Q9:Q13)</f>
        <v>22139</v>
      </c>
      <c r="R14" s="156"/>
      <c r="S14" s="156">
        <f>SUM(S9:S13)</f>
        <v>221390</v>
      </c>
      <c r="T14" s="156"/>
      <c r="U14" s="156">
        <f>SUM(U9:U13)</f>
        <v>17820</v>
      </c>
      <c r="V14" s="156"/>
      <c r="W14" s="156">
        <f>SUM(W9:W13)</f>
        <v>-136468397</v>
      </c>
      <c r="X14" s="156"/>
      <c r="Y14" s="156">
        <f>SUM(Y9:Y13)</f>
        <v>-136468397</v>
      </c>
    </row>
    <row r="15" spans="1:25" ht="15.75" thickTop="1" x14ac:dyDescent="0.25"/>
    <row r="17" spans="1:25" ht="30" x14ac:dyDescent="0.75">
      <c r="A17" s="218">
        <v>21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8"/>
      <c r="N17" s="218"/>
      <c r="O17" s="218"/>
      <c r="P17" s="218"/>
      <c r="Q17" s="218"/>
      <c r="R17" s="218"/>
      <c r="S17" s="218"/>
      <c r="T17" s="218"/>
      <c r="U17" s="218"/>
      <c r="V17" s="218"/>
      <c r="W17" s="218"/>
      <c r="X17" s="218"/>
      <c r="Y17" s="218"/>
    </row>
  </sheetData>
  <mergeCells count="6">
    <mergeCell ref="A17:Y17"/>
    <mergeCell ref="A1:Y1"/>
    <mergeCell ref="A2:Y2"/>
    <mergeCell ref="A3:Y3"/>
    <mergeCell ref="A5:Y5"/>
    <mergeCell ref="E7:W7"/>
  </mergeCells>
  <pageMargins left="0.7" right="0.7" top="0.75" bottom="0.75" header="0.3" footer="0.3"/>
  <pageSetup paperSize="9" scale="89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rightToLeft="1" zoomScaleNormal="100" workbookViewId="0">
      <selection activeCell="S21" sqref="S21"/>
    </sheetView>
  </sheetViews>
  <sheetFormatPr defaultRowHeight="15" x14ac:dyDescent="0.25"/>
  <cols>
    <col min="1" max="1" width="3.25" customWidth="1"/>
    <col min="3" max="3" width="1.375" customWidth="1"/>
    <col min="4" max="4" width="26.75" bestFit="1" customWidth="1"/>
    <col min="5" max="5" width="1.375" customWidth="1"/>
    <col min="7" max="7" width="1.375" customWidth="1"/>
    <col min="9" max="9" width="1.375" customWidth="1"/>
    <col min="12" max="12" width="1.375" customWidth="1"/>
    <col min="14" max="14" width="1.375" customWidth="1"/>
    <col min="16" max="16" width="1.375" customWidth="1"/>
  </cols>
  <sheetData>
    <row r="1" spans="1:17" ht="25.5" x14ac:dyDescent="0.25">
      <c r="A1" s="180" t="s">
        <v>185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</row>
    <row r="2" spans="1:17" ht="25.5" x14ac:dyDescent="0.25">
      <c r="A2" s="180" t="s">
        <v>38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</row>
    <row r="3" spans="1:17" ht="25.5" x14ac:dyDescent="0.25">
      <c r="A3" s="180" t="s">
        <v>233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</row>
    <row r="4" spans="1:17" x14ac:dyDescent="0.2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</row>
    <row r="5" spans="1:17" ht="24" x14ac:dyDescent="0.25">
      <c r="A5" s="125" t="s">
        <v>180</v>
      </c>
      <c r="B5" s="177" t="s">
        <v>114</v>
      </c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</row>
    <row r="6" spans="1:17" x14ac:dyDescent="0.2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211" t="s">
        <v>115</v>
      </c>
      <c r="N6" s="121"/>
      <c r="O6" s="121"/>
      <c r="P6" s="121"/>
      <c r="Q6" s="211" t="s">
        <v>116</v>
      </c>
    </row>
    <row r="7" spans="1:17" ht="21" x14ac:dyDescent="0.25">
      <c r="A7" s="179" t="s">
        <v>117</v>
      </c>
      <c r="B7" s="179"/>
      <c r="C7" s="121"/>
      <c r="D7" s="123" t="s">
        <v>118</v>
      </c>
      <c r="E7" s="121"/>
      <c r="F7" s="123" t="s">
        <v>119</v>
      </c>
      <c r="G7" s="121"/>
      <c r="H7" s="123" t="s">
        <v>98</v>
      </c>
      <c r="I7" s="121"/>
      <c r="J7" s="179" t="s">
        <v>120</v>
      </c>
      <c r="K7" s="179"/>
      <c r="L7" s="121"/>
      <c r="M7" s="211"/>
      <c r="N7" s="121"/>
      <c r="O7" s="123" t="s">
        <v>121</v>
      </c>
      <c r="P7" s="121"/>
      <c r="Q7" s="211"/>
    </row>
    <row r="8" spans="1:17" ht="21" x14ac:dyDescent="0.25">
      <c r="A8" s="175" t="s">
        <v>122</v>
      </c>
      <c r="B8" s="219"/>
      <c r="C8" s="121"/>
      <c r="D8" s="175" t="s">
        <v>123</v>
      </c>
      <c r="E8" s="121"/>
      <c r="F8" s="124" t="s">
        <v>124</v>
      </c>
      <c r="G8" s="121"/>
      <c r="H8" s="122"/>
      <c r="I8" s="121"/>
      <c r="J8" s="122"/>
      <c r="K8" s="122"/>
      <c r="L8" s="121"/>
      <c r="M8" s="122"/>
      <c r="N8" s="121"/>
      <c r="O8" s="122"/>
      <c r="P8" s="121"/>
      <c r="Q8" s="122"/>
    </row>
    <row r="9" spans="1:17" ht="21" x14ac:dyDescent="0.25">
      <c r="A9" s="179"/>
      <c r="B9" s="179"/>
      <c r="C9" s="121"/>
      <c r="D9" s="179"/>
      <c r="E9" s="121"/>
      <c r="F9" s="124" t="s">
        <v>125</v>
      </c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</row>
    <row r="10" spans="1:17" ht="21" x14ac:dyDescent="0.25">
      <c r="A10" s="175" t="s">
        <v>122</v>
      </c>
      <c r="B10" s="219"/>
      <c r="C10" s="121"/>
      <c r="D10" s="175" t="s">
        <v>126</v>
      </c>
      <c r="E10" s="121"/>
      <c r="F10" s="124" t="s">
        <v>124</v>
      </c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</row>
    <row r="11" spans="1:17" ht="21" x14ac:dyDescent="0.25">
      <c r="A11" s="179"/>
      <c r="B11" s="179"/>
      <c r="C11" s="121"/>
      <c r="D11" s="179"/>
      <c r="E11" s="121"/>
      <c r="F11" s="124" t="s">
        <v>127</v>
      </c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</row>
    <row r="12" spans="1:17" ht="90" customHeight="1" x14ac:dyDescent="0.25">
      <c r="A12" s="220" t="s">
        <v>128</v>
      </c>
      <c r="B12" s="220"/>
      <c r="C12" s="121"/>
      <c r="D12" s="130" t="s">
        <v>129</v>
      </c>
      <c r="E12" s="121"/>
      <c r="F12" s="124" t="s">
        <v>130</v>
      </c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</row>
    <row r="13" spans="1:17" ht="21" x14ac:dyDescent="0.25">
      <c r="A13" s="220" t="s">
        <v>131</v>
      </c>
      <c r="B13" s="221"/>
      <c r="C13" s="121"/>
      <c r="D13" s="220" t="s">
        <v>131</v>
      </c>
      <c r="E13" s="121"/>
      <c r="F13" s="124" t="s">
        <v>132</v>
      </c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</row>
    <row r="14" spans="1:17" ht="21" x14ac:dyDescent="0.25">
      <c r="A14" s="222"/>
      <c r="B14" s="222"/>
      <c r="C14" s="121"/>
      <c r="D14" s="222"/>
      <c r="E14" s="121"/>
      <c r="F14" s="124" t="s">
        <v>133</v>
      </c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</row>
    <row r="15" spans="1:17" ht="21" x14ac:dyDescent="0.25">
      <c r="A15" s="222"/>
      <c r="B15" s="222"/>
      <c r="C15" s="121"/>
      <c r="D15" s="222"/>
      <c r="E15" s="121"/>
      <c r="F15" s="124" t="s">
        <v>134</v>
      </c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</row>
    <row r="16" spans="1:17" ht="21" x14ac:dyDescent="0.25">
      <c r="A16" s="211"/>
      <c r="B16" s="211"/>
      <c r="C16" s="121"/>
      <c r="D16" s="211"/>
      <c r="E16" s="121"/>
      <c r="F16" s="124" t="s">
        <v>135</v>
      </c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</row>
    <row r="17" spans="1:17" x14ac:dyDescent="0.25">
      <c r="A17" s="122"/>
      <c r="B17" s="122"/>
      <c r="C17" s="121"/>
      <c r="D17" s="122"/>
      <c r="E17" s="121"/>
      <c r="F17" s="122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</row>
    <row r="18" spans="1:17" ht="21" x14ac:dyDescent="0.25">
      <c r="A18" s="179" t="s">
        <v>136</v>
      </c>
      <c r="B18" s="179"/>
      <c r="C18" s="179"/>
      <c r="D18" s="179"/>
      <c r="E18" s="179"/>
      <c r="F18" s="179"/>
      <c r="G18" s="179"/>
      <c r="H18" s="179"/>
      <c r="I18" s="179"/>
      <c r="J18" s="179"/>
      <c r="K18" s="121"/>
      <c r="L18" s="121"/>
      <c r="M18" s="121"/>
      <c r="N18" s="121"/>
      <c r="O18" s="121"/>
      <c r="P18" s="121"/>
      <c r="Q18" s="121"/>
    </row>
    <row r="19" spans="1:17" x14ac:dyDescent="0.25">
      <c r="A19" s="122"/>
      <c r="B19" s="122"/>
      <c r="C19" s="122"/>
      <c r="D19" s="122"/>
      <c r="E19" s="122"/>
      <c r="F19" s="122"/>
      <c r="G19" s="122"/>
      <c r="H19" s="122"/>
      <c r="I19" s="122"/>
      <c r="J19" s="122"/>
      <c r="K19" s="121"/>
      <c r="L19" s="121"/>
      <c r="M19" s="121"/>
      <c r="N19" s="121"/>
      <c r="O19" s="121"/>
      <c r="P19" s="121"/>
      <c r="Q19" s="121"/>
    </row>
    <row r="20" spans="1:17" x14ac:dyDescent="0.25">
      <c r="A20" s="121"/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</row>
    <row r="21" spans="1:17" x14ac:dyDescent="0.25">
      <c r="A21" s="121"/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</row>
    <row r="22" spans="1:17" x14ac:dyDescent="0.25">
      <c r="A22" s="121"/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</row>
    <row r="23" spans="1:17" ht="30" x14ac:dyDescent="0.75">
      <c r="A23" s="198">
        <v>22</v>
      </c>
      <c r="B23" s="198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</row>
    <row r="24" spans="1:17" x14ac:dyDescent="0.25">
      <c r="A24" s="121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</row>
  </sheetData>
  <mergeCells count="17">
    <mergeCell ref="A1:Q1"/>
    <mergeCell ref="A2:Q2"/>
    <mergeCell ref="A3:Q3"/>
    <mergeCell ref="B5:Q5"/>
    <mergeCell ref="M6:M7"/>
    <mergeCell ref="Q6:Q7"/>
    <mergeCell ref="A7:B7"/>
    <mergeCell ref="J7:K7"/>
    <mergeCell ref="A23:Q23"/>
    <mergeCell ref="A18:J18"/>
    <mergeCell ref="A8:B9"/>
    <mergeCell ref="D8:D9"/>
    <mergeCell ref="A10:B11"/>
    <mergeCell ref="D10:D11"/>
    <mergeCell ref="A12:B12"/>
    <mergeCell ref="A13:B16"/>
    <mergeCell ref="D13:D16"/>
  </mergeCells>
  <pageMargins left="0.7" right="0.7" top="0.75" bottom="0.75" header="0.3" footer="0.3"/>
  <pageSetup paperSize="9" scale="9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AA68"/>
  <sheetViews>
    <sheetView rightToLeft="1" view="pageBreakPreview" topLeftCell="A37" zoomScale="55" zoomScaleNormal="55" zoomScaleSheetLayoutView="55" workbookViewId="0">
      <selection activeCell="AA11" sqref="AA11"/>
    </sheetView>
  </sheetViews>
  <sheetFormatPr defaultColWidth="9.125" defaultRowHeight="33" x14ac:dyDescent="0.8"/>
  <cols>
    <col min="1" max="1" width="2.625" style="43" customWidth="1"/>
    <col min="2" max="2" width="1.25" style="43" customWidth="1"/>
    <col min="3" max="3" width="49.375" style="43" bestFit="1" customWidth="1"/>
    <col min="4" max="4" width="1" style="43" customWidth="1"/>
    <col min="5" max="5" width="20.25" style="43" customWidth="1"/>
    <col min="6" max="6" width="1.75" style="43" customWidth="1"/>
    <col min="7" max="7" width="26.25" style="43" bestFit="1" customWidth="1"/>
    <col min="8" max="8" width="1" style="43" customWidth="1"/>
    <col min="9" max="9" width="29.125" style="43" bestFit="1" customWidth="1"/>
    <col min="10" max="10" width="1.375" style="43" customWidth="1"/>
    <col min="11" max="11" width="18.625" style="43" bestFit="1" customWidth="1"/>
    <col min="12" max="12" width="1.75" style="43" customWidth="1"/>
    <col min="13" max="13" width="26.25" style="43" bestFit="1" customWidth="1"/>
    <col min="14" max="14" width="1.375" style="43" customWidth="1"/>
    <col min="15" max="15" width="20.375" style="43" bestFit="1" customWidth="1"/>
    <col min="16" max="16" width="1.375" style="43" customWidth="1"/>
    <col min="17" max="17" width="26.25" style="43" bestFit="1" customWidth="1"/>
    <col min="18" max="18" width="1.75" style="43" customWidth="1"/>
    <col min="19" max="19" width="20.75" style="43" customWidth="1"/>
    <col min="20" max="20" width="1.25" style="43" customWidth="1"/>
    <col min="21" max="21" width="16.375" style="43" bestFit="1" customWidth="1"/>
    <col min="22" max="22" width="1.625" style="43" customWidth="1"/>
    <col min="23" max="23" width="26.25" style="43" bestFit="1" customWidth="1"/>
    <col min="24" max="24" width="1" style="43" customWidth="1"/>
    <col min="25" max="25" width="29.125" style="43" bestFit="1" customWidth="1"/>
    <col min="26" max="26" width="1.25" style="43" customWidth="1"/>
    <col min="27" max="27" width="24.875" style="62" customWidth="1"/>
    <col min="28" max="28" width="1" style="43" customWidth="1"/>
    <col min="29" max="29" width="9.125" style="43" customWidth="1"/>
    <col min="30" max="16384" width="9.125" style="43"/>
  </cols>
  <sheetData>
    <row r="2" spans="3:27" ht="46.5" x14ac:dyDescent="0.8">
      <c r="C2" s="171" t="s">
        <v>185</v>
      </c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</row>
    <row r="3" spans="3:27" ht="46.5" x14ac:dyDescent="0.8">
      <c r="C3" s="171" t="s">
        <v>0</v>
      </c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</row>
    <row r="4" spans="3:27" ht="46.5" x14ac:dyDescent="0.8">
      <c r="C4" s="171" t="s">
        <v>233</v>
      </c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</row>
    <row r="5" spans="3:27" ht="147" customHeight="1" x14ac:dyDescent="0.8">
      <c r="C5" s="56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</row>
    <row r="6" spans="3:27" ht="39" x14ac:dyDescent="0.8">
      <c r="C6" s="170" t="s">
        <v>217</v>
      </c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</row>
    <row r="8" spans="3:27" s="58" customFormat="1" ht="34.5" customHeight="1" x14ac:dyDescent="0.25">
      <c r="C8" s="166" t="s">
        <v>1</v>
      </c>
      <c r="E8" s="169" t="s">
        <v>225</v>
      </c>
      <c r="F8" s="169" t="s">
        <v>2</v>
      </c>
      <c r="G8" s="169" t="s">
        <v>2</v>
      </c>
      <c r="H8" s="169" t="s">
        <v>2</v>
      </c>
      <c r="I8" s="169" t="s">
        <v>2</v>
      </c>
      <c r="J8" s="172"/>
      <c r="K8" s="169" t="s">
        <v>3</v>
      </c>
      <c r="L8" s="169" t="s">
        <v>3</v>
      </c>
      <c r="M8" s="169" t="s">
        <v>3</v>
      </c>
      <c r="N8" s="169" t="s">
        <v>3</v>
      </c>
      <c r="O8" s="169" t="s">
        <v>3</v>
      </c>
      <c r="P8" s="169" t="s">
        <v>3</v>
      </c>
      <c r="Q8" s="169" t="s">
        <v>3</v>
      </c>
      <c r="R8" s="172"/>
      <c r="S8" s="169" t="s">
        <v>234</v>
      </c>
      <c r="T8" s="169" t="s">
        <v>4</v>
      </c>
      <c r="U8" s="169" t="s">
        <v>4</v>
      </c>
      <c r="V8" s="169" t="s">
        <v>4</v>
      </c>
      <c r="W8" s="169" t="s">
        <v>4</v>
      </c>
      <c r="X8" s="169" t="s">
        <v>4</v>
      </c>
      <c r="Y8" s="169" t="s">
        <v>4</v>
      </c>
      <c r="Z8" s="169" t="s">
        <v>4</v>
      </c>
      <c r="AA8" s="169" t="s">
        <v>4</v>
      </c>
    </row>
    <row r="9" spans="3:27" s="58" customFormat="1" ht="44.25" customHeight="1" x14ac:dyDescent="0.25">
      <c r="C9" s="166" t="s">
        <v>1</v>
      </c>
      <c r="D9" s="172"/>
      <c r="E9" s="167" t="s">
        <v>5</v>
      </c>
      <c r="F9" s="173"/>
      <c r="G9" s="167" t="s">
        <v>6</v>
      </c>
      <c r="H9" s="59"/>
      <c r="I9" s="167" t="s">
        <v>7</v>
      </c>
      <c r="J9" s="172"/>
      <c r="K9" s="167" t="s">
        <v>8</v>
      </c>
      <c r="L9" s="167" t="s">
        <v>8</v>
      </c>
      <c r="M9" s="167" t="s">
        <v>8</v>
      </c>
      <c r="N9" s="59"/>
      <c r="O9" s="167" t="s">
        <v>9</v>
      </c>
      <c r="P9" s="167" t="s">
        <v>9</v>
      </c>
      <c r="Q9" s="167" t="s">
        <v>9</v>
      </c>
      <c r="R9" s="172"/>
      <c r="S9" s="167" t="s">
        <v>5</v>
      </c>
      <c r="T9" s="173"/>
      <c r="U9" s="167" t="s">
        <v>10</v>
      </c>
      <c r="V9" s="173"/>
      <c r="W9" s="167" t="s">
        <v>6</v>
      </c>
      <c r="X9" s="173"/>
      <c r="Y9" s="167" t="s">
        <v>7</v>
      </c>
      <c r="Z9" s="172"/>
      <c r="AA9" s="167" t="s">
        <v>11</v>
      </c>
    </row>
    <row r="10" spans="3:27" s="58" customFormat="1" ht="54" customHeight="1" x14ac:dyDescent="0.25">
      <c r="C10" s="166" t="s">
        <v>1</v>
      </c>
      <c r="D10" s="172"/>
      <c r="E10" s="168" t="s">
        <v>5</v>
      </c>
      <c r="F10" s="174"/>
      <c r="G10" s="168" t="s">
        <v>6</v>
      </c>
      <c r="H10" s="60"/>
      <c r="I10" s="168" t="s">
        <v>7</v>
      </c>
      <c r="J10" s="172"/>
      <c r="K10" s="168" t="s">
        <v>5</v>
      </c>
      <c r="L10" s="95"/>
      <c r="M10" s="168" t="s">
        <v>6</v>
      </c>
      <c r="N10" s="60"/>
      <c r="O10" s="168" t="s">
        <v>5</v>
      </c>
      <c r="P10" s="60"/>
      <c r="Q10" s="168" t="s">
        <v>12</v>
      </c>
      <c r="R10" s="172"/>
      <c r="S10" s="168" t="s">
        <v>5</v>
      </c>
      <c r="T10" s="174"/>
      <c r="U10" s="168" t="s">
        <v>10</v>
      </c>
      <c r="V10" s="174"/>
      <c r="W10" s="168" t="s">
        <v>6</v>
      </c>
      <c r="X10" s="174"/>
      <c r="Y10" s="168" t="s">
        <v>7</v>
      </c>
      <c r="Z10" s="172"/>
      <c r="AA10" s="168" t="s">
        <v>11</v>
      </c>
    </row>
    <row r="11" spans="3:27" x14ac:dyDescent="0.8">
      <c r="C11" s="61" t="s">
        <v>186</v>
      </c>
      <c r="E11" s="110">
        <v>608873</v>
      </c>
      <c r="F11" s="111"/>
      <c r="G11" s="110">
        <v>3894119509</v>
      </c>
      <c r="H11" s="111"/>
      <c r="I11" s="110">
        <v>2935463497.4025002</v>
      </c>
      <c r="J11" s="111"/>
      <c r="K11" s="110">
        <v>0</v>
      </c>
      <c r="L11" s="90"/>
      <c r="M11" s="110">
        <v>0</v>
      </c>
      <c r="N11" s="111"/>
      <c r="O11" s="110">
        <v>0</v>
      </c>
      <c r="P11" s="111"/>
      <c r="Q11" s="110">
        <v>0</v>
      </c>
      <c r="R11" s="111"/>
      <c r="S11" s="110">
        <v>608873</v>
      </c>
      <c r="T11" s="111"/>
      <c r="U11" s="110">
        <v>4259</v>
      </c>
      <c r="V11" s="90"/>
      <c r="W11" s="110">
        <v>3894119509</v>
      </c>
      <c r="X11" s="111"/>
      <c r="Y11" s="110">
        <v>2577760625.8633499</v>
      </c>
      <c r="Z11" s="111"/>
      <c r="AA11" s="90">
        <f>Y11/'سرمایه گذاری ها'!$O$17</f>
        <v>8.3636321558378125E-3</v>
      </c>
    </row>
    <row r="12" spans="3:27" x14ac:dyDescent="0.8">
      <c r="C12" s="43" t="s">
        <v>187</v>
      </c>
      <c r="E12" s="110">
        <v>25000000</v>
      </c>
      <c r="F12" s="111"/>
      <c r="G12" s="110">
        <v>41481751912</v>
      </c>
      <c r="H12" s="111"/>
      <c r="I12" s="110">
        <v>34443832500</v>
      </c>
      <c r="J12" s="111"/>
      <c r="K12" s="110">
        <v>0</v>
      </c>
      <c r="L12" s="90"/>
      <c r="M12" s="110">
        <v>0</v>
      </c>
      <c r="N12" s="111"/>
      <c r="O12" s="110">
        <v>0</v>
      </c>
      <c r="P12" s="111"/>
      <c r="Q12" s="110">
        <v>0</v>
      </c>
      <c r="R12" s="111"/>
      <c r="S12" s="110">
        <v>25000000</v>
      </c>
      <c r="T12" s="111"/>
      <c r="U12" s="110">
        <v>1319</v>
      </c>
      <c r="V12" s="90"/>
      <c r="W12" s="110">
        <v>41481751912</v>
      </c>
      <c r="X12" s="111"/>
      <c r="Y12" s="110">
        <v>32778798750</v>
      </c>
      <c r="Z12" s="111"/>
      <c r="AA12" s="90">
        <f>Y12/'سرمایه گذاری ها'!$O$17</f>
        <v>0.10635192907542274</v>
      </c>
    </row>
    <row r="13" spans="3:27" x14ac:dyDescent="0.8">
      <c r="C13" s="43" t="s">
        <v>83</v>
      </c>
      <c r="E13" s="110">
        <v>3400000</v>
      </c>
      <c r="F13" s="111"/>
      <c r="G13" s="110">
        <v>7367767876</v>
      </c>
      <c r="H13" s="111"/>
      <c r="I13" s="110">
        <v>5559721650</v>
      </c>
      <c r="J13" s="111"/>
      <c r="K13" s="110">
        <v>0</v>
      </c>
      <c r="L13" s="90"/>
      <c r="M13" s="110">
        <v>0</v>
      </c>
      <c r="N13" s="111"/>
      <c r="O13" s="110">
        <v>0</v>
      </c>
      <c r="P13" s="111"/>
      <c r="Q13" s="110">
        <v>0</v>
      </c>
      <c r="R13" s="111"/>
      <c r="S13" s="110">
        <v>3400000</v>
      </c>
      <c r="T13" s="111"/>
      <c r="U13" s="110">
        <v>1291</v>
      </c>
      <c r="V13" s="90"/>
      <c r="W13" s="110">
        <v>7367767876</v>
      </c>
      <c r="X13" s="111"/>
      <c r="Y13" s="110">
        <v>4363283070</v>
      </c>
      <c r="Z13" s="111"/>
      <c r="AA13" s="90">
        <f>Y13/'سرمایه گذاری ها'!$O$17</f>
        <v>1.4156820545372571E-2</v>
      </c>
    </row>
    <row r="14" spans="3:27" x14ac:dyDescent="0.8">
      <c r="C14" s="43" t="s">
        <v>188</v>
      </c>
      <c r="E14" s="110">
        <v>14370672</v>
      </c>
      <c r="F14" s="111"/>
      <c r="G14" s="110">
        <v>30584308918</v>
      </c>
      <c r="H14" s="111"/>
      <c r="I14" s="110">
        <v>22656274071.537601</v>
      </c>
      <c r="J14" s="111"/>
      <c r="K14" s="110">
        <v>0</v>
      </c>
      <c r="L14" s="90"/>
      <c r="M14" s="110">
        <v>0</v>
      </c>
      <c r="N14" s="111"/>
      <c r="O14" s="110">
        <v>-1370672</v>
      </c>
      <c r="P14" s="111"/>
      <c r="Q14" s="110">
        <v>2174679572</v>
      </c>
      <c r="R14" s="111"/>
      <c r="S14" s="110">
        <v>13000000</v>
      </c>
      <c r="T14" s="111"/>
      <c r="U14" s="110">
        <v>1455</v>
      </c>
      <c r="V14" s="90"/>
      <c r="W14" s="110">
        <v>27667183270</v>
      </c>
      <c r="X14" s="111"/>
      <c r="Y14" s="110">
        <v>18802455750</v>
      </c>
      <c r="Z14" s="111"/>
      <c r="AA14" s="90">
        <f>Y14/'سرمایه گذاری ها'!$O$17</f>
        <v>6.1005208141368339E-2</v>
      </c>
    </row>
    <row r="15" spans="3:27" x14ac:dyDescent="0.8">
      <c r="C15" s="43" t="s">
        <v>82</v>
      </c>
      <c r="E15" s="110">
        <v>12500000</v>
      </c>
      <c r="F15" s="111"/>
      <c r="G15" s="110">
        <v>26760936618</v>
      </c>
      <c r="H15" s="111"/>
      <c r="I15" s="110">
        <v>26528709375</v>
      </c>
      <c r="J15" s="111"/>
      <c r="K15" s="110">
        <v>21000</v>
      </c>
      <c r="L15" s="90"/>
      <c r="M15" s="110">
        <v>21017</v>
      </c>
      <c r="N15" s="111"/>
      <c r="O15" s="110">
        <v>-92000</v>
      </c>
      <c r="P15" s="111"/>
      <c r="Q15" s="110">
        <v>183585645.69999999</v>
      </c>
      <c r="R15" s="111"/>
      <c r="S15" s="110">
        <v>12429000</v>
      </c>
      <c r="T15" s="111"/>
      <c r="U15" s="110">
        <v>1952</v>
      </c>
      <c r="V15" s="90"/>
      <c r="W15" s="110">
        <v>26563997143</v>
      </c>
      <c r="X15" s="111"/>
      <c r="Y15" s="110">
        <v>24117052622.400002</v>
      </c>
      <c r="Z15" s="111"/>
      <c r="AA15" s="90">
        <f>Y15/'سرمایه گذاری ها'!$O$17</f>
        <v>7.8248598722847423E-2</v>
      </c>
    </row>
    <row r="16" spans="3:27" x14ac:dyDescent="0.8">
      <c r="C16" s="43" t="s">
        <v>207</v>
      </c>
      <c r="E16" s="110">
        <v>1200000</v>
      </c>
      <c r="F16" s="111"/>
      <c r="G16" s="110">
        <v>3556497326</v>
      </c>
      <c r="H16" s="111"/>
      <c r="I16" s="110">
        <v>3566651400</v>
      </c>
      <c r="J16" s="111"/>
      <c r="K16" s="110">
        <v>0</v>
      </c>
      <c r="L16" s="90"/>
      <c r="M16" s="110">
        <v>0</v>
      </c>
      <c r="N16" s="111"/>
      <c r="O16" s="110">
        <v>-400000</v>
      </c>
      <c r="P16" s="111"/>
      <c r="Q16" s="110">
        <v>1207770763</v>
      </c>
      <c r="R16" s="111"/>
      <c r="S16" s="110">
        <v>800000</v>
      </c>
      <c r="T16" s="111"/>
      <c r="U16" s="110">
        <v>2807</v>
      </c>
      <c r="V16" s="90"/>
      <c r="W16" s="110">
        <v>2370998214</v>
      </c>
      <c r="X16" s="111"/>
      <c r="Y16" s="110">
        <v>2232238680</v>
      </c>
      <c r="Z16" s="111"/>
      <c r="AA16" s="90">
        <f>Y16/'سرمایه گذاری ها'!$O$17</f>
        <v>7.2425744331089999E-3</v>
      </c>
    </row>
    <row r="17" spans="3:27" x14ac:dyDescent="0.8">
      <c r="C17" s="43" t="s">
        <v>189</v>
      </c>
      <c r="E17" s="110">
        <v>1294118</v>
      </c>
      <c r="F17" s="111"/>
      <c r="G17" s="110">
        <v>8991350363</v>
      </c>
      <c r="H17" s="111"/>
      <c r="I17" s="110">
        <v>6329176549.6680002</v>
      </c>
      <c r="J17" s="111"/>
      <c r="K17" s="110">
        <v>0</v>
      </c>
      <c r="L17" s="90"/>
      <c r="M17" s="110">
        <v>0</v>
      </c>
      <c r="N17" s="111"/>
      <c r="O17" s="110">
        <v>-800001</v>
      </c>
      <c r="P17" s="111"/>
      <c r="Q17" s="110">
        <v>4127295652</v>
      </c>
      <c r="R17" s="111"/>
      <c r="S17" s="110">
        <v>494117</v>
      </c>
      <c r="T17" s="111"/>
      <c r="U17" s="110">
        <v>4727</v>
      </c>
      <c r="V17" s="90"/>
      <c r="W17" s="110">
        <v>3433055617</v>
      </c>
      <c r="X17" s="111"/>
      <c r="Y17" s="110">
        <v>2321793697.1989498</v>
      </c>
      <c r="Z17" s="111"/>
      <c r="AA17" s="90">
        <f>Y17/'سرمایه گذاری ها'!$O$17</f>
        <v>7.533138736887551E-3</v>
      </c>
    </row>
    <row r="18" spans="3:27" x14ac:dyDescent="0.8">
      <c r="C18" s="43" t="s">
        <v>162</v>
      </c>
      <c r="E18" s="110">
        <v>3500000</v>
      </c>
      <c r="F18" s="111"/>
      <c r="G18" s="110">
        <v>15456060009</v>
      </c>
      <c r="H18" s="111"/>
      <c r="I18" s="110">
        <v>15868517175</v>
      </c>
      <c r="J18" s="111"/>
      <c r="K18" s="110">
        <v>0</v>
      </c>
      <c r="L18" s="90"/>
      <c r="M18" s="110">
        <v>0</v>
      </c>
      <c r="N18" s="111"/>
      <c r="O18" s="110">
        <v>-900000</v>
      </c>
      <c r="P18" s="111"/>
      <c r="Q18" s="110">
        <v>4087449995</v>
      </c>
      <c r="R18" s="111"/>
      <c r="S18" s="110">
        <v>2600000</v>
      </c>
      <c r="T18" s="111"/>
      <c r="U18" s="110">
        <v>4013</v>
      </c>
      <c r="V18" s="90"/>
      <c r="W18" s="110">
        <v>11481644574</v>
      </c>
      <c r="X18" s="111"/>
      <c r="Y18" s="110">
        <v>10371718890</v>
      </c>
      <c r="Z18" s="111"/>
      <c r="AA18" s="90">
        <f>Y18/'سرمایه گذاری ها'!$O$17</f>
        <v>3.3651395226297065E-2</v>
      </c>
    </row>
    <row r="19" spans="3:27" x14ac:dyDescent="0.8">
      <c r="C19" s="43" t="s">
        <v>190</v>
      </c>
      <c r="E19" s="110">
        <v>1506857</v>
      </c>
      <c r="F19" s="111"/>
      <c r="G19" s="110">
        <v>21211278256</v>
      </c>
      <c r="H19" s="111"/>
      <c r="I19" s="110">
        <v>12582286087.139999</v>
      </c>
      <c r="J19" s="111"/>
      <c r="K19" s="110">
        <v>0</v>
      </c>
      <c r="L19" s="90"/>
      <c r="M19" s="110">
        <v>0</v>
      </c>
      <c r="N19" s="111"/>
      <c r="O19" s="110">
        <v>-206857</v>
      </c>
      <c r="P19" s="111"/>
      <c r="Q19" s="110">
        <v>1703871542</v>
      </c>
      <c r="R19" s="111"/>
      <c r="S19" s="110">
        <v>1300000</v>
      </c>
      <c r="T19" s="111"/>
      <c r="U19" s="110">
        <v>7460</v>
      </c>
      <c r="V19" s="90"/>
      <c r="W19" s="110">
        <v>18299454914</v>
      </c>
      <c r="X19" s="111"/>
      <c r="Y19" s="110">
        <v>9640296900</v>
      </c>
      <c r="Z19" s="111"/>
      <c r="AA19" s="90">
        <f>Y19/'سرمایه گذاری ها'!$O$17</f>
        <v>3.1278271665608787E-2</v>
      </c>
    </row>
    <row r="20" spans="3:27" x14ac:dyDescent="0.8">
      <c r="C20" s="43" t="s">
        <v>191</v>
      </c>
      <c r="E20" s="110">
        <v>4300000</v>
      </c>
      <c r="F20" s="111"/>
      <c r="G20" s="110">
        <v>13738123043</v>
      </c>
      <c r="H20" s="111"/>
      <c r="I20" s="110">
        <v>12049575885</v>
      </c>
      <c r="J20" s="111"/>
      <c r="K20" s="110">
        <v>1083307</v>
      </c>
      <c r="L20" s="90"/>
      <c r="M20" s="110">
        <v>2244526443</v>
      </c>
      <c r="N20" s="111"/>
      <c r="O20" s="110">
        <v>-983307</v>
      </c>
      <c r="P20" s="111"/>
      <c r="Q20" s="110">
        <v>2282634087</v>
      </c>
      <c r="R20" s="111"/>
      <c r="S20" s="110">
        <v>4400000</v>
      </c>
      <c r="T20" s="111"/>
      <c r="U20" s="110">
        <v>2154</v>
      </c>
      <c r="V20" s="90"/>
      <c r="W20" s="110">
        <v>12841069825</v>
      </c>
      <c r="X20" s="111"/>
      <c r="Y20" s="110">
        <v>9421208280</v>
      </c>
      <c r="Z20" s="111"/>
      <c r="AA20" s="90">
        <f>Y20/'سرمایه گذاری ها'!$O$17</f>
        <v>3.0567431175291173E-2</v>
      </c>
    </row>
    <row r="21" spans="3:27" x14ac:dyDescent="0.8">
      <c r="C21" s="43" t="s">
        <v>224</v>
      </c>
      <c r="E21" s="110">
        <v>324000</v>
      </c>
      <c r="F21" s="111"/>
      <c r="G21" s="110">
        <v>5838131560</v>
      </c>
      <c r="H21" s="111"/>
      <c r="I21" s="110">
        <v>5948673534</v>
      </c>
      <c r="J21" s="111"/>
      <c r="K21" s="110">
        <v>0</v>
      </c>
      <c r="L21" s="90"/>
      <c r="M21" s="110">
        <v>0</v>
      </c>
      <c r="N21" s="111"/>
      <c r="O21" s="110">
        <v>-324000</v>
      </c>
      <c r="P21" s="111"/>
      <c r="Q21" s="110">
        <v>4882763686</v>
      </c>
      <c r="R21" s="111"/>
      <c r="S21" s="110">
        <v>0</v>
      </c>
      <c r="T21" s="111"/>
      <c r="U21" s="110">
        <v>0</v>
      </c>
      <c r="V21" s="90"/>
      <c r="W21" s="110">
        <v>0</v>
      </c>
      <c r="X21" s="111"/>
      <c r="Y21" s="110">
        <v>0</v>
      </c>
      <c r="Z21" s="111"/>
      <c r="AA21" s="90">
        <f>Y21/'سرمایه گذاری ها'!$O$17</f>
        <v>0</v>
      </c>
    </row>
    <row r="22" spans="3:27" x14ac:dyDescent="0.8">
      <c r="C22" s="43" t="s">
        <v>192</v>
      </c>
      <c r="E22" s="110">
        <v>1050000</v>
      </c>
      <c r="F22" s="111"/>
      <c r="G22" s="110">
        <v>27701484102</v>
      </c>
      <c r="H22" s="111"/>
      <c r="I22" s="110">
        <v>25008309900</v>
      </c>
      <c r="J22" s="111"/>
      <c r="K22" s="110">
        <v>0</v>
      </c>
      <c r="L22" s="90"/>
      <c r="M22" s="110">
        <v>0</v>
      </c>
      <c r="N22" s="111"/>
      <c r="O22" s="110">
        <v>-270000</v>
      </c>
      <c r="P22" s="111"/>
      <c r="Q22" s="110">
        <v>6686139406</v>
      </c>
      <c r="R22" s="111"/>
      <c r="S22" s="110">
        <v>780000</v>
      </c>
      <c r="T22" s="111"/>
      <c r="U22" s="110">
        <v>25080</v>
      </c>
      <c r="V22" s="90"/>
      <c r="W22" s="110">
        <v>20578245333</v>
      </c>
      <c r="X22" s="111"/>
      <c r="Y22" s="110">
        <v>19446003720</v>
      </c>
      <c r="Z22" s="111"/>
      <c r="AA22" s="90">
        <f>Y22/'سرمایه گذاری ها'!$O$17</f>
        <v>6.3093221450949186E-2</v>
      </c>
    </row>
    <row r="23" spans="3:27" x14ac:dyDescent="0.8">
      <c r="C23" s="43" t="s">
        <v>193</v>
      </c>
      <c r="E23" s="110">
        <v>1840509</v>
      </c>
      <c r="F23" s="111"/>
      <c r="G23" s="110">
        <v>8955548497</v>
      </c>
      <c r="H23" s="111"/>
      <c r="I23" s="110">
        <v>6549817537.7910004</v>
      </c>
      <c r="J23" s="111"/>
      <c r="K23" s="110">
        <v>0</v>
      </c>
      <c r="L23" s="90"/>
      <c r="M23" s="110">
        <v>0</v>
      </c>
      <c r="N23" s="111"/>
      <c r="O23" s="110">
        <v>0</v>
      </c>
      <c r="P23" s="111"/>
      <c r="Q23" s="110">
        <v>0</v>
      </c>
      <c r="R23" s="111"/>
      <c r="S23" s="110">
        <v>1840509</v>
      </c>
      <c r="T23" s="111"/>
      <c r="U23" s="110">
        <v>3580</v>
      </c>
      <c r="V23" s="90"/>
      <c r="W23" s="110">
        <v>8955548497</v>
      </c>
      <c r="X23" s="111"/>
      <c r="Y23" s="110">
        <v>6549817537.7910004</v>
      </c>
      <c r="Z23" s="111"/>
      <c r="AA23" s="90">
        <f>Y23/'سرمایه گذاری ها'!$O$17</f>
        <v>2.1251106105165261E-2</v>
      </c>
    </row>
    <row r="24" spans="3:27" x14ac:dyDescent="0.8">
      <c r="C24" s="43" t="s">
        <v>84</v>
      </c>
      <c r="E24" s="110">
        <v>50000</v>
      </c>
      <c r="F24" s="111"/>
      <c r="G24" s="110">
        <v>1890623087</v>
      </c>
      <c r="H24" s="111"/>
      <c r="I24" s="110">
        <v>2673994500</v>
      </c>
      <c r="J24" s="111"/>
      <c r="K24" s="110">
        <v>0</v>
      </c>
      <c r="L24" s="90"/>
      <c r="M24" s="110">
        <v>0</v>
      </c>
      <c r="N24" s="111"/>
      <c r="O24" s="110">
        <v>-50000</v>
      </c>
      <c r="P24" s="111"/>
      <c r="Q24" s="110">
        <v>2713756560</v>
      </c>
      <c r="R24" s="111"/>
      <c r="S24" s="110">
        <v>0</v>
      </c>
      <c r="T24" s="111"/>
      <c r="U24" s="110">
        <v>0</v>
      </c>
      <c r="V24" s="90"/>
      <c r="W24" s="110">
        <v>0</v>
      </c>
      <c r="X24" s="111"/>
      <c r="Y24" s="110">
        <v>0</v>
      </c>
      <c r="Z24" s="111"/>
      <c r="AA24" s="90">
        <f>Y24/'سرمایه گذاری ها'!$O$17</f>
        <v>0</v>
      </c>
    </row>
    <row r="25" spans="3:27" x14ac:dyDescent="0.8">
      <c r="C25" s="43" t="s">
        <v>204</v>
      </c>
      <c r="E25" s="110">
        <v>396791</v>
      </c>
      <c r="F25" s="111"/>
      <c r="G25" s="110">
        <v>5209304722</v>
      </c>
      <c r="H25" s="111"/>
      <c r="I25" s="110">
        <v>5234087341.4084997</v>
      </c>
      <c r="J25" s="111"/>
      <c r="K25" s="110">
        <v>0</v>
      </c>
      <c r="L25" s="90"/>
      <c r="M25" s="110">
        <v>0</v>
      </c>
      <c r="N25" s="111"/>
      <c r="O25" s="110">
        <v>0</v>
      </c>
      <c r="P25" s="111"/>
      <c r="Q25" s="110">
        <v>0</v>
      </c>
      <c r="R25" s="111"/>
      <c r="S25" s="110">
        <v>396791</v>
      </c>
      <c r="T25" s="111"/>
      <c r="U25" s="110">
        <v>11630</v>
      </c>
      <c r="V25" s="90"/>
      <c r="W25" s="110">
        <v>5209304722</v>
      </c>
      <c r="X25" s="111"/>
      <c r="Y25" s="110">
        <v>4587221987.9864998</v>
      </c>
      <c r="Z25" s="111"/>
      <c r="AA25" s="90">
        <f>Y25/'سرمایه گذاری ها'!$O$17</f>
        <v>1.4883397992721131E-2</v>
      </c>
    </row>
    <row r="26" spans="3:27" x14ac:dyDescent="0.8">
      <c r="C26" s="43" t="s">
        <v>210</v>
      </c>
      <c r="E26" s="110">
        <v>90000</v>
      </c>
      <c r="F26" s="111"/>
      <c r="G26" s="110">
        <v>552053003</v>
      </c>
      <c r="H26" s="111"/>
      <c r="I26" s="110">
        <v>505474425</v>
      </c>
      <c r="J26" s="111"/>
      <c r="K26" s="110">
        <v>0</v>
      </c>
      <c r="L26" s="90"/>
      <c r="M26" s="110">
        <v>0</v>
      </c>
      <c r="N26" s="111"/>
      <c r="O26" s="110">
        <v>0</v>
      </c>
      <c r="P26" s="111"/>
      <c r="Q26" s="110">
        <v>0</v>
      </c>
      <c r="R26" s="111"/>
      <c r="S26" s="110">
        <v>90000</v>
      </c>
      <c r="T26" s="111"/>
      <c r="U26" s="110">
        <v>3774</v>
      </c>
      <c r="V26" s="90"/>
      <c r="W26" s="110">
        <v>552053003</v>
      </c>
      <c r="X26" s="111"/>
      <c r="Y26" s="110">
        <v>337639023</v>
      </c>
      <c r="Z26" s="111"/>
      <c r="AA26" s="90">
        <f>Y26/'سرمایه گذاری ها'!$O$17</f>
        <v>1.0954813109858403E-3</v>
      </c>
    </row>
    <row r="27" spans="3:27" x14ac:dyDescent="0.8">
      <c r="C27" s="43" t="s">
        <v>220</v>
      </c>
      <c r="E27" s="110">
        <v>200000</v>
      </c>
      <c r="F27" s="111"/>
      <c r="G27" s="110">
        <v>4237770881</v>
      </c>
      <c r="H27" s="111"/>
      <c r="I27" s="110">
        <v>4147176600</v>
      </c>
      <c r="J27" s="111"/>
      <c r="K27" s="110">
        <v>32889</v>
      </c>
      <c r="L27" s="90"/>
      <c r="M27" s="110">
        <v>686701201</v>
      </c>
      <c r="N27" s="111"/>
      <c r="O27" s="110">
        <v>-232889</v>
      </c>
      <c r="P27" s="111"/>
      <c r="Q27" s="110">
        <v>5152079516</v>
      </c>
      <c r="R27" s="111"/>
      <c r="S27" s="110">
        <v>0</v>
      </c>
      <c r="T27" s="111"/>
      <c r="U27" s="110">
        <v>0</v>
      </c>
      <c r="V27" s="90"/>
      <c r="W27" s="110">
        <v>0</v>
      </c>
      <c r="X27" s="111"/>
      <c r="Y27" s="110">
        <v>0</v>
      </c>
      <c r="Z27" s="111"/>
      <c r="AA27" s="90">
        <f>Y27/'سرمایه گذاری ها'!$O$17</f>
        <v>0</v>
      </c>
    </row>
    <row r="28" spans="3:27" x14ac:dyDescent="0.8">
      <c r="C28" s="43" t="s">
        <v>219</v>
      </c>
      <c r="E28" s="110">
        <v>1000300</v>
      </c>
      <c r="F28" s="111"/>
      <c r="G28" s="110">
        <v>10818666411</v>
      </c>
      <c r="H28" s="111"/>
      <c r="I28" s="110">
        <v>11176473936.6</v>
      </c>
      <c r="J28" s="111"/>
      <c r="K28" s="110">
        <v>99700</v>
      </c>
      <c r="L28" s="90"/>
      <c r="M28" s="110">
        <v>1127427345</v>
      </c>
      <c r="N28" s="111"/>
      <c r="O28" s="110">
        <v>-1100000</v>
      </c>
      <c r="P28" s="111"/>
      <c r="Q28" s="110">
        <v>11505559343</v>
      </c>
      <c r="R28" s="111"/>
      <c r="S28" s="110">
        <v>0</v>
      </c>
      <c r="T28" s="111"/>
      <c r="U28" s="110">
        <v>0</v>
      </c>
      <c r="V28" s="90"/>
      <c r="W28" s="110">
        <v>0</v>
      </c>
      <c r="X28" s="111"/>
      <c r="Y28" s="110">
        <v>0</v>
      </c>
      <c r="Z28" s="111"/>
      <c r="AA28" s="90">
        <f>Y28/'سرمایه گذاری ها'!$O$17</f>
        <v>0</v>
      </c>
    </row>
    <row r="29" spans="3:27" x14ac:dyDescent="0.8">
      <c r="C29" s="43" t="s">
        <v>195</v>
      </c>
      <c r="E29" s="110">
        <v>200000</v>
      </c>
      <c r="F29" s="111"/>
      <c r="G29" s="110">
        <v>3535090449</v>
      </c>
      <c r="H29" s="111"/>
      <c r="I29" s="110">
        <v>3099447900</v>
      </c>
      <c r="J29" s="111"/>
      <c r="K29" s="110">
        <v>0</v>
      </c>
      <c r="L29" s="90"/>
      <c r="M29" s="110">
        <v>0</v>
      </c>
      <c r="N29" s="111"/>
      <c r="O29" s="110">
        <v>0</v>
      </c>
      <c r="P29" s="111"/>
      <c r="Q29" s="110">
        <v>0</v>
      </c>
      <c r="R29" s="111"/>
      <c r="S29" s="110">
        <v>200000</v>
      </c>
      <c r="T29" s="111"/>
      <c r="U29" s="110">
        <v>14150</v>
      </c>
      <c r="V29" s="90"/>
      <c r="W29" s="110">
        <v>3535090449</v>
      </c>
      <c r="X29" s="111"/>
      <c r="Y29" s="110">
        <v>2813161500</v>
      </c>
      <c r="Z29" s="111"/>
      <c r="AA29" s="90">
        <f>Y29/'سرمایه گذاری ها'!$O$17</f>
        <v>9.1273983103395406E-3</v>
      </c>
    </row>
    <row r="30" spans="3:27" x14ac:dyDescent="0.8">
      <c r="C30" s="43" t="s">
        <v>218</v>
      </c>
      <c r="E30" s="110">
        <v>168355</v>
      </c>
      <c r="F30" s="111"/>
      <c r="G30" s="110">
        <v>6510190033</v>
      </c>
      <c r="H30" s="111"/>
      <c r="I30" s="110">
        <v>6443101578.375</v>
      </c>
      <c r="J30" s="111"/>
      <c r="K30" s="110">
        <v>231645</v>
      </c>
      <c r="L30" s="90"/>
      <c r="M30" s="110">
        <v>8189901489</v>
      </c>
      <c r="N30" s="111"/>
      <c r="O30" s="110">
        <v>0</v>
      </c>
      <c r="P30" s="111"/>
      <c r="Q30" s="110">
        <v>0</v>
      </c>
      <c r="R30" s="111"/>
      <c r="S30" s="110">
        <v>400000</v>
      </c>
      <c r="T30" s="111"/>
      <c r="U30" s="110">
        <v>28170</v>
      </c>
      <c r="V30" s="90"/>
      <c r="W30" s="110">
        <v>14700091522</v>
      </c>
      <c r="X30" s="111"/>
      <c r="Y30" s="110">
        <v>11200955400</v>
      </c>
      <c r="Z30" s="111"/>
      <c r="AA30" s="90">
        <f>Y30/'سرمایه گذاری ها'!$O$17</f>
        <v>3.6341881328942026E-2</v>
      </c>
    </row>
    <row r="31" spans="3:27" x14ac:dyDescent="0.8">
      <c r="C31" s="43" t="s">
        <v>196</v>
      </c>
      <c r="E31" s="110">
        <v>3119341</v>
      </c>
      <c r="F31" s="111"/>
      <c r="G31" s="110">
        <v>15237374366</v>
      </c>
      <c r="H31" s="111"/>
      <c r="I31" s="110">
        <v>15162818703.9345</v>
      </c>
      <c r="J31" s="111"/>
      <c r="K31" s="110">
        <v>0</v>
      </c>
      <c r="L31" s="90"/>
      <c r="M31" s="110">
        <v>0</v>
      </c>
      <c r="N31" s="111"/>
      <c r="O31" s="110">
        <v>-319341</v>
      </c>
      <c r="P31" s="111"/>
      <c r="Q31" s="110">
        <v>1620175893</v>
      </c>
      <c r="R31" s="111"/>
      <c r="S31" s="110">
        <v>2800000</v>
      </c>
      <c r="T31" s="111"/>
      <c r="U31" s="110">
        <v>4502</v>
      </c>
      <c r="V31" s="90"/>
      <c r="W31" s="110">
        <v>13677455664</v>
      </c>
      <c r="X31" s="111"/>
      <c r="Y31" s="110">
        <v>12530596680</v>
      </c>
      <c r="Z31" s="111"/>
      <c r="AA31" s="90">
        <f>Y31/'سرمایه گذاری ها'!$O$17</f>
        <v>4.065594775293855E-2</v>
      </c>
    </row>
    <row r="32" spans="3:27" x14ac:dyDescent="0.8">
      <c r="C32" s="43" t="s">
        <v>197</v>
      </c>
      <c r="E32" s="110">
        <v>575990</v>
      </c>
      <c r="F32" s="111"/>
      <c r="G32" s="110">
        <v>10380140615</v>
      </c>
      <c r="H32" s="111"/>
      <c r="I32" s="110">
        <v>5920299967.2299995</v>
      </c>
      <c r="J32" s="111"/>
      <c r="K32" s="110">
        <v>0</v>
      </c>
      <c r="L32" s="90"/>
      <c r="M32" s="110">
        <v>0</v>
      </c>
      <c r="N32" s="111"/>
      <c r="O32" s="110">
        <v>-125990</v>
      </c>
      <c r="P32" s="111"/>
      <c r="Q32" s="110">
        <v>1289840766</v>
      </c>
      <c r="R32" s="111"/>
      <c r="S32" s="110">
        <v>450000</v>
      </c>
      <c r="T32" s="111"/>
      <c r="U32" s="110">
        <v>8430</v>
      </c>
      <c r="V32" s="90"/>
      <c r="W32" s="110">
        <v>8109625649</v>
      </c>
      <c r="X32" s="111"/>
      <c r="Y32" s="110">
        <v>3770928675</v>
      </c>
      <c r="Z32" s="111"/>
      <c r="AA32" s="90">
        <f>Y32/'سرمایه گذاری ها'!$O$17</f>
        <v>1.2234906533665386E-2</v>
      </c>
    </row>
    <row r="33" spans="3:27" x14ac:dyDescent="0.8">
      <c r="C33" s="43" t="s">
        <v>79</v>
      </c>
      <c r="E33" s="110">
        <v>400000</v>
      </c>
      <c r="F33" s="111"/>
      <c r="G33" s="110">
        <v>9308289061</v>
      </c>
      <c r="H33" s="111"/>
      <c r="I33" s="110">
        <v>12668173200</v>
      </c>
      <c r="J33" s="111"/>
      <c r="K33" s="110">
        <v>0</v>
      </c>
      <c r="L33" s="90"/>
      <c r="M33" s="110">
        <v>0</v>
      </c>
      <c r="N33" s="111"/>
      <c r="O33" s="110">
        <v>-100000</v>
      </c>
      <c r="P33" s="111"/>
      <c r="Q33" s="110">
        <v>3159379114</v>
      </c>
      <c r="R33" s="111"/>
      <c r="S33" s="110">
        <v>300000</v>
      </c>
      <c r="T33" s="111"/>
      <c r="U33" s="110">
        <v>32470</v>
      </c>
      <c r="V33" s="90"/>
      <c r="W33" s="110">
        <v>6981216794</v>
      </c>
      <c r="X33" s="111"/>
      <c r="Y33" s="110">
        <v>9683041050</v>
      </c>
      <c r="Z33" s="111"/>
      <c r="AA33" s="90">
        <f>Y33/'سرمایه گذاری ها'!$O$17</f>
        <v>3.1416956516260586E-2</v>
      </c>
    </row>
    <row r="34" spans="3:27" x14ac:dyDescent="0.8">
      <c r="C34" s="43" t="s">
        <v>80</v>
      </c>
      <c r="E34" s="110">
        <v>900000</v>
      </c>
      <c r="F34" s="111"/>
      <c r="G34" s="110">
        <v>16297196999</v>
      </c>
      <c r="H34" s="111"/>
      <c r="I34" s="110">
        <v>13267585350</v>
      </c>
      <c r="J34" s="111"/>
      <c r="K34" s="110">
        <v>0</v>
      </c>
      <c r="L34" s="90"/>
      <c r="M34" s="110">
        <v>0</v>
      </c>
      <c r="N34" s="111"/>
      <c r="O34" s="110">
        <v>0</v>
      </c>
      <c r="P34" s="111"/>
      <c r="Q34" s="110">
        <v>0</v>
      </c>
      <c r="R34" s="111"/>
      <c r="S34" s="110">
        <v>900000</v>
      </c>
      <c r="T34" s="111"/>
      <c r="U34" s="110">
        <v>12750</v>
      </c>
      <c r="V34" s="90"/>
      <c r="W34" s="110">
        <v>16297196999</v>
      </c>
      <c r="X34" s="111"/>
      <c r="Y34" s="110">
        <v>11406723750</v>
      </c>
      <c r="Z34" s="111"/>
      <c r="AA34" s="90">
        <f>Y34/'سرمایه گذاری ها'!$O$17</f>
        <v>3.7009503749521631E-2</v>
      </c>
    </row>
    <row r="35" spans="3:27" x14ac:dyDescent="0.8">
      <c r="C35" s="43" t="s">
        <v>206</v>
      </c>
      <c r="E35" s="110">
        <v>2400000</v>
      </c>
      <c r="F35" s="111"/>
      <c r="G35" s="110">
        <v>6382896379</v>
      </c>
      <c r="H35" s="111"/>
      <c r="I35" s="110">
        <v>6088357440</v>
      </c>
      <c r="J35" s="111"/>
      <c r="K35" s="110">
        <v>800000</v>
      </c>
      <c r="L35" s="90"/>
      <c r="M35" s="110">
        <v>1849563230</v>
      </c>
      <c r="N35" s="111"/>
      <c r="O35" s="110">
        <v>0</v>
      </c>
      <c r="P35" s="111"/>
      <c r="Q35" s="110">
        <v>0</v>
      </c>
      <c r="R35" s="111"/>
      <c r="S35" s="110">
        <v>3200000</v>
      </c>
      <c r="T35" s="111"/>
      <c r="U35" s="110">
        <v>2281</v>
      </c>
      <c r="V35" s="90"/>
      <c r="W35" s="110">
        <v>8232459609</v>
      </c>
      <c r="X35" s="111"/>
      <c r="Y35" s="110">
        <v>7255769760</v>
      </c>
      <c r="Z35" s="111"/>
      <c r="AA35" s="90">
        <f>Y35/'سرمایه گذاری ها'!$O$17</f>
        <v>2.3541592136689177E-2</v>
      </c>
    </row>
    <row r="36" spans="3:27" x14ac:dyDescent="0.8">
      <c r="C36" s="43" t="s">
        <v>211</v>
      </c>
      <c r="E36" s="110">
        <v>500000</v>
      </c>
      <c r="F36" s="111"/>
      <c r="G36" s="110">
        <v>1878904479</v>
      </c>
      <c r="H36" s="111"/>
      <c r="I36" s="110">
        <v>1983626775</v>
      </c>
      <c r="J36" s="111"/>
      <c r="K36" s="110">
        <v>0</v>
      </c>
      <c r="L36" s="90"/>
      <c r="M36" s="110">
        <v>0</v>
      </c>
      <c r="N36" s="111"/>
      <c r="O36" s="110">
        <v>0</v>
      </c>
      <c r="P36" s="111"/>
      <c r="Q36" s="110">
        <v>0</v>
      </c>
      <c r="R36" s="111"/>
      <c r="S36" s="110">
        <v>500000</v>
      </c>
      <c r="T36" s="111"/>
      <c r="U36" s="110">
        <v>3864</v>
      </c>
      <c r="V36" s="90"/>
      <c r="W36" s="110">
        <v>1878904479</v>
      </c>
      <c r="X36" s="111"/>
      <c r="Y36" s="110">
        <v>1920504600</v>
      </c>
      <c r="Z36" s="111"/>
      <c r="AA36" s="90">
        <f>Y36/'سرمایه گذاری ها'!$O$17</f>
        <v>6.2311425920763223E-3</v>
      </c>
    </row>
    <row r="37" spans="3:27" x14ac:dyDescent="0.8">
      <c r="C37" s="43" t="s">
        <v>86</v>
      </c>
      <c r="E37" s="110">
        <v>2600000</v>
      </c>
      <c r="F37" s="111"/>
      <c r="G37" s="110">
        <v>12212554423</v>
      </c>
      <c r="H37" s="111"/>
      <c r="I37" s="110">
        <v>10139111190</v>
      </c>
      <c r="J37" s="111"/>
      <c r="K37" s="110">
        <v>0</v>
      </c>
      <c r="L37" s="90"/>
      <c r="M37" s="110">
        <v>0</v>
      </c>
      <c r="N37" s="111"/>
      <c r="O37" s="110">
        <v>0</v>
      </c>
      <c r="P37" s="111"/>
      <c r="Q37" s="110">
        <v>0</v>
      </c>
      <c r="R37" s="111"/>
      <c r="S37" s="110">
        <v>2600000</v>
      </c>
      <c r="T37" s="111"/>
      <c r="U37" s="110">
        <v>3570</v>
      </c>
      <c r="V37" s="90"/>
      <c r="W37" s="110">
        <v>12212554423</v>
      </c>
      <c r="X37" s="111"/>
      <c r="Y37" s="110">
        <v>9226772100</v>
      </c>
      <c r="Z37" s="111"/>
      <c r="AA37" s="90">
        <f>Y37/'سرمایه گذاری ها'!$O$17</f>
        <v>2.9936576366279721E-2</v>
      </c>
    </row>
    <row r="38" spans="3:27" x14ac:dyDescent="0.8">
      <c r="C38" s="43" t="s">
        <v>222</v>
      </c>
      <c r="E38" s="110">
        <v>3450000</v>
      </c>
      <c r="F38" s="111"/>
      <c r="G38" s="110">
        <v>9958221504</v>
      </c>
      <c r="H38" s="111"/>
      <c r="I38" s="110">
        <v>9828868185</v>
      </c>
      <c r="J38" s="111"/>
      <c r="K38" s="110">
        <v>0</v>
      </c>
      <c r="L38" s="90"/>
      <c r="M38" s="110">
        <v>0</v>
      </c>
      <c r="N38" s="111"/>
      <c r="O38" s="110">
        <v>-3450000</v>
      </c>
      <c r="P38" s="111"/>
      <c r="Q38" s="110">
        <v>9234042028</v>
      </c>
      <c r="R38" s="111"/>
      <c r="S38" s="110">
        <v>0</v>
      </c>
      <c r="T38" s="111"/>
      <c r="U38" s="110">
        <v>0</v>
      </c>
      <c r="V38" s="90"/>
      <c r="W38" s="110">
        <v>0</v>
      </c>
      <c r="X38" s="111"/>
      <c r="Y38" s="110">
        <v>0</v>
      </c>
      <c r="Z38" s="111"/>
      <c r="AA38" s="90">
        <f>Y38/'سرمایه گذاری ها'!$O$17</f>
        <v>0</v>
      </c>
    </row>
    <row r="39" spans="3:27" x14ac:dyDescent="0.8">
      <c r="C39" s="43" t="s">
        <v>223</v>
      </c>
      <c r="E39" s="110">
        <v>500000</v>
      </c>
      <c r="F39" s="111"/>
      <c r="G39" s="110">
        <v>5507192451</v>
      </c>
      <c r="H39" s="111"/>
      <c r="I39" s="110">
        <v>5253554250</v>
      </c>
      <c r="J39" s="111"/>
      <c r="K39" s="110">
        <v>0</v>
      </c>
      <c r="L39" s="90"/>
      <c r="M39" s="110">
        <v>0</v>
      </c>
      <c r="N39" s="111"/>
      <c r="O39" s="110">
        <v>0</v>
      </c>
      <c r="P39" s="111"/>
      <c r="Q39" s="110">
        <v>0</v>
      </c>
      <c r="R39" s="111"/>
      <c r="S39" s="110">
        <v>500000</v>
      </c>
      <c r="T39" s="111"/>
      <c r="U39" s="110">
        <v>9090</v>
      </c>
      <c r="V39" s="90"/>
      <c r="W39" s="110">
        <v>5507192451</v>
      </c>
      <c r="X39" s="111"/>
      <c r="Y39" s="110">
        <v>4517957250</v>
      </c>
      <c r="Z39" s="111"/>
      <c r="AA39" s="90">
        <f>Y39/'سرمایه گذاری ها'!$O$17</f>
        <v>1.4658666190987E-2</v>
      </c>
    </row>
    <row r="40" spans="3:27" x14ac:dyDescent="0.8">
      <c r="C40" s="43" t="s">
        <v>209</v>
      </c>
      <c r="E40" s="110">
        <v>8400000</v>
      </c>
      <c r="F40" s="111"/>
      <c r="G40" s="110">
        <v>14322344384</v>
      </c>
      <c r="H40" s="111"/>
      <c r="I40" s="110">
        <v>14111533800</v>
      </c>
      <c r="J40" s="111"/>
      <c r="K40" s="110">
        <v>0</v>
      </c>
      <c r="L40" s="90"/>
      <c r="M40" s="110">
        <v>0</v>
      </c>
      <c r="N40" s="111"/>
      <c r="O40" s="110">
        <v>-3050000</v>
      </c>
      <c r="P40" s="111"/>
      <c r="Q40" s="110">
        <v>5072090520</v>
      </c>
      <c r="R40" s="111"/>
      <c r="S40" s="110">
        <v>5350000</v>
      </c>
      <c r="T40" s="111"/>
      <c r="U40" s="110">
        <v>1362</v>
      </c>
      <c r="V40" s="90"/>
      <c r="W40" s="110">
        <v>9121969341</v>
      </c>
      <c r="X40" s="111"/>
      <c r="Y40" s="110">
        <v>7243344135</v>
      </c>
      <c r="Z40" s="111"/>
      <c r="AA40" s="90">
        <f>Y40/'سرمایه گذاری ها'!$O$17</f>
        <v>2.3501276773127605E-2</v>
      </c>
    </row>
    <row r="41" spans="3:27" x14ac:dyDescent="0.8">
      <c r="C41" s="43" t="s">
        <v>221</v>
      </c>
      <c r="E41" s="110">
        <v>300000</v>
      </c>
      <c r="F41" s="111"/>
      <c r="G41" s="110">
        <v>1099513437</v>
      </c>
      <c r="H41" s="111"/>
      <c r="I41" s="110">
        <v>1054488240</v>
      </c>
      <c r="J41" s="111"/>
      <c r="K41" s="110">
        <v>465000</v>
      </c>
      <c r="L41" s="90"/>
      <c r="M41" s="110">
        <v>1402432720</v>
      </c>
      <c r="N41" s="111"/>
      <c r="O41" s="110">
        <v>0</v>
      </c>
      <c r="P41" s="111"/>
      <c r="Q41" s="110">
        <v>0</v>
      </c>
      <c r="R41" s="111"/>
      <c r="S41" s="110">
        <v>765000</v>
      </c>
      <c r="T41" s="111"/>
      <c r="U41" s="110">
        <v>3047</v>
      </c>
      <c r="V41" s="90"/>
      <c r="W41" s="110">
        <v>2501946157</v>
      </c>
      <c r="X41" s="111"/>
      <c r="Y41" s="110">
        <v>2317085817.75</v>
      </c>
      <c r="Z41" s="111"/>
      <c r="AA41" s="90">
        <f>Y41/'سرمایه گذاری ها'!$O$17</f>
        <v>7.5178638616528277E-3</v>
      </c>
    </row>
    <row r="42" spans="3:27" x14ac:dyDescent="0.8">
      <c r="C42" s="43" t="s">
        <v>199</v>
      </c>
      <c r="E42" s="110">
        <v>678301</v>
      </c>
      <c r="F42" s="111"/>
      <c r="G42" s="110">
        <v>5290831112</v>
      </c>
      <c r="H42" s="111"/>
      <c r="I42" s="110">
        <v>3519663869.2410002</v>
      </c>
      <c r="J42" s="111"/>
      <c r="K42" s="110">
        <v>0</v>
      </c>
      <c r="L42" s="90"/>
      <c r="M42" s="110">
        <v>0</v>
      </c>
      <c r="N42" s="111"/>
      <c r="O42" s="110">
        <v>0</v>
      </c>
      <c r="P42" s="111"/>
      <c r="Q42" s="110">
        <v>0</v>
      </c>
      <c r="R42" s="111"/>
      <c r="S42" s="110">
        <v>678301</v>
      </c>
      <c r="T42" s="111"/>
      <c r="U42" s="110">
        <v>4480</v>
      </c>
      <c r="V42" s="90"/>
      <c r="W42" s="110">
        <v>5290831112</v>
      </c>
      <c r="X42" s="111"/>
      <c r="Y42" s="110">
        <v>3020707688.5440001</v>
      </c>
      <c r="Z42" s="111"/>
      <c r="AA42" s="90">
        <f>Y42/'سرمایه گذاری ها'!$O$17</f>
        <v>9.8007889886329545E-3</v>
      </c>
    </row>
    <row r="43" spans="3:27" x14ac:dyDescent="0.8">
      <c r="C43" s="43" t="s">
        <v>200</v>
      </c>
      <c r="E43" s="110">
        <v>1920659</v>
      </c>
      <c r="F43" s="111"/>
      <c r="G43" s="110">
        <v>10315276857</v>
      </c>
      <c r="H43" s="111"/>
      <c r="I43" s="110">
        <v>14681986997.1255</v>
      </c>
      <c r="J43" s="111"/>
      <c r="K43" s="110">
        <v>0</v>
      </c>
      <c r="L43" s="90"/>
      <c r="M43" s="110">
        <v>0</v>
      </c>
      <c r="N43" s="111"/>
      <c r="O43" s="110">
        <v>-420000</v>
      </c>
      <c r="P43" s="111"/>
      <c r="Q43" s="110">
        <v>2930857046</v>
      </c>
      <c r="R43" s="111"/>
      <c r="S43" s="110">
        <v>1500659</v>
      </c>
      <c r="T43" s="111"/>
      <c r="U43" s="110">
        <v>6420</v>
      </c>
      <c r="V43" s="90"/>
      <c r="W43" s="110">
        <v>8059584263</v>
      </c>
      <c r="X43" s="111"/>
      <c r="Y43" s="110">
        <v>9576907106.8589993</v>
      </c>
      <c r="Z43" s="111"/>
      <c r="AA43" s="90">
        <f>Y43/'سرمایه گذاری ها'!$O$17</f>
        <v>3.1072601322541759E-2</v>
      </c>
    </row>
    <row r="44" spans="3:27" x14ac:dyDescent="0.8">
      <c r="C44" s="43" t="s">
        <v>201</v>
      </c>
      <c r="E44" s="110">
        <v>400000</v>
      </c>
      <c r="F44" s="111"/>
      <c r="G44" s="110">
        <v>3831551931</v>
      </c>
      <c r="H44" s="111"/>
      <c r="I44" s="110">
        <v>2986126200</v>
      </c>
      <c r="J44" s="111"/>
      <c r="K44" s="110">
        <v>0</v>
      </c>
      <c r="L44" s="90"/>
      <c r="M44" s="110">
        <v>0</v>
      </c>
      <c r="N44" s="111"/>
      <c r="O44" s="110">
        <v>0</v>
      </c>
      <c r="P44" s="111"/>
      <c r="Q44" s="110">
        <v>0</v>
      </c>
      <c r="R44" s="111"/>
      <c r="S44" s="110">
        <v>400000</v>
      </c>
      <c r="T44" s="111"/>
      <c r="U44" s="110">
        <v>6150</v>
      </c>
      <c r="V44" s="90"/>
      <c r="W44" s="110">
        <v>3831551931</v>
      </c>
      <c r="X44" s="111"/>
      <c r="Y44" s="110">
        <v>2445363000</v>
      </c>
      <c r="Z44" s="111"/>
      <c r="AA44" s="90">
        <f>Y44/'سرمایه گذاری ها'!$O$17</f>
        <v>7.9340635489170558E-3</v>
      </c>
    </row>
    <row r="45" spans="3:27" x14ac:dyDescent="0.8">
      <c r="C45" s="43" t="s">
        <v>212</v>
      </c>
      <c r="E45" s="110">
        <v>1000000</v>
      </c>
      <c r="F45" s="111"/>
      <c r="G45" s="110">
        <v>4073964308</v>
      </c>
      <c r="H45" s="111"/>
      <c r="I45" s="110">
        <v>3508002450</v>
      </c>
      <c r="J45" s="111"/>
      <c r="K45" s="110">
        <v>800000</v>
      </c>
      <c r="L45" s="90"/>
      <c r="M45" s="110">
        <v>1965021839</v>
      </c>
      <c r="N45" s="111"/>
      <c r="O45" s="110">
        <v>0</v>
      </c>
      <c r="P45" s="111"/>
      <c r="Q45" s="110">
        <v>0</v>
      </c>
      <c r="R45" s="111"/>
      <c r="S45" s="110">
        <v>1800000</v>
      </c>
      <c r="T45" s="111"/>
      <c r="U45" s="110">
        <v>2470</v>
      </c>
      <c r="V45" s="90"/>
      <c r="W45" s="110">
        <v>6038986147</v>
      </c>
      <c r="X45" s="111"/>
      <c r="Y45" s="110">
        <v>4419546300</v>
      </c>
      <c r="Z45" s="111"/>
      <c r="AA45" s="90">
        <f>Y45/'سرمایه گذاری ها'!$O$17</f>
        <v>1.4339368511579362E-2</v>
      </c>
    </row>
    <row r="46" spans="3:27" x14ac:dyDescent="0.8">
      <c r="C46" s="43" t="s">
        <v>202</v>
      </c>
      <c r="E46" s="110">
        <v>1000000</v>
      </c>
      <c r="F46" s="111"/>
      <c r="G46" s="110">
        <v>16217362166</v>
      </c>
      <c r="H46" s="111"/>
      <c r="I46" s="110">
        <v>11441515500</v>
      </c>
      <c r="J46" s="111"/>
      <c r="K46" s="110">
        <v>0</v>
      </c>
      <c r="L46" s="90"/>
      <c r="M46" s="110">
        <v>0</v>
      </c>
      <c r="N46" s="111"/>
      <c r="O46" s="110">
        <v>-100000</v>
      </c>
      <c r="P46" s="111"/>
      <c r="Q46" s="110">
        <v>1002002420</v>
      </c>
      <c r="R46" s="111"/>
      <c r="S46" s="110">
        <v>900000</v>
      </c>
      <c r="T46" s="111"/>
      <c r="U46" s="110">
        <v>7570</v>
      </c>
      <c r="V46" s="90"/>
      <c r="W46" s="110">
        <v>14595625949</v>
      </c>
      <c r="X46" s="111"/>
      <c r="Y46" s="110">
        <v>6772462650</v>
      </c>
      <c r="Z46" s="111"/>
      <c r="AA46" s="90">
        <f>Y46/'سرمایه گذاری ها'!$O$17</f>
        <v>2.1973485755598335E-2</v>
      </c>
    </row>
    <row r="47" spans="3:27" x14ac:dyDescent="0.8">
      <c r="C47" s="43" t="s">
        <v>235</v>
      </c>
      <c r="E47" s="110">
        <v>0</v>
      </c>
      <c r="F47" s="111"/>
      <c r="G47" s="110">
        <v>0</v>
      </c>
      <c r="H47" s="111"/>
      <c r="I47" s="110">
        <v>0</v>
      </c>
      <c r="J47" s="111"/>
      <c r="K47" s="110">
        <v>1000000</v>
      </c>
      <c r="L47" s="90"/>
      <c r="M47" s="110">
        <v>40010200</v>
      </c>
      <c r="N47" s="111"/>
      <c r="O47" s="110">
        <v>0</v>
      </c>
      <c r="P47" s="111"/>
      <c r="Q47" s="110">
        <v>0</v>
      </c>
      <c r="R47" s="111"/>
      <c r="S47" s="110">
        <v>1000000</v>
      </c>
      <c r="T47" s="111"/>
      <c r="U47" s="110">
        <v>39</v>
      </c>
      <c r="V47" s="90"/>
      <c r="W47" s="110">
        <v>40010200</v>
      </c>
      <c r="X47" s="111"/>
      <c r="Y47" s="110">
        <v>38989957.5</v>
      </c>
      <c r="Z47" s="111"/>
      <c r="AA47" s="90">
        <f>Y47/'سرمایه گذاری ها'!$O$17</f>
        <v>1.265042452080019E-4</v>
      </c>
    </row>
    <row r="48" spans="3:27" x14ac:dyDescent="0.8">
      <c r="C48" s="43" t="s">
        <v>236</v>
      </c>
      <c r="E48" s="110">
        <v>0</v>
      </c>
      <c r="F48" s="111"/>
      <c r="G48" s="110">
        <v>0</v>
      </c>
      <c r="H48" s="111"/>
      <c r="I48" s="110">
        <v>0</v>
      </c>
      <c r="J48" s="111"/>
      <c r="K48" s="110">
        <v>800000</v>
      </c>
      <c r="L48" s="90"/>
      <c r="M48" s="110">
        <v>2382208630</v>
      </c>
      <c r="N48" s="111"/>
      <c r="O48" s="110">
        <v>0</v>
      </c>
      <c r="P48" s="111"/>
      <c r="Q48" s="110">
        <v>0</v>
      </c>
      <c r="R48" s="111"/>
      <c r="S48" s="110">
        <v>800000</v>
      </c>
      <c r="T48" s="111"/>
      <c r="U48" s="110">
        <v>2948</v>
      </c>
      <c r="V48" s="90"/>
      <c r="W48" s="110">
        <v>2382208630</v>
      </c>
      <c r="X48" s="111"/>
      <c r="Y48" s="110">
        <v>2344367520</v>
      </c>
      <c r="Z48" s="111"/>
      <c r="AA48" s="90">
        <f>Y48/'سرمایه گذاری ها'!$O$17</f>
        <v>7.6063802738886117E-3</v>
      </c>
    </row>
    <row r="49" spans="3:27" x14ac:dyDescent="0.8">
      <c r="C49" s="43" t="s">
        <v>237</v>
      </c>
      <c r="E49" s="110">
        <v>0</v>
      </c>
      <c r="F49" s="111"/>
      <c r="G49" s="110">
        <v>0</v>
      </c>
      <c r="H49" s="111"/>
      <c r="I49" s="110">
        <v>0</v>
      </c>
      <c r="J49" s="111"/>
      <c r="K49" s="110">
        <v>2830702</v>
      </c>
      <c r="L49" s="90"/>
      <c r="M49" s="110">
        <v>4568348804</v>
      </c>
      <c r="N49" s="111"/>
      <c r="O49" s="110">
        <v>0</v>
      </c>
      <c r="P49" s="111"/>
      <c r="Q49" s="110">
        <v>0</v>
      </c>
      <c r="R49" s="111"/>
      <c r="S49" s="110">
        <v>2830702</v>
      </c>
      <c r="T49" s="111"/>
      <c r="U49" s="110">
        <v>1634</v>
      </c>
      <c r="V49" s="90"/>
      <c r="W49" s="110">
        <v>4568348804</v>
      </c>
      <c r="X49" s="111"/>
      <c r="Y49" s="110">
        <v>4597846133.9454002</v>
      </c>
      <c r="Z49" s="111"/>
      <c r="AA49" s="90">
        <f>Y49/'سرمایه گذاری ها'!$O$17</f>
        <v>1.4917868396170797E-2</v>
      </c>
    </row>
    <row r="50" spans="3:27" x14ac:dyDescent="0.8">
      <c r="C50" s="43" t="s">
        <v>238</v>
      </c>
      <c r="E50" s="110">
        <v>0</v>
      </c>
      <c r="F50" s="111"/>
      <c r="G50" s="110">
        <v>0</v>
      </c>
      <c r="H50" s="111"/>
      <c r="I50" s="110">
        <v>0</v>
      </c>
      <c r="J50" s="111"/>
      <c r="K50" s="110">
        <v>1100000</v>
      </c>
      <c r="L50" s="90"/>
      <c r="M50" s="110">
        <v>14186036117</v>
      </c>
      <c r="N50" s="111"/>
      <c r="O50" s="110">
        <v>0</v>
      </c>
      <c r="P50" s="111"/>
      <c r="Q50" s="110">
        <v>0</v>
      </c>
      <c r="R50" s="111"/>
      <c r="S50" s="110">
        <v>1100000</v>
      </c>
      <c r="T50" s="111"/>
      <c r="U50" s="110">
        <v>13450</v>
      </c>
      <c r="V50" s="90"/>
      <c r="W50" s="110">
        <v>14186036117</v>
      </c>
      <c r="X50" s="111"/>
      <c r="Y50" s="110">
        <v>14706969750</v>
      </c>
      <c r="Z50" s="111"/>
      <c r="AA50" s="90">
        <f>Y50/'سرمایه گذاری ها'!$O$17</f>
        <v>4.771726431147473E-2</v>
      </c>
    </row>
    <row r="51" spans="3:27" x14ac:dyDescent="0.8">
      <c r="C51" s="43" t="s">
        <v>239</v>
      </c>
      <c r="E51" s="110">
        <v>0</v>
      </c>
      <c r="F51" s="111"/>
      <c r="G51" s="110">
        <v>0</v>
      </c>
      <c r="H51" s="111"/>
      <c r="I51" s="110">
        <v>0</v>
      </c>
      <c r="J51" s="111"/>
      <c r="K51" s="110">
        <v>100000</v>
      </c>
      <c r="L51" s="90"/>
      <c r="M51" s="110">
        <v>5738320219</v>
      </c>
      <c r="N51" s="111"/>
      <c r="O51" s="110">
        <v>0</v>
      </c>
      <c r="P51" s="111"/>
      <c r="Q51" s="110">
        <v>0</v>
      </c>
      <c r="R51" s="111"/>
      <c r="S51" s="110">
        <v>100000</v>
      </c>
      <c r="T51" s="111"/>
      <c r="U51" s="110">
        <v>59530</v>
      </c>
      <c r="V51" s="90"/>
      <c r="W51" s="110">
        <v>5738320219</v>
      </c>
      <c r="X51" s="111"/>
      <c r="Y51" s="110">
        <v>5917579650</v>
      </c>
      <c r="Z51" s="111"/>
      <c r="AA51" s="90">
        <f>Y51/'سرمایه گذاری ها'!$O$17</f>
        <v>1.9199788742562288E-2</v>
      </c>
    </row>
    <row r="52" spans="3:27" x14ac:dyDescent="0.8">
      <c r="C52" s="43" t="s">
        <v>240</v>
      </c>
      <c r="E52" s="110">
        <v>0</v>
      </c>
      <c r="F52" s="111"/>
      <c r="G52" s="110">
        <v>0</v>
      </c>
      <c r="H52" s="111"/>
      <c r="I52" s="110">
        <v>0</v>
      </c>
      <c r="J52" s="111"/>
      <c r="K52" s="110">
        <v>600000</v>
      </c>
      <c r="L52" s="90"/>
      <c r="M52" s="110">
        <v>11846691050</v>
      </c>
      <c r="N52" s="111"/>
      <c r="O52" s="110">
        <v>0</v>
      </c>
      <c r="P52" s="111"/>
      <c r="Q52" s="110">
        <v>0</v>
      </c>
      <c r="R52" s="111"/>
      <c r="S52" s="110">
        <v>600000</v>
      </c>
      <c r="T52" s="111"/>
      <c r="U52" s="110">
        <v>20740</v>
      </c>
      <c r="V52" s="90"/>
      <c r="W52" s="110">
        <v>11846691050</v>
      </c>
      <c r="X52" s="111"/>
      <c r="Y52" s="110">
        <v>12369958200</v>
      </c>
      <c r="Z52" s="111"/>
      <c r="AA52" s="90">
        <f>Y52/'سرمایه گذاری ها'!$O$17</f>
        <v>4.013475073281457E-2</v>
      </c>
    </row>
    <row r="53" spans="3:27" x14ac:dyDescent="0.8">
      <c r="C53" s="43" t="s">
        <v>241</v>
      </c>
      <c r="E53" s="110">
        <v>0</v>
      </c>
      <c r="F53" s="111"/>
      <c r="G53" s="110">
        <v>0</v>
      </c>
      <c r="H53" s="111"/>
      <c r="I53" s="110">
        <v>0</v>
      </c>
      <c r="J53" s="111"/>
      <c r="K53" s="110">
        <v>400000</v>
      </c>
      <c r="L53" s="90"/>
      <c r="M53" s="110">
        <v>1096594744</v>
      </c>
      <c r="N53" s="111"/>
      <c r="O53" s="110">
        <v>0</v>
      </c>
      <c r="P53" s="111"/>
      <c r="Q53" s="110">
        <v>0</v>
      </c>
      <c r="R53" s="111"/>
      <c r="S53" s="110">
        <v>400000</v>
      </c>
      <c r="T53" s="111"/>
      <c r="U53" s="110">
        <v>2789</v>
      </c>
      <c r="V53" s="90"/>
      <c r="W53" s="110">
        <v>1096594744</v>
      </c>
      <c r="X53" s="111"/>
      <c r="Y53" s="110">
        <v>1108962180</v>
      </c>
      <c r="Z53" s="111"/>
      <c r="AA53" s="90">
        <f>Y53/'سرمایه گذاری ها'!$O$17</f>
        <v>3.5980655671430358E-3</v>
      </c>
    </row>
    <row r="54" spans="3:27" x14ac:dyDescent="0.8">
      <c r="C54" s="43" t="s">
        <v>242</v>
      </c>
      <c r="E54" s="110">
        <v>0</v>
      </c>
      <c r="F54" s="111"/>
      <c r="G54" s="110">
        <v>0</v>
      </c>
      <c r="H54" s="111"/>
      <c r="I54" s="110">
        <v>0</v>
      </c>
      <c r="J54" s="111"/>
      <c r="K54" s="110">
        <v>5000000</v>
      </c>
      <c r="L54" s="90"/>
      <c r="M54" s="110">
        <v>7687957113</v>
      </c>
      <c r="N54" s="111"/>
      <c r="O54" s="110">
        <v>0</v>
      </c>
      <c r="P54" s="111"/>
      <c r="Q54" s="110">
        <v>0</v>
      </c>
      <c r="R54" s="111"/>
      <c r="S54" s="110">
        <v>5000000</v>
      </c>
      <c r="T54" s="111"/>
      <c r="U54" s="110">
        <v>1445</v>
      </c>
      <c r="V54" s="90"/>
      <c r="W54" s="110">
        <v>7687957113</v>
      </c>
      <c r="X54" s="111"/>
      <c r="Y54" s="110">
        <v>7182011250</v>
      </c>
      <c r="Z54" s="111"/>
      <c r="AA54" s="90">
        <f>Y54/'سرمایه گذاری ها'!$O$17</f>
        <v>2.3302280138587695E-2</v>
      </c>
    </row>
    <row r="55" spans="3:27" x14ac:dyDescent="0.8">
      <c r="C55" s="43" t="s">
        <v>243</v>
      </c>
      <c r="E55" s="110">
        <v>0</v>
      </c>
      <c r="F55" s="111"/>
      <c r="G55" s="110">
        <v>0</v>
      </c>
      <c r="H55" s="111"/>
      <c r="I55" s="110">
        <v>0</v>
      </c>
      <c r="J55" s="111"/>
      <c r="K55" s="110">
        <v>348000</v>
      </c>
      <c r="L55" s="90"/>
      <c r="M55" s="110">
        <v>6020274603</v>
      </c>
      <c r="N55" s="111"/>
      <c r="O55" s="110">
        <v>-248000</v>
      </c>
      <c r="P55" s="111"/>
      <c r="Q55" s="110">
        <v>4130985812</v>
      </c>
      <c r="R55" s="111"/>
      <c r="S55" s="110">
        <v>100000</v>
      </c>
      <c r="T55" s="111"/>
      <c r="U55" s="110">
        <v>16600</v>
      </c>
      <c r="V55" s="90"/>
      <c r="W55" s="110">
        <v>1729963958</v>
      </c>
      <c r="X55" s="111"/>
      <c r="Y55" s="110">
        <v>1650123000</v>
      </c>
      <c r="Z55" s="111"/>
      <c r="AA55" s="90">
        <f>Y55/'سرمایه گذاری ها'!$O$17</f>
        <v>5.3538802809765503E-3</v>
      </c>
    </row>
    <row r="56" spans="3:27" x14ac:dyDescent="0.8">
      <c r="E56" s="110"/>
      <c r="F56" s="111"/>
      <c r="G56" s="110"/>
      <c r="H56" s="111"/>
      <c r="I56" s="110"/>
      <c r="J56" s="111"/>
      <c r="K56" s="110"/>
      <c r="L56" s="90"/>
      <c r="M56" s="110"/>
      <c r="N56" s="111"/>
      <c r="O56" s="110"/>
      <c r="P56" s="111"/>
      <c r="Q56" s="110"/>
      <c r="R56" s="111"/>
      <c r="S56" s="110"/>
      <c r="T56" s="111"/>
      <c r="U56" s="110"/>
      <c r="V56" s="90"/>
      <c r="W56" s="110"/>
      <c r="X56" s="111"/>
      <c r="Y56" s="110"/>
      <c r="Z56" s="111"/>
      <c r="AA56" s="90"/>
    </row>
    <row r="57" spans="3:27" ht="33.75" thickBot="1" x14ac:dyDescent="0.85">
      <c r="C57" s="43" t="s">
        <v>66</v>
      </c>
      <c r="E57" s="112">
        <f>SUM(E11:E56)</f>
        <v>101144766</v>
      </c>
      <c r="F57" s="110"/>
      <c r="G57" s="112">
        <f>SUM(G11:G56)</f>
        <v>390604671047</v>
      </c>
      <c r="H57" s="112"/>
      <c r="I57" s="112">
        <f>SUM(I11:I56)</f>
        <v>344922477561.45367</v>
      </c>
      <c r="J57" s="112"/>
      <c r="K57" s="112">
        <f>SUM(K11:K56)</f>
        <v>15712243</v>
      </c>
      <c r="L57" s="112"/>
      <c r="M57" s="112">
        <f>SUM(M11:M56)</f>
        <v>71032036764</v>
      </c>
      <c r="N57" s="112"/>
      <c r="O57" s="112">
        <f>SUM(O11:O56)</f>
        <v>-14543057</v>
      </c>
      <c r="P57" s="112"/>
      <c r="Q57" s="112">
        <f>SUM(Q11:Q56)</f>
        <v>75146959366.699997</v>
      </c>
      <c r="R57" s="112"/>
      <c r="S57" s="112">
        <f>SUM(S11:S56)</f>
        <v>102313952</v>
      </c>
      <c r="T57" s="112"/>
      <c r="U57" s="112"/>
      <c r="V57" s="112"/>
      <c r="W57" s="112">
        <f>SUM(W11:W56)</f>
        <v>380544608183</v>
      </c>
      <c r="X57" s="112"/>
      <c r="Y57" s="112">
        <f>SUM(Y11:Y56)</f>
        <v>307585924638.83826</v>
      </c>
      <c r="Z57" s="110"/>
      <c r="AA57" s="146">
        <f>SUM(AA11:AA56)</f>
        <v>0.99797300966643998</v>
      </c>
    </row>
    <row r="58" spans="3:27" ht="63.75" customHeight="1" thickTop="1" x14ac:dyDescent="0.8">
      <c r="L58"/>
      <c r="V58"/>
    </row>
    <row r="59" spans="3:27" ht="30.75" customHeight="1" x14ac:dyDescent="0.95">
      <c r="L59"/>
      <c r="O59" s="89">
        <v>2</v>
      </c>
      <c r="V59"/>
    </row>
    <row r="60" spans="3:27" x14ac:dyDescent="0.8">
      <c r="L60"/>
      <c r="V60"/>
    </row>
    <row r="61" spans="3:27" x14ac:dyDescent="0.8">
      <c r="L61"/>
      <c r="V61"/>
    </row>
    <row r="62" spans="3:27" x14ac:dyDescent="0.8">
      <c r="L62"/>
      <c r="V62"/>
    </row>
    <row r="63" spans="3:27" x14ac:dyDescent="0.8">
      <c r="L63"/>
      <c r="V63"/>
    </row>
    <row r="64" spans="3:27" x14ac:dyDescent="0.8">
      <c r="L64"/>
      <c r="V64"/>
    </row>
    <row r="65" spans="12:22" x14ac:dyDescent="0.8">
      <c r="L65"/>
      <c r="V65"/>
    </row>
    <row r="66" spans="12:22" x14ac:dyDescent="0.8">
      <c r="L66"/>
      <c r="V66"/>
    </row>
    <row r="67" spans="12:22" x14ac:dyDescent="0.8">
      <c r="L67"/>
      <c r="V67"/>
    </row>
    <row r="68" spans="12:22" x14ac:dyDescent="0.8">
      <c r="L68"/>
      <c r="V68"/>
    </row>
  </sheetData>
  <sortState ref="C11:AA55">
    <sortCondition descending="1" ref="Y11:Y55"/>
  </sortState>
  <mergeCells count="30"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2" right="0.2" top="0.25" bottom="0.25" header="0.3" footer="0.3"/>
  <pageSetup paperSize="9" scale="2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9"/>
  <sheetViews>
    <sheetView rightToLeft="1" view="pageBreakPreview" zoomScale="80" zoomScaleNormal="64" zoomScaleSheetLayoutView="80" workbookViewId="0">
      <selection activeCell="A5" sqref="A5:XFD5"/>
    </sheetView>
  </sheetViews>
  <sheetFormatPr defaultRowHeight="15" x14ac:dyDescent="0.25"/>
  <cols>
    <col min="2" max="2" width="1.125" customWidth="1"/>
    <col min="4" max="4" width="1.625" customWidth="1"/>
    <col min="6" max="6" width="0.75" customWidth="1"/>
    <col min="8" max="8" width="0.875" customWidth="1"/>
    <col min="10" max="10" width="0.75" customWidth="1"/>
    <col min="12" max="12" width="1.125" customWidth="1"/>
    <col min="14" max="14" width="0.875" customWidth="1"/>
    <col min="16" max="16" width="1.625" customWidth="1"/>
    <col min="18" max="18" width="1.25" customWidth="1"/>
    <col min="20" max="20" width="0.875" customWidth="1"/>
    <col min="22" max="22" width="1.125" customWidth="1"/>
    <col min="24" max="24" width="0.875" customWidth="1"/>
    <col min="26" max="26" width="1.125" customWidth="1"/>
    <col min="28" max="28" width="1.125" customWidth="1"/>
    <col min="30" max="30" width="0.875" customWidth="1"/>
    <col min="32" max="32" width="0.875" customWidth="1"/>
    <col min="34" max="34" width="0.875" customWidth="1"/>
    <col min="36" max="36" width="1.125" customWidth="1"/>
    <col min="38" max="38" width="1.25" customWidth="1"/>
    <col min="40" max="40" width="0.875" customWidth="1"/>
    <col min="42" max="42" width="0.875" customWidth="1"/>
    <col min="44" max="44" width="1.125" customWidth="1"/>
    <col min="47" max="47" width="1.125" customWidth="1"/>
  </cols>
  <sheetData>
    <row r="1" spans="1:49" ht="25.5" x14ac:dyDescent="0.25">
      <c r="A1" s="180" t="s">
        <v>185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0"/>
      <c r="AM1" s="180"/>
      <c r="AN1" s="180"/>
      <c r="AO1" s="180"/>
      <c r="AP1" s="180"/>
      <c r="AQ1" s="180"/>
      <c r="AR1" s="180"/>
      <c r="AS1" s="180"/>
      <c r="AT1" s="180"/>
      <c r="AU1" s="180"/>
      <c r="AV1" s="180"/>
      <c r="AW1" s="180"/>
    </row>
    <row r="2" spans="1:49" ht="25.5" x14ac:dyDescent="0.25">
      <c r="A2" s="180" t="s">
        <v>90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  <c r="AI2" s="180"/>
      <c r="AJ2" s="180"/>
      <c r="AK2" s="180"/>
      <c r="AL2" s="180"/>
      <c r="AM2" s="180"/>
      <c r="AN2" s="180"/>
      <c r="AO2" s="180"/>
      <c r="AP2" s="180"/>
      <c r="AQ2" s="180"/>
      <c r="AR2" s="180"/>
      <c r="AS2" s="180"/>
      <c r="AT2" s="180"/>
      <c r="AU2" s="180"/>
      <c r="AV2" s="180"/>
      <c r="AW2" s="180"/>
    </row>
    <row r="3" spans="1:49" ht="25.5" x14ac:dyDescent="0.25">
      <c r="A3" s="180" t="s">
        <v>233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80"/>
      <c r="AE3" s="180"/>
      <c r="AF3" s="180"/>
      <c r="AG3" s="180"/>
      <c r="AH3" s="180"/>
      <c r="AI3" s="180"/>
      <c r="AJ3" s="180"/>
      <c r="AK3" s="180"/>
      <c r="AL3" s="180"/>
      <c r="AM3" s="180"/>
      <c r="AN3" s="180"/>
      <c r="AO3" s="180"/>
      <c r="AP3" s="180"/>
      <c r="AQ3" s="180"/>
      <c r="AR3" s="180"/>
      <c r="AS3" s="180"/>
      <c r="AT3" s="180"/>
      <c r="AU3" s="180"/>
      <c r="AV3" s="180"/>
      <c r="AW3" s="180"/>
    </row>
    <row r="4" spans="1:49" x14ac:dyDescent="0.2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</row>
    <row r="5" spans="1:49" s="181" customFormat="1" ht="24" x14ac:dyDescent="0.6">
      <c r="A5" s="181" t="s">
        <v>216</v>
      </c>
    </row>
    <row r="6" spans="1:49" x14ac:dyDescent="0.2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</row>
    <row r="7" spans="1:49" ht="24" x14ac:dyDescent="0.25">
      <c r="A7" s="177" t="s">
        <v>91</v>
      </c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7"/>
      <c r="AT7" s="177"/>
      <c r="AU7" s="177"/>
      <c r="AV7" s="177"/>
      <c r="AW7" s="177"/>
    </row>
    <row r="8" spans="1:49" ht="21" x14ac:dyDescent="0.25">
      <c r="A8" s="121"/>
      <c r="B8" s="121"/>
      <c r="C8" s="121"/>
      <c r="D8" s="121"/>
      <c r="E8" s="121"/>
      <c r="F8" s="121"/>
      <c r="G8" s="121"/>
      <c r="H8" s="121"/>
      <c r="I8" s="179" t="s">
        <v>225</v>
      </c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21"/>
      <c r="AC8" s="179" t="s">
        <v>234</v>
      </c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79"/>
      <c r="AT8" s="121"/>
      <c r="AU8" s="121"/>
      <c r="AV8" s="121"/>
      <c r="AW8" s="121"/>
    </row>
    <row r="9" spans="1:49" x14ac:dyDescent="0.25">
      <c r="A9" s="121"/>
      <c r="B9" s="121"/>
      <c r="C9" s="121"/>
      <c r="D9" s="121"/>
      <c r="E9" s="121"/>
      <c r="F9" s="121"/>
      <c r="G9" s="121"/>
      <c r="H9" s="121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1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1"/>
      <c r="AU9" s="121"/>
      <c r="AV9" s="121"/>
      <c r="AW9" s="121"/>
    </row>
    <row r="10" spans="1:49" ht="21" x14ac:dyDescent="0.25">
      <c r="A10" s="179" t="s">
        <v>92</v>
      </c>
      <c r="B10" s="179"/>
      <c r="C10" s="179"/>
      <c r="D10" s="179"/>
      <c r="E10" s="179"/>
      <c r="F10" s="179"/>
      <c r="G10" s="179"/>
      <c r="H10" s="121"/>
      <c r="I10" s="179" t="s">
        <v>13</v>
      </c>
      <c r="J10" s="179"/>
      <c r="K10" s="179"/>
      <c r="L10" s="121"/>
      <c r="M10" s="179" t="s">
        <v>14</v>
      </c>
      <c r="N10" s="179"/>
      <c r="O10" s="179"/>
      <c r="P10" s="121"/>
      <c r="Q10" s="179" t="s">
        <v>15</v>
      </c>
      <c r="R10" s="179"/>
      <c r="S10" s="179"/>
      <c r="T10" s="179"/>
      <c r="U10" s="179"/>
      <c r="V10" s="121"/>
      <c r="W10" s="179" t="s">
        <v>93</v>
      </c>
      <c r="X10" s="179"/>
      <c r="Y10" s="179"/>
      <c r="Z10" s="179"/>
      <c r="AA10" s="179"/>
      <c r="AB10" s="121"/>
      <c r="AC10" s="179" t="s">
        <v>13</v>
      </c>
      <c r="AD10" s="179"/>
      <c r="AE10" s="179"/>
      <c r="AF10" s="179"/>
      <c r="AG10" s="179"/>
      <c r="AH10" s="121"/>
      <c r="AI10" s="179" t="s">
        <v>14</v>
      </c>
      <c r="AJ10" s="179"/>
      <c r="AK10" s="179"/>
      <c r="AL10" s="121"/>
      <c r="AM10" s="179" t="s">
        <v>15</v>
      </c>
      <c r="AN10" s="179"/>
      <c r="AO10" s="179"/>
      <c r="AP10" s="121"/>
      <c r="AQ10" s="179" t="s">
        <v>93</v>
      </c>
      <c r="AR10" s="179"/>
      <c r="AS10" s="179"/>
      <c r="AT10" s="121"/>
      <c r="AU10" s="121"/>
      <c r="AV10" s="121"/>
      <c r="AW10" s="121"/>
    </row>
    <row r="11" spans="1:49" ht="24" x14ac:dyDescent="0.25">
      <c r="A11" s="177" t="s">
        <v>94</v>
      </c>
      <c r="B11" s="178"/>
      <c r="C11" s="178"/>
      <c r="D11" s="178"/>
      <c r="E11" s="178"/>
      <c r="F11" s="178"/>
      <c r="G11" s="178"/>
      <c r="H11" s="177"/>
      <c r="I11" s="178"/>
      <c r="J11" s="178"/>
      <c r="K11" s="178"/>
      <c r="L11" s="177"/>
      <c r="M11" s="178"/>
      <c r="N11" s="178"/>
      <c r="O11" s="178"/>
      <c r="P11" s="177"/>
      <c r="Q11" s="178"/>
      <c r="R11" s="178"/>
      <c r="S11" s="178"/>
      <c r="T11" s="178"/>
      <c r="U11" s="178"/>
      <c r="V11" s="177"/>
      <c r="W11" s="178"/>
      <c r="X11" s="178"/>
      <c r="Y11" s="178"/>
      <c r="Z11" s="178"/>
      <c r="AA11" s="178"/>
      <c r="AB11" s="177"/>
      <c r="AC11" s="178"/>
      <c r="AD11" s="178"/>
      <c r="AE11" s="178"/>
      <c r="AF11" s="178"/>
      <c r="AG11" s="178"/>
      <c r="AH11" s="177"/>
      <c r="AI11" s="178"/>
      <c r="AJ11" s="178"/>
      <c r="AK11" s="178"/>
      <c r="AL11" s="177"/>
      <c r="AM11" s="178"/>
      <c r="AN11" s="178"/>
      <c r="AO11" s="178"/>
      <c r="AP11" s="177"/>
      <c r="AQ11" s="178"/>
      <c r="AR11" s="178"/>
      <c r="AS11" s="178"/>
      <c r="AT11" s="177"/>
      <c r="AU11" s="177"/>
      <c r="AV11" s="177"/>
      <c r="AW11" s="177"/>
    </row>
    <row r="12" spans="1:49" ht="21" x14ac:dyDescent="0.25">
      <c r="A12" s="121"/>
      <c r="B12" s="121"/>
      <c r="C12" s="179" t="s">
        <v>225</v>
      </c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21"/>
      <c r="Y12" s="179" t="s">
        <v>234</v>
      </c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  <c r="AN12" s="179"/>
      <c r="AO12" s="179"/>
      <c r="AP12" s="179"/>
      <c r="AQ12" s="179"/>
      <c r="AR12" s="179"/>
      <c r="AS12" s="179"/>
      <c r="AT12" s="179"/>
      <c r="AU12" s="179"/>
      <c r="AV12" s="179"/>
      <c r="AW12" s="121"/>
    </row>
    <row r="13" spans="1:49" ht="21" x14ac:dyDescent="0.25">
      <c r="A13" s="123" t="s">
        <v>92</v>
      </c>
      <c r="B13" s="121"/>
      <c r="C13" s="124" t="s">
        <v>95</v>
      </c>
      <c r="D13" s="122"/>
      <c r="E13" s="124" t="s">
        <v>96</v>
      </c>
      <c r="F13" s="122"/>
      <c r="G13" s="175" t="s">
        <v>97</v>
      </c>
      <c r="H13" s="175"/>
      <c r="I13" s="175"/>
      <c r="J13" s="122"/>
      <c r="K13" s="175" t="s">
        <v>98</v>
      </c>
      <c r="L13" s="175"/>
      <c r="M13" s="175"/>
      <c r="N13" s="122"/>
      <c r="O13" s="175" t="s">
        <v>14</v>
      </c>
      <c r="P13" s="175"/>
      <c r="Q13" s="175"/>
      <c r="R13" s="122"/>
      <c r="S13" s="175" t="s">
        <v>15</v>
      </c>
      <c r="T13" s="175"/>
      <c r="U13" s="175"/>
      <c r="V13" s="175"/>
      <c r="W13" s="175"/>
      <c r="X13" s="121"/>
      <c r="Y13" s="175" t="s">
        <v>95</v>
      </c>
      <c r="Z13" s="175"/>
      <c r="AA13" s="175"/>
      <c r="AB13" s="175"/>
      <c r="AC13" s="175"/>
      <c r="AD13" s="122"/>
      <c r="AE13" s="175" t="s">
        <v>96</v>
      </c>
      <c r="AF13" s="175"/>
      <c r="AG13" s="175"/>
      <c r="AH13" s="175"/>
      <c r="AI13" s="175"/>
      <c r="AJ13" s="122"/>
      <c r="AK13" s="175" t="s">
        <v>97</v>
      </c>
      <c r="AL13" s="175"/>
      <c r="AM13" s="175"/>
      <c r="AN13" s="122"/>
      <c r="AO13" s="175" t="s">
        <v>98</v>
      </c>
      <c r="AP13" s="175"/>
      <c r="AQ13" s="175"/>
      <c r="AR13" s="122"/>
      <c r="AS13" s="175" t="s">
        <v>14</v>
      </c>
      <c r="AT13" s="175"/>
      <c r="AU13" s="122"/>
      <c r="AV13" s="124" t="s">
        <v>15</v>
      </c>
      <c r="AW13" s="121"/>
    </row>
    <row r="14" spans="1:49" ht="24" x14ac:dyDescent="0.25">
      <c r="A14" s="177" t="s">
        <v>99</v>
      </c>
      <c r="B14" s="177"/>
      <c r="C14" s="178"/>
      <c r="D14" s="177"/>
      <c r="E14" s="178"/>
      <c r="F14" s="177"/>
      <c r="G14" s="178"/>
      <c r="H14" s="178"/>
      <c r="I14" s="178"/>
      <c r="J14" s="177"/>
      <c r="K14" s="178"/>
      <c r="L14" s="178"/>
      <c r="M14" s="178"/>
      <c r="N14" s="177"/>
      <c r="O14" s="178"/>
      <c r="P14" s="178"/>
      <c r="Q14" s="178"/>
      <c r="R14" s="177"/>
      <c r="S14" s="178"/>
      <c r="T14" s="178"/>
      <c r="U14" s="178"/>
      <c r="V14" s="178"/>
      <c r="W14" s="178"/>
      <c r="X14" s="177"/>
      <c r="Y14" s="178"/>
      <c r="Z14" s="178"/>
      <c r="AA14" s="178"/>
      <c r="AB14" s="178"/>
      <c r="AC14" s="178"/>
      <c r="AD14" s="177"/>
      <c r="AE14" s="178"/>
      <c r="AF14" s="178"/>
      <c r="AG14" s="178"/>
      <c r="AH14" s="178"/>
      <c r="AI14" s="178"/>
      <c r="AJ14" s="177"/>
      <c r="AK14" s="178"/>
      <c r="AL14" s="178"/>
      <c r="AM14" s="178"/>
      <c r="AN14" s="177"/>
      <c r="AO14" s="178"/>
      <c r="AP14" s="178"/>
      <c r="AQ14" s="178"/>
      <c r="AR14" s="177"/>
      <c r="AS14" s="178"/>
      <c r="AT14" s="178"/>
      <c r="AU14" s="177"/>
      <c r="AV14" s="178"/>
      <c r="AW14" s="177"/>
    </row>
    <row r="15" spans="1:49" ht="21" x14ac:dyDescent="0.25">
      <c r="A15" s="121"/>
      <c r="B15" s="121"/>
      <c r="C15" s="179" t="s">
        <v>225</v>
      </c>
      <c r="D15" s="179"/>
      <c r="E15" s="179"/>
      <c r="F15" s="179"/>
      <c r="G15" s="179"/>
      <c r="H15" s="179"/>
      <c r="I15" s="179"/>
      <c r="J15" s="179"/>
      <c r="K15" s="179"/>
      <c r="L15" s="179"/>
      <c r="M15" s="179"/>
      <c r="N15" s="121"/>
      <c r="O15" s="179" t="s">
        <v>234</v>
      </c>
      <c r="P15" s="179"/>
      <c r="Q15" s="179"/>
      <c r="R15" s="179"/>
      <c r="S15" s="179"/>
      <c r="T15" s="179"/>
      <c r="U15" s="179"/>
      <c r="V15" s="179"/>
      <c r="W15" s="179"/>
      <c r="X15" s="179"/>
      <c r="Y15" s="179"/>
      <c r="Z15" s="179"/>
      <c r="AA15" s="179"/>
      <c r="AB15" s="179"/>
      <c r="AC15" s="179"/>
      <c r="AD15" s="179"/>
      <c r="AE15" s="179"/>
      <c r="AF15" s="179"/>
      <c r="AG15" s="179"/>
      <c r="AH15" s="179"/>
      <c r="AI15" s="179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</row>
    <row r="16" spans="1:49" ht="21" x14ac:dyDescent="0.25">
      <c r="A16" s="123" t="s">
        <v>92</v>
      </c>
      <c r="B16" s="121"/>
      <c r="C16" s="124" t="s">
        <v>96</v>
      </c>
      <c r="D16" s="122"/>
      <c r="E16" s="124" t="s">
        <v>98</v>
      </c>
      <c r="F16" s="122"/>
      <c r="G16" s="175" t="s">
        <v>14</v>
      </c>
      <c r="H16" s="175"/>
      <c r="I16" s="175"/>
      <c r="J16" s="122"/>
      <c r="K16" s="175" t="s">
        <v>15</v>
      </c>
      <c r="L16" s="175"/>
      <c r="M16" s="175"/>
      <c r="N16" s="121"/>
      <c r="O16" s="175" t="s">
        <v>96</v>
      </c>
      <c r="P16" s="175"/>
      <c r="Q16" s="175"/>
      <c r="R16" s="175"/>
      <c r="S16" s="175"/>
      <c r="T16" s="122"/>
      <c r="U16" s="175" t="s">
        <v>98</v>
      </c>
      <c r="V16" s="175"/>
      <c r="W16" s="175"/>
      <c r="X16" s="175"/>
      <c r="Y16" s="175"/>
      <c r="Z16" s="122"/>
      <c r="AA16" s="175" t="s">
        <v>14</v>
      </c>
      <c r="AB16" s="175"/>
      <c r="AC16" s="175"/>
      <c r="AD16" s="175"/>
      <c r="AE16" s="175"/>
      <c r="AF16" s="122"/>
      <c r="AG16" s="175" t="s">
        <v>15</v>
      </c>
      <c r="AH16" s="175"/>
      <c r="AI16" s="175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</row>
    <row r="17" spans="1:49" x14ac:dyDescent="0.25">
      <c r="A17" s="122"/>
      <c r="B17" s="121"/>
      <c r="C17" s="122"/>
      <c r="D17" s="121"/>
      <c r="E17" s="122"/>
      <c r="F17" s="121"/>
      <c r="G17" s="122"/>
      <c r="H17" s="122"/>
      <c r="I17" s="122"/>
      <c r="J17" s="121"/>
      <c r="K17" s="122"/>
      <c r="L17" s="122"/>
      <c r="M17" s="122"/>
      <c r="N17" s="121"/>
      <c r="O17" s="122"/>
      <c r="P17" s="122"/>
      <c r="Q17" s="122"/>
      <c r="R17" s="122"/>
      <c r="S17" s="122"/>
      <c r="T17" s="121"/>
      <c r="U17" s="122"/>
      <c r="V17" s="122"/>
      <c r="W17" s="122"/>
      <c r="X17" s="122"/>
      <c r="Y17" s="122"/>
      <c r="Z17" s="121"/>
      <c r="AA17" s="122"/>
      <c r="AB17" s="122"/>
      <c r="AC17" s="122"/>
      <c r="AD17" s="122"/>
      <c r="AE17" s="122"/>
      <c r="AF17" s="121"/>
      <c r="AG17" s="122"/>
      <c r="AH17" s="122"/>
      <c r="AI17" s="122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</row>
    <row r="18" spans="1:49" x14ac:dyDescent="0.25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</row>
    <row r="19" spans="1:49" ht="39" x14ac:dyDescent="0.95">
      <c r="A19" s="176">
        <v>3</v>
      </c>
      <c r="B19" s="176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76"/>
      <c r="AQ19" s="176"/>
      <c r="AR19" s="176"/>
      <c r="AS19" s="176"/>
      <c r="AT19" s="176"/>
      <c r="AU19" s="176"/>
      <c r="AV19" s="176"/>
      <c r="AW19" s="176"/>
    </row>
  </sheetData>
  <mergeCells count="38">
    <mergeCell ref="A1:AW1"/>
    <mergeCell ref="A2:AW2"/>
    <mergeCell ref="A3:AW3"/>
    <mergeCell ref="A7:AW7"/>
    <mergeCell ref="I8:AA8"/>
    <mergeCell ref="AC8:AS8"/>
    <mergeCell ref="A5:XFD5"/>
    <mergeCell ref="AQ10:AS10"/>
    <mergeCell ref="A11:AW11"/>
    <mergeCell ref="C12:W12"/>
    <mergeCell ref="Y12:AV12"/>
    <mergeCell ref="A10:G10"/>
    <mergeCell ref="I10:K10"/>
    <mergeCell ref="M10:O10"/>
    <mergeCell ref="Q10:U10"/>
    <mergeCell ref="W10:AA10"/>
    <mergeCell ref="AC10:AG10"/>
    <mergeCell ref="AI10:AK10"/>
    <mergeCell ref="AM10:AO10"/>
    <mergeCell ref="AS13:AT13"/>
    <mergeCell ref="A14:AW14"/>
    <mergeCell ref="C15:M15"/>
    <mergeCell ref="O15:AI15"/>
    <mergeCell ref="G13:I13"/>
    <mergeCell ref="K13:M13"/>
    <mergeCell ref="O13:Q13"/>
    <mergeCell ref="S13:W13"/>
    <mergeCell ref="Y13:AC13"/>
    <mergeCell ref="AE13:AI13"/>
    <mergeCell ref="AK13:AM13"/>
    <mergeCell ref="AO13:AQ13"/>
    <mergeCell ref="O16:S16"/>
    <mergeCell ref="U16:Y16"/>
    <mergeCell ref="AA16:AE16"/>
    <mergeCell ref="AG16:AI16"/>
    <mergeCell ref="A19:AW19"/>
    <mergeCell ref="G16:I16"/>
    <mergeCell ref="K16:M16"/>
  </mergeCells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2:CC30"/>
  <sheetViews>
    <sheetView rightToLeft="1" view="pageBreakPreview" zoomScale="70" zoomScaleNormal="70" zoomScaleSheetLayoutView="70" workbookViewId="0">
      <selection activeCell="AL16" sqref="AL16"/>
    </sheetView>
  </sheetViews>
  <sheetFormatPr defaultColWidth="9.125" defaultRowHeight="21" x14ac:dyDescent="0.6"/>
  <cols>
    <col min="1" max="1" width="4.75" style="1" customWidth="1"/>
    <col min="2" max="2" width="46" style="1" bestFit="1" customWidth="1"/>
    <col min="3" max="3" width="1" style="1" customWidth="1"/>
    <col min="4" max="4" width="12.75" style="1" customWidth="1"/>
    <col min="5" max="5" width="1" style="1" customWidth="1"/>
    <col min="6" max="6" width="14" style="1" customWidth="1"/>
    <col min="7" max="7" width="1" style="1" customWidth="1"/>
    <col min="8" max="8" width="16.75" style="1" bestFit="1" customWidth="1"/>
    <col min="9" max="9" width="1" style="1" customWidth="1"/>
    <col min="10" max="10" width="19.125" style="1" bestFit="1" customWidth="1"/>
    <col min="11" max="11" width="1" style="1" customWidth="1"/>
    <col min="12" max="12" width="12" style="1" bestFit="1" customWidth="1"/>
    <col min="13" max="13" width="1.125" style="1" customWidth="1"/>
    <col min="14" max="14" width="7.25" style="1" customWidth="1"/>
    <col min="15" max="15" width="1" style="1" customWidth="1"/>
    <col min="16" max="16" width="9.125" style="1" bestFit="1" customWidth="1"/>
    <col min="17" max="17" width="1" style="1" customWidth="1"/>
    <col min="18" max="18" width="19.125" style="1" bestFit="1" customWidth="1"/>
    <col min="19" max="19" width="1" style="1" customWidth="1"/>
    <col min="20" max="20" width="17.75" style="1" customWidth="1"/>
    <col min="21" max="21" width="1" style="1" customWidth="1"/>
    <col min="22" max="22" width="19.125" style="1" bestFit="1" customWidth="1"/>
    <col min="23" max="23" width="1" style="1" customWidth="1"/>
    <col min="24" max="24" width="19.125" style="1" bestFit="1" customWidth="1"/>
    <col min="25" max="25" width="1" style="1" customWidth="1"/>
    <col min="26" max="26" width="9.125" style="1" bestFit="1" customWidth="1"/>
    <col min="27" max="27" width="1" style="1" customWidth="1"/>
    <col min="28" max="28" width="19.75" style="1" bestFit="1" customWidth="1"/>
    <col min="29" max="29" width="1" style="1" customWidth="1"/>
    <col min="30" max="30" width="14.25" style="1" bestFit="1" customWidth="1"/>
    <col min="31" max="31" width="1" style="1" customWidth="1"/>
    <col min="32" max="32" width="12.75" style="1" customWidth="1"/>
    <col min="33" max="33" width="1" style="1" customWidth="1"/>
    <col min="34" max="34" width="19.125" style="1" bestFit="1" customWidth="1"/>
    <col min="35" max="35" width="1" style="1" customWidth="1"/>
    <col min="36" max="36" width="17.75" style="1" customWidth="1"/>
    <col min="37" max="37" width="1" style="1" customWidth="1"/>
    <col min="38" max="38" width="21.75" style="1" customWidth="1"/>
    <col min="39" max="39" width="1" style="1" customWidth="1"/>
    <col min="40" max="40" width="4.625" style="1" customWidth="1"/>
    <col min="41" max="16384" width="9.125" style="1"/>
  </cols>
  <sheetData>
    <row r="2" spans="2:38" ht="39" x14ac:dyDescent="0.6">
      <c r="B2" s="186" t="s">
        <v>184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</row>
    <row r="3" spans="2:38" ht="39" x14ac:dyDescent="0.6">
      <c r="B3" s="186" t="s">
        <v>0</v>
      </c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  <c r="AH3" s="186"/>
      <c r="AI3" s="186"/>
      <c r="AJ3" s="186"/>
      <c r="AK3" s="186"/>
      <c r="AL3" s="186"/>
    </row>
    <row r="4" spans="2:38" ht="39" x14ac:dyDescent="0.6">
      <c r="B4" s="186" t="s">
        <v>233</v>
      </c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/>
      <c r="AG4" s="186"/>
      <c r="AH4" s="186"/>
      <c r="AI4" s="186"/>
      <c r="AJ4" s="186"/>
      <c r="AK4" s="186"/>
      <c r="AL4" s="186"/>
    </row>
    <row r="5" spans="2:38" ht="39" x14ac:dyDescent="0.6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</row>
    <row r="6" spans="2:38" ht="39" x14ac:dyDescent="0.6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</row>
    <row r="7" spans="2:38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8" s="2" customFormat="1" ht="30" x14ac:dyDescent="0.55000000000000004">
      <c r="B8" s="184" t="s">
        <v>166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8" ht="30" x14ac:dyDescent="0.6">
      <c r="B10" s="159" t="s">
        <v>17</v>
      </c>
      <c r="C10" s="159" t="s">
        <v>17</v>
      </c>
      <c r="D10" s="159" t="s">
        <v>17</v>
      </c>
      <c r="E10" s="159" t="s">
        <v>17</v>
      </c>
      <c r="F10" s="159" t="s">
        <v>17</v>
      </c>
      <c r="G10" s="159" t="s">
        <v>17</v>
      </c>
      <c r="H10" s="159" t="s">
        <v>17</v>
      </c>
      <c r="I10" s="159" t="s">
        <v>17</v>
      </c>
      <c r="J10" s="159" t="s">
        <v>17</v>
      </c>
      <c r="K10" s="159" t="s">
        <v>17</v>
      </c>
      <c r="L10" s="159"/>
      <c r="M10" s="159"/>
      <c r="N10" s="159" t="s">
        <v>17</v>
      </c>
      <c r="P10" s="159" t="s">
        <v>225</v>
      </c>
      <c r="Q10" s="159" t="s">
        <v>2</v>
      </c>
      <c r="R10" s="159" t="s">
        <v>2</v>
      </c>
      <c r="S10" s="159" t="s">
        <v>2</v>
      </c>
      <c r="T10" s="159" t="s">
        <v>2</v>
      </c>
      <c r="V10" s="187" t="s">
        <v>3</v>
      </c>
      <c r="W10" s="159" t="s">
        <v>3</v>
      </c>
      <c r="X10" s="159" t="s">
        <v>3</v>
      </c>
      <c r="Y10" s="159" t="s">
        <v>3</v>
      </c>
      <c r="Z10" s="159" t="s">
        <v>3</v>
      </c>
      <c r="AA10" s="159" t="s">
        <v>3</v>
      </c>
      <c r="AB10" s="159" t="s">
        <v>3</v>
      </c>
      <c r="AD10" s="159" t="s">
        <v>234</v>
      </c>
      <c r="AE10" s="159" t="s">
        <v>4</v>
      </c>
      <c r="AF10" s="159" t="s">
        <v>4</v>
      </c>
      <c r="AG10" s="159" t="s">
        <v>4</v>
      </c>
      <c r="AH10" s="159" t="s">
        <v>4</v>
      </c>
      <c r="AI10" s="159" t="s">
        <v>4</v>
      </c>
      <c r="AJ10" s="159" t="s">
        <v>4</v>
      </c>
      <c r="AK10" s="159" t="s">
        <v>4</v>
      </c>
      <c r="AL10" s="159" t="s">
        <v>4</v>
      </c>
    </row>
    <row r="11" spans="2:38" s="13" customFormat="1" ht="45.75" customHeight="1" x14ac:dyDescent="0.6">
      <c r="B11" s="162" t="s">
        <v>18</v>
      </c>
      <c r="C11" s="15"/>
      <c r="D11" s="162" t="s">
        <v>19</v>
      </c>
      <c r="E11" s="15"/>
      <c r="F11" s="162" t="s">
        <v>20</v>
      </c>
      <c r="G11" s="15"/>
      <c r="H11" s="162" t="s">
        <v>21</v>
      </c>
      <c r="I11" s="15"/>
      <c r="J11" s="162" t="s">
        <v>71</v>
      </c>
      <c r="K11" s="15"/>
      <c r="L11" s="162" t="s">
        <v>23</v>
      </c>
      <c r="M11" s="116"/>
      <c r="N11" s="162" t="s">
        <v>16</v>
      </c>
      <c r="P11" s="162" t="s">
        <v>5</v>
      </c>
      <c r="Q11" s="15"/>
      <c r="R11" s="162" t="s">
        <v>6</v>
      </c>
      <c r="S11" s="15"/>
      <c r="T11" s="162" t="s">
        <v>7</v>
      </c>
      <c r="V11" s="183" t="s">
        <v>8</v>
      </c>
      <c r="W11" s="162" t="s">
        <v>8</v>
      </c>
      <c r="X11" s="162" t="s">
        <v>8</v>
      </c>
      <c r="Z11" s="162" t="s">
        <v>9</v>
      </c>
      <c r="AA11" s="162" t="s">
        <v>9</v>
      </c>
      <c r="AB11" s="162" t="s">
        <v>9</v>
      </c>
      <c r="AD11" s="162" t="s">
        <v>5</v>
      </c>
      <c r="AE11" s="15"/>
      <c r="AF11" s="162" t="s">
        <v>24</v>
      </c>
      <c r="AG11" s="15"/>
      <c r="AH11" s="162" t="s">
        <v>6</v>
      </c>
      <c r="AI11" s="15"/>
      <c r="AJ11" s="162" t="s">
        <v>7</v>
      </c>
      <c r="AK11" s="15"/>
      <c r="AL11" s="162" t="s">
        <v>11</v>
      </c>
    </row>
    <row r="12" spans="2:38" s="13" customFormat="1" ht="45.75" customHeight="1" x14ac:dyDescent="0.6">
      <c r="B12" s="163" t="s">
        <v>18</v>
      </c>
      <c r="C12" s="16"/>
      <c r="D12" s="163" t="s">
        <v>19</v>
      </c>
      <c r="E12" s="16"/>
      <c r="F12" s="163" t="s">
        <v>20</v>
      </c>
      <c r="G12" s="16"/>
      <c r="H12" s="163" t="s">
        <v>21</v>
      </c>
      <c r="I12" s="16"/>
      <c r="J12" s="163" t="s">
        <v>22</v>
      </c>
      <c r="K12" s="16"/>
      <c r="L12" s="163"/>
      <c r="M12" s="117"/>
      <c r="N12" s="163" t="s">
        <v>16</v>
      </c>
      <c r="P12" s="163" t="s">
        <v>5</v>
      </c>
      <c r="Q12" s="16"/>
      <c r="R12" s="163" t="s">
        <v>6</v>
      </c>
      <c r="S12" s="16"/>
      <c r="T12" s="163" t="s">
        <v>7</v>
      </c>
      <c r="V12" s="182" t="s">
        <v>5</v>
      </c>
      <c r="W12" s="16"/>
      <c r="X12" s="163" t="s">
        <v>6</v>
      </c>
      <c r="Z12" s="163" t="s">
        <v>5</v>
      </c>
      <c r="AA12" s="16"/>
      <c r="AB12" s="163" t="s">
        <v>12</v>
      </c>
      <c r="AD12" s="163" t="s">
        <v>5</v>
      </c>
      <c r="AE12" s="16"/>
      <c r="AF12" s="163" t="s">
        <v>24</v>
      </c>
      <c r="AG12" s="16"/>
      <c r="AH12" s="163" t="s">
        <v>6</v>
      </c>
      <c r="AI12" s="16"/>
      <c r="AJ12" s="163"/>
      <c r="AK12" s="16"/>
      <c r="AL12" s="163" t="s">
        <v>11</v>
      </c>
    </row>
    <row r="13" spans="2:38" s="13" customFormat="1" ht="45.75" customHeight="1" x14ac:dyDescent="0.6">
      <c r="B13" s="149" t="s">
        <v>244</v>
      </c>
      <c r="D13" s="149" t="s">
        <v>245</v>
      </c>
      <c r="F13" s="149" t="s">
        <v>245</v>
      </c>
      <c r="H13" s="149" t="s">
        <v>246</v>
      </c>
      <c r="J13" s="149" t="s">
        <v>247</v>
      </c>
      <c r="L13" s="149">
        <v>0</v>
      </c>
      <c r="M13" s="149"/>
      <c r="N13" s="149">
        <v>0</v>
      </c>
      <c r="P13" s="149">
        <v>0</v>
      </c>
      <c r="R13" s="149">
        <v>0</v>
      </c>
      <c r="T13" s="149">
        <v>0</v>
      </c>
      <c r="V13" s="150">
        <v>15970</v>
      </c>
      <c r="X13" s="149">
        <v>8294803974</v>
      </c>
      <c r="Z13" s="149">
        <v>15970</v>
      </c>
      <c r="AB13" s="149">
        <v>8446038988</v>
      </c>
      <c r="AD13" s="149">
        <v>0</v>
      </c>
      <c r="AF13" s="149">
        <v>0</v>
      </c>
      <c r="AH13" s="149">
        <v>0</v>
      </c>
      <c r="AJ13" s="149">
        <v>0</v>
      </c>
      <c r="AL13" s="149">
        <v>0</v>
      </c>
    </row>
    <row r="14" spans="2:38" s="13" customFormat="1" ht="45.75" customHeight="1" x14ac:dyDescent="0.6">
      <c r="B14" s="149" t="s">
        <v>248</v>
      </c>
      <c r="D14" s="149" t="s">
        <v>245</v>
      </c>
      <c r="F14" s="149" t="s">
        <v>245</v>
      </c>
      <c r="H14" s="149" t="s">
        <v>249</v>
      </c>
      <c r="J14" s="149" t="s">
        <v>250</v>
      </c>
      <c r="L14" s="149">
        <v>0</v>
      </c>
      <c r="M14" s="149"/>
      <c r="N14" s="149">
        <v>0</v>
      </c>
      <c r="P14" s="149">
        <v>0</v>
      </c>
      <c r="R14" s="149">
        <v>0</v>
      </c>
      <c r="T14" s="149">
        <v>0</v>
      </c>
      <c r="V14" s="150">
        <v>25784</v>
      </c>
      <c r="X14" s="149">
        <v>13954375007</v>
      </c>
      <c r="Z14" s="149">
        <v>25784</v>
      </c>
      <c r="AB14" s="149">
        <v>14185006084</v>
      </c>
      <c r="AD14" s="149">
        <v>0</v>
      </c>
      <c r="AF14" s="149">
        <v>0</v>
      </c>
      <c r="AH14" s="149">
        <v>0</v>
      </c>
      <c r="AJ14" s="149">
        <v>0</v>
      </c>
      <c r="AL14" s="149">
        <v>0</v>
      </c>
    </row>
    <row r="15" spans="2:38" ht="21.75" x14ac:dyDescent="0.6">
      <c r="B15" s="3"/>
      <c r="C15" s="3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>
        <v>5.1000000000000004E-3</v>
      </c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2"/>
      <c r="AL15" s="74"/>
    </row>
    <row r="16" spans="2:38" ht="27" thickBot="1" x14ac:dyDescent="0.65">
      <c r="B16" s="185" t="s">
        <v>66</v>
      </c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2"/>
      <c r="P16" s="54">
        <f>SUM(P15:P15)</f>
        <v>0</v>
      </c>
      <c r="Q16" s="20"/>
      <c r="R16" s="54">
        <f>SUM(R15:R15)</f>
        <v>0</v>
      </c>
      <c r="S16" s="20"/>
      <c r="T16" s="54">
        <f>SUM(T15:T15)</f>
        <v>0</v>
      </c>
      <c r="U16" s="20"/>
      <c r="V16" s="54">
        <f>SUM(V15:V15)</f>
        <v>5.1000000000000004E-3</v>
      </c>
      <c r="W16" s="20"/>
      <c r="X16" s="54">
        <f>SUM(X15:X15)</f>
        <v>0</v>
      </c>
      <c r="Y16" s="20"/>
      <c r="Z16" s="54">
        <f>SUM(Z15:Z15)</f>
        <v>0</v>
      </c>
      <c r="AA16" s="20"/>
      <c r="AB16" s="54">
        <f>SUM(AB15:AB15)</f>
        <v>0</v>
      </c>
      <c r="AC16" s="20"/>
      <c r="AD16" s="54">
        <f>SUM(AD15:AD15)</f>
        <v>0</v>
      </c>
      <c r="AE16" s="55"/>
      <c r="AF16" s="54"/>
      <c r="AG16" s="20"/>
      <c r="AH16" s="54">
        <f>SUM(AH15:AH15)</f>
        <v>0</v>
      </c>
      <c r="AI16" s="20"/>
      <c r="AJ16" s="54">
        <f>SUM(AJ15:AJ15)</f>
        <v>0</v>
      </c>
      <c r="AK16" s="20"/>
      <c r="AL16" s="63">
        <f>SUM(AL15:AL15)</f>
        <v>0</v>
      </c>
    </row>
    <row r="17" spans="20:81" ht="21" customHeight="1" thickTop="1" x14ac:dyDescent="0.6">
      <c r="V17"/>
      <c r="W17"/>
    </row>
    <row r="18" spans="20:81" x14ac:dyDescent="0.6">
      <c r="V18"/>
      <c r="W18"/>
    </row>
    <row r="19" spans="20:81" ht="21.75" x14ac:dyDescent="0.6">
      <c r="V19"/>
      <c r="W19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</row>
    <row r="20" spans="20:81" ht="21.75" x14ac:dyDescent="0.6">
      <c r="V20"/>
      <c r="W20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</row>
    <row r="21" spans="20:81" ht="21.75" x14ac:dyDescent="0.6">
      <c r="V21"/>
      <c r="W21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</row>
    <row r="22" spans="20:81" ht="21.75" x14ac:dyDescent="0.6">
      <c r="V22"/>
      <c r="W22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</row>
    <row r="23" spans="20:81" ht="33" x14ac:dyDescent="0.8">
      <c r="T23" s="43">
        <v>4</v>
      </c>
      <c r="V23"/>
      <c r="W2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</row>
    <row r="24" spans="20:81" ht="21.75" x14ac:dyDescent="0.6">
      <c r="V24"/>
      <c r="W24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</row>
    <row r="25" spans="20:81" ht="21.75" x14ac:dyDescent="0.6">
      <c r="V25"/>
      <c r="W25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</row>
    <row r="26" spans="20:81" ht="21.75" x14ac:dyDescent="0.6">
      <c r="V26"/>
      <c r="W26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</row>
    <row r="27" spans="20:81" ht="21.75" x14ac:dyDescent="0.6">
      <c r="V27"/>
      <c r="W27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</row>
    <row r="28" spans="20:81" ht="21.75" x14ac:dyDescent="0.6">
      <c r="V28"/>
      <c r="W28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</row>
    <row r="29" spans="20:81" ht="21.75" x14ac:dyDescent="0.6">
      <c r="V29"/>
      <c r="W29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</row>
    <row r="30" spans="20:81" x14ac:dyDescent="0.6">
      <c r="V30"/>
      <c r="W30"/>
    </row>
  </sheetData>
  <sortState ref="B15:AL15">
    <sortCondition descending="1" ref="AJ15"/>
  </sortState>
  <mergeCells count="30">
    <mergeCell ref="B8:R8"/>
    <mergeCell ref="B16:N16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  <mergeCell ref="V12"/>
    <mergeCell ref="X12"/>
    <mergeCell ref="V11:X11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L11:L12"/>
  </mergeCells>
  <printOptions horizontalCentered="1" verticalCentered="1"/>
  <pageMargins left="0" right="0" top="0.25" bottom="0" header="0.3" footer="0.3"/>
  <pageSetup paperSize="9"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F43"/>
  <sheetViews>
    <sheetView rightToLeft="1" view="pageBreakPreview" topLeftCell="B4" zoomScale="70" zoomScaleNormal="110" zoomScaleSheetLayoutView="70" workbookViewId="0">
      <selection activeCell="B2" sqref="B2:AF2"/>
    </sheetView>
  </sheetViews>
  <sheetFormatPr defaultColWidth="9.125" defaultRowHeight="21" x14ac:dyDescent="0.6"/>
  <cols>
    <col min="1" max="1" width="4.75" style="1" customWidth="1"/>
    <col min="2" max="2" width="49.75" style="1" customWidth="1"/>
    <col min="3" max="3" width="1" style="1" customWidth="1"/>
    <col min="4" max="4" width="17.125" style="1" customWidth="1"/>
    <col min="5" max="5" width="1" style="1" customWidth="1"/>
    <col min="6" max="6" width="11.875" style="1" bestFit="1" customWidth="1"/>
    <col min="7" max="7" width="1" style="1" customWidth="1"/>
    <col min="8" max="8" width="14.25" style="1" bestFit="1" customWidth="1"/>
    <col min="9" max="9" width="1" style="1" customWidth="1"/>
    <col min="10" max="10" width="14" style="1" customWidth="1"/>
    <col min="11" max="11" width="1" style="1" customWidth="1"/>
    <col min="12" max="12" width="12.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375" style="1" customWidth="1"/>
    <col min="17" max="17" width="1" style="1" customWidth="1"/>
    <col min="18" max="18" width="11.37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75" style="1" customWidth="1"/>
    <col min="31" max="31" width="1" style="1" hidden="1" customWidth="1"/>
    <col min="32" max="32" width="22.125" style="1" customWidth="1"/>
    <col min="33" max="33" width="1" style="1" customWidth="1"/>
    <col min="34" max="34" width="9.125" style="1" customWidth="1"/>
    <col min="35" max="16384" width="9.125" style="1"/>
  </cols>
  <sheetData>
    <row r="2" spans="2:32" ht="39" x14ac:dyDescent="0.6">
      <c r="B2" s="186" t="s">
        <v>185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</row>
    <row r="3" spans="2:32" ht="39" x14ac:dyDescent="0.6">
      <c r="B3" s="186" t="s">
        <v>0</v>
      </c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</row>
    <row r="4" spans="2:32" ht="39" x14ac:dyDescent="0.6">
      <c r="B4" s="186" t="s">
        <v>233</v>
      </c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/>
    </row>
    <row r="5" spans="2:32" ht="129" customHeight="1" x14ac:dyDescent="0.6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</row>
    <row r="6" spans="2:32" ht="129" customHeight="1" x14ac:dyDescent="0.6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</row>
    <row r="7" spans="2:32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2" s="2" customFormat="1" ht="30" x14ac:dyDescent="0.55000000000000004">
      <c r="B8" s="12" t="s">
        <v>167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2" s="13" customFormat="1" ht="31.5" customHeight="1" x14ac:dyDescent="0.6">
      <c r="B10" s="161" t="s">
        <v>30</v>
      </c>
      <c r="C10" s="161" t="s">
        <v>30</v>
      </c>
      <c r="D10" s="161" t="s">
        <v>30</v>
      </c>
      <c r="E10" s="161" t="s">
        <v>30</v>
      </c>
      <c r="F10" s="161" t="s">
        <v>30</v>
      </c>
      <c r="G10" s="161" t="s">
        <v>30</v>
      </c>
      <c r="H10" s="161" t="s">
        <v>30</v>
      </c>
      <c r="I10" s="161" t="s">
        <v>30</v>
      </c>
      <c r="J10" s="161" t="s">
        <v>30</v>
      </c>
      <c r="L10" s="188"/>
      <c r="M10" s="161" t="s">
        <v>2</v>
      </c>
      <c r="N10" s="161" t="s">
        <v>2</v>
      </c>
      <c r="O10" s="161" t="s">
        <v>2</v>
      </c>
      <c r="P10" s="161" t="s">
        <v>2</v>
      </c>
      <c r="R10" s="161" t="s">
        <v>3</v>
      </c>
      <c r="S10" s="161" t="s">
        <v>3</v>
      </c>
      <c r="T10" s="161" t="s">
        <v>3</v>
      </c>
      <c r="U10" s="161" t="s">
        <v>3</v>
      </c>
      <c r="V10" s="161"/>
      <c r="W10" s="161" t="s">
        <v>3</v>
      </c>
      <c r="X10" s="161" t="s">
        <v>3</v>
      </c>
      <c r="Z10" s="161" t="s">
        <v>234</v>
      </c>
      <c r="AA10" s="161" t="s">
        <v>4</v>
      </c>
      <c r="AB10" s="161" t="s">
        <v>4</v>
      </c>
      <c r="AC10" s="161" t="s">
        <v>4</v>
      </c>
      <c r="AD10" s="161" t="s">
        <v>4</v>
      </c>
      <c r="AE10" s="161" t="s">
        <v>4</v>
      </c>
      <c r="AF10" s="161" t="s">
        <v>4</v>
      </c>
    </row>
    <row r="11" spans="2:32" s="13" customFormat="1" x14ac:dyDescent="0.6">
      <c r="B11" s="162" t="s">
        <v>31</v>
      </c>
      <c r="C11" s="15"/>
      <c r="D11" s="162" t="s">
        <v>71</v>
      </c>
      <c r="E11" s="15"/>
      <c r="F11" s="162" t="s">
        <v>23</v>
      </c>
      <c r="G11" s="15"/>
      <c r="H11" s="162" t="s">
        <v>32</v>
      </c>
      <c r="I11" s="15"/>
      <c r="J11" s="162" t="s">
        <v>20</v>
      </c>
      <c r="L11" s="183" t="s">
        <v>5</v>
      </c>
      <c r="M11" s="15"/>
      <c r="N11" s="162" t="s">
        <v>6</v>
      </c>
      <c r="O11" s="15"/>
      <c r="P11" s="162" t="s">
        <v>7</v>
      </c>
      <c r="R11" s="162" t="s">
        <v>8</v>
      </c>
      <c r="S11" s="162" t="s">
        <v>8</v>
      </c>
      <c r="T11" s="162" t="s">
        <v>8</v>
      </c>
      <c r="U11" s="15"/>
      <c r="V11" s="183" t="s">
        <v>9</v>
      </c>
      <c r="W11" s="162" t="s">
        <v>9</v>
      </c>
      <c r="X11" s="162" t="s">
        <v>9</v>
      </c>
      <c r="Z11" s="162" t="s">
        <v>5</v>
      </c>
      <c r="AA11" s="15"/>
      <c r="AB11" s="162" t="s">
        <v>6</v>
      </c>
      <c r="AC11" s="15"/>
      <c r="AD11" s="162" t="s">
        <v>7</v>
      </c>
      <c r="AE11" s="15"/>
      <c r="AF11" s="162" t="s">
        <v>33</v>
      </c>
    </row>
    <row r="12" spans="2:32" s="13" customFormat="1" ht="75.75" customHeight="1" x14ac:dyDescent="0.6">
      <c r="B12" s="163" t="s">
        <v>31</v>
      </c>
      <c r="C12" s="16"/>
      <c r="D12" s="163" t="s">
        <v>22</v>
      </c>
      <c r="E12" s="16"/>
      <c r="F12" s="163" t="s">
        <v>23</v>
      </c>
      <c r="G12" s="16"/>
      <c r="H12" s="163" t="s">
        <v>32</v>
      </c>
      <c r="I12" s="16"/>
      <c r="J12" s="163" t="s">
        <v>20</v>
      </c>
      <c r="L12" s="163"/>
      <c r="M12" s="16"/>
      <c r="N12" s="163" t="s">
        <v>6</v>
      </c>
      <c r="O12" s="16"/>
      <c r="P12" s="163" t="s">
        <v>7</v>
      </c>
      <c r="R12" s="163" t="s">
        <v>5</v>
      </c>
      <c r="S12" s="16"/>
      <c r="T12" s="163" t="s">
        <v>6</v>
      </c>
      <c r="U12" s="16"/>
      <c r="V12" s="182" t="s">
        <v>5</v>
      </c>
      <c r="W12" s="16"/>
      <c r="X12" s="163" t="s">
        <v>12</v>
      </c>
      <c r="Z12" s="163" t="s">
        <v>5</v>
      </c>
      <c r="AA12" s="16"/>
      <c r="AB12" s="163" t="s">
        <v>6</v>
      </c>
      <c r="AC12" s="16"/>
      <c r="AD12" s="163" t="s">
        <v>7</v>
      </c>
      <c r="AE12" s="16"/>
      <c r="AF12" s="163" t="s">
        <v>33</v>
      </c>
    </row>
    <row r="13" spans="2:32" s="13" customFormat="1" ht="32.25" customHeight="1" x14ac:dyDescent="0.65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00">
        <v>0</v>
      </c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99"/>
      <c r="AF13" s="106"/>
    </row>
    <row r="14" spans="2:32" ht="27" thickBot="1" x14ac:dyDescent="0.7">
      <c r="B14" s="189" t="s">
        <v>66</v>
      </c>
      <c r="C14" s="189"/>
      <c r="D14" s="189"/>
      <c r="E14" s="189"/>
      <c r="F14" s="189"/>
      <c r="G14" s="189"/>
      <c r="H14" s="189"/>
      <c r="I14" s="189"/>
      <c r="J14" s="189"/>
      <c r="K14" s="19"/>
      <c r="L14" s="107">
        <f>SUM(L13:L13)</f>
        <v>0</v>
      </c>
      <c r="M14" s="99"/>
      <c r="N14" s="107" t="s">
        <v>81</v>
      </c>
      <c r="O14" s="99"/>
      <c r="P14" s="107" t="s">
        <v>81</v>
      </c>
      <c r="Q14" s="99"/>
      <c r="R14" s="107" t="s">
        <v>81</v>
      </c>
      <c r="S14" s="99"/>
      <c r="T14" s="107" t="s">
        <v>81</v>
      </c>
      <c r="U14" s="99"/>
      <c r="V14" s="107" t="s">
        <v>81</v>
      </c>
      <c r="W14" s="99"/>
      <c r="X14" s="107" t="s">
        <v>81</v>
      </c>
      <c r="Y14" s="99"/>
      <c r="Z14" s="107" t="s">
        <v>81</v>
      </c>
      <c r="AA14" s="99"/>
      <c r="AB14" s="107" t="s">
        <v>81</v>
      </c>
      <c r="AC14" s="99"/>
      <c r="AD14" s="107" t="s">
        <v>81</v>
      </c>
      <c r="AE14" s="99"/>
      <c r="AF14" s="108">
        <f>SUM(AF13:AF13)</f>
        <v>0</v>
      </c>
    </row>
    <row r="15" spans="2:32" ht="21.75" thickTop="1" x14ac:dyDescent="0.6">
      <c r="L15" s="98"/>
      <c r="V15"/>
    </row>
    <row r="16" spans="2:32" x14ac:dyDescent="0.6">
      <c r="L16"/>
      <c r="V16"/>
    </row>
    <row r="17" spans="12:22" x14ac:dyDescent="0.6">
      <c r="L17"/>
      <c r="V17"/>
    </row>
    <row r="18" spans="12:22" x14ac:dyDescent="0.6">
      <c r="L18"/>
      <c r="V18"/>
    </row>
    <row r="19" spans="12:22" x14ac:dyDescent="0.6">
      <c r="L19"/>
      <c r="V19"/>
    </row>
    <row r="20" spans="12:22" ht="33" x14ac:dyDescent="0.8">
      <c r="L20"/>
      <c r="P20" s="43">
        <v>5</v>
      </c>
      <c r="V20"/>
    </row>
    <row r="21" spans="12:22" x14ac:dyDescent="0.6">
      <c r="L21"/>
      <c r="V21"/>
    </row>
    <row r="22" spans="12:22" x14ac:dyDescent="0.6">
      <c r="L22"/>
      <c r="V22"/>
    </row>
    <row r="23" spans="12:22" x14ac:dyDescent="0.6">
      <c r="L23"/>
      <c r="V23"/>
    </row>
    <row r="24" spans="12:22" x14ac:dyDescent="0.6">
      <c r="L24"/>
      <c r="V24"/>
    </row>
    <row r="25" spans="12:22" x14ac:dyDescent="0.6">
      <c r="L25"/>
      <c r="V25"/>
    </row>
    <row r="26" spans="12:22" x14ac:dyDescent="0.6">
      <c r="L26"/>
      <c r="V26"/>
    </row>
    <row r="27" spans="12:22" x14ac:dyDescent="0.6">
      <c r="L27"/>
      <c r="V27"/>
    </row>
    <row r="28" spans="12:22" x14ac:dyDescent="0.6">
      <c r="L28"/>
      <c r="V28"/>
    </row>
    <row r="29" spans="12:22" x14ac:dyDescent="0.6">
      <c r="L29"/>
      <c r="V29"/>
    </row>
    <row r="30" spans="12:22" x14ac:dyDescent="0.6">
      <c r="L30"/>
      <c r="V30"/>
    </row>
    <row r="31" spans="12:22" x14ac:dyDescent="0.6">
      <c r="L31"/>
      <c r="V31"/>
    </row>
    <row r="32" spans="12:22" x14ac:dyDescent="0.6">
      <c r="L32"/>
      <c r="V32"/>
    </row>
    <row r="33" spans="12:26" x14ac:dyDescent="0.6">
      <c r="L33"/>
      <c r="V33"/>
    </row>
    <row r="34" spans="12:26" x14ac:dyDescent="0.6">
      <c r="L34"/>
      <c r="V34"/>
    </row>
    <row r="35" spans="12:26" x14ac:dyDescent="0.6">
      <c r="L35"/>
      <c r="V35"/>
    </row>
    <row r="36" spans="12:26" x14ac:dyDescent="0.6">
      <c r="L36"/>
      <c r="V36"/>
      <c r="X36"/>
      <c r="Y36"/>
      <c r="Z36"/>
    </row>
    <row r="37" spans="12:26" x14ac:dyDescent="0.6">
      <c r="L37"/>
      <c r="V37"/>
    </row>
    <row r="38" spans="12:26" x14ac:dyDescent="0.6">
      <c r="L38"/>
      <c r="V38"/>
    </row>
    <row r="39" spans="12:26" x14ac:dyDescent="0.6">
      <c r="L39"/>
      <c r="V39"/>
    </row>
    <row r="40" spans="12:26" x14ac:dyDescent="0.6">
      <c r="L40"/>
      <c r="V40"/>
    </row>
    <row r="41" spans="12:26" x14ac:dyDescent="0.6">
      <c r="L41"/>
    </row>
    <row r="42" spans="12:26" x14ac:dyDescent="0.6">
      <c r="L42"/>
    </row>
    <row r="43" spans="12:26" x14ac:dyDescent="0.6">
      <c r="L43"/>
    </row>
  </sheetData>
  <mergeCells count="26">
    <mergeCell ref="B14:J14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28"/>
  <sheetViews>
    <sheetView rightToLeft="1" view="pageBreakPreview" zoomScale="70" zoomScaleNormal="100" zoomScaleSheetLayoutView="70" workbookViewId="0">
      <selection activeCell="B15" sqref="B15:L15"/>
    </sheetView>
  </sheetViews>
  <sheetFormatPr defaultColWidth="9.125" defaultRowHeight="21" x14ac:dyDescent="0.55000000000000004"/>
  <cols>
    <col min="1" max="1" width="4.625" style="2" customWidth="1"/>
    <col min="2" max="2" width="77.75" style="2" bestFit="1" customWidth="1"/>
    <col min="3" max="3" width="1" style="2" customWidth="1"/>
    <col min="4" max="4" width="17.625" style="2" bestFit="1" customWidth="1"/>
    <col min="5" max="5" width="1" style="2" customWidth="1"/>
    <col min="6" max="6" width="17.625" style="2" bestFit="1" customWidth="1"/>
    <col min="7" max="7" width="1" style="2" customWidth="1"/>
    <col min="8" max="8" width="17.625" style="2" bestFit="1" customWidth="1"/>
    <col min="9" max="9" width="1" style="2" customWidth="1"/>
    <col min="10" max="10" width="17.625" style="2" bestFit="1" customWidth="1"/>
    <col min="11" max="11" width="1" style="2" customWidth="1"/>
    <col min="12" max="12" width="10.25" style="2" customWidth="1"/>
    <col min="13" max="13" width="1" style="2" customWidth="1"/>
    <col min="14" max="14" width="9.125" style="2" customWidth="1"/>
    <col min="15" max="16384" width="9.125" style="2"/>
  </cols>
  <sheetData>
    <row r="2" spans="2:20" ht="30" x14ac:dyDescent="0.55000000000000004">
      <c r="B2" s="159" t="s">
        <v>185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</row>
    <row r="3" spans="2:20" ht="30" x14ac:dyDescent="0.55000000000000004">
      <c r="B3" s="159" t="s">
        <v>0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</row>
    <row r="4" spans="2:20" ht="30" x14ac:dyDescent="0.55000000000000004">
      <c r="B4" s="159" t="s">
        <v>233</v>
      </c>
      <c r="C4" s="159"/>
      <c r="D4" s="159"/>
      <c r="E4" s="159"/>
      <c r="F4" s="159"/>
      <c r="G4" s="159"/>
      <c r="H4" s="159"/>
      <c r="I4" s="159"/>
      <c r="J4" s="159"/>
      <c r="K4" s="159"/>
      <c r="L4" s="159"/>
    </row>
    <row r="5" spans="2:20" ht="30" x14ac:dyDescent="0.55000000000000004">
      <c r="B5" s="12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2:20" ht="30" x14ac:dyDescent="0.55000000000000004">
      <c r="B6" s="12" t="s">
        <v>168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8" spans="2:20" s="4" customFormat="1" x14ac:dyDescent="0.55000000000000004">
      <c r="B8" s="160" t="s">
        <v>34</v>
      </c>
      <c r="D8" s="161" t="s">
        <v>225</v>
      </c>
      <c r="F8" s="161" t="s">
        <v>3</v>
      </c>
      <c r="G8" s="161" t="s">
        <v>3</v>
      </c>
      <c r="H8" s="161" t="s">
        <v>3</v>
      </c>
      <c r="J8" s="161" t="s">
        <v>234</v>
      </c>
      <c r="K8" s="161" t="s">
        <v>4</v>
      </c>
      <c r="L8" s="161" t="s">
        <v>4</v>
      </c>
    </row>
    <row r="9" spans="2:20" s="4" customFormat="1" x14ac:dyDescent="0.55000000000000004">
      <c r="B9" s="193" t="s">
        <v>34</v>
      </c>
      <c r="D9" s="191" t="s">
        <v>35</v>
      </c>
      <c r="F9" s="191" t="s">
        <v>36</v>
      </c>
      <c r="G9" s="27"/>
      <c r="H9" s="191" t="s">
        <v>37</v>
      </c>
      <c r="J9" s="191" t="s">
        <v>35</v>
      </c>
      <c r="K9" s="27"/>
      <c r="L9" s="192" t="s">
        <v>33</v>
      </c>
    </row>
    <row r="10" spans="2:20" s="4" customFormat="1" x14ac:dyDescent="0.55000000000000004">
      <c r="B10" s="3" t="s">
        <v>251</v>
      </c>
      <c r="C10" s="103"/>
      <c r="D10" s="103">
        <v>604396</v>
      </c>
      <c r="E10" s="103"/>
      <c r="F10" s="103">
        <v>2555</v>
      </c>
      <c r="G10" s="103"/>
      <c r="H10" s="103">
        <v>0</v>
      </c>
      <c r="I10" s="103"/>
      <c r="J10" s="103">
        <v>606951</v>
      </c>
      <c r="K10" s="6"/>
      <c r="L10" s="31">
        <f>J10/'سرمایه گذاری ها'!$O$17</f>
        <v>1.9692731938279739E-6</v>
      </c>
      <c r="N10"/>
    </row>
    <row r="11" spans="2:20" s="4" customFormat="1" x14ac:dyDescent="0.55000000000000004">
      <c r="B11" s="3" t="s">
        <v>252</v>
      </c>
      <c r="C11" s="103"/>
      <c r="D11" s="103">
        <v>415826</v>
      </c>
      <c r="E11" s="103"/>
      <c r="F11" s="103">
        <v>1761</v>
      </c>
      <c r="G11" s="103"/>
      <c r="H11" s="103">
        <v>0</v>
      </c>
      <c r="I11" s="103"/>
      <c r="J11" s="103">
        <v>417587</v>
      </c>
      <c r="K11" s="6"/>
      <c r="L11" s="31">
        <f>J11/'سرمایه گذاری ها'!$O$17</f>
        <v>1.3548752455981491E-6</v>
      </c>
      <c r="N11"/>
    </row>
    <row r="12" spans="2:20" s="4" customFormat="1" x14ac:dyDescent="0.55000000000000004">
      <c r="B12" s="3" t="s">
        <v>253</v>
      </c>
      <c r="C12" s="103"/>
      <c r="D12" s="103">
        <v>2273228408</v>
      </c>
      <c r="E12" s="103"/>
      <c r="F12" s="103">
        <v>17580115244</v>
      </c>
      <c r="G12" s="103"/>
      <c r="H12" s="103">
        <v>19230603822</v>
      </c>
      <c r="I12" s="103"/>
      <c r="J12" s="103">
        <v>622739830</v>
      </c>
      <c r="K12" s="6"/>
      <c r="L12" s="31">
        <f>J12/'سرمایه گذاری ها'!$O$17</f>
        <v>2.0205005905715445E-3</v>
      </c>
      <c r="N12"/>
    </row>
    <row r="13" spans="2:20" s="4" customFormat="1" x14ac:dyDescent="0.55000000000000004">
      <c r="B13" s="3" t="s">
        <v>254</v>
      </c>
      <c r="C13" s="103"/>
      <c r="D13" s="103">
        <v>971556</v>
      </c>
      <c r="E13" s="103"/>
      <c r="F13" s="103">
        <v>4114</v>
      </c>
      <c r="G13" s="103"/>
      <c r="H13" s="103">
        <v>0</v>
      </c>
      <c r="I13" s="103"/>
      <c r="J13" s="103">
        <v>975670</v>
      </c>
      <c r="K13" s="6"/>
      <c r="L13" s="31">
        <f>J13/'سرمایه گذاری ها'!$O$17</f>
        <v>3.1655945488550797E-6</v>
      </c>
      <c r="N13"/>
    </row>
    <row r="14" spans="2:20" s="4" customFormat="1" x14ac:dyDescent="0.55000000000000004">
      <c r="B14" s="5"/>
      <c r="C14" s="6"/>
      <c r="D14" s="69">
        <v>3.6200000000000003E-2</v>
      </c>
      <c r="E14" s="6"/>
      <c r="F14" s="69"/>
      <c r="G14" s="6"/>
      <c r="H14" s="69"/>
      <c r="I14" s="6"/>
      <c r="J14" s="69"/>
      <c r="K14" s="6"/>
      <c r="L14" s="31"/>
      <c r="N14"/>
    </row>
    <row r="15" spans="2:20" ht="27" thickBot="1" x14ac:dyDescent="0.6">
      <c r="B15" s="53" t="s">
        <v>66</v>
      </c>
      <c r="D15" s="54">
        <f>SUM(D10:D14)</f>
        <v>2275220186.0362</v>
      </c>
      <c r="E15" s="54">
        <f>SUM(E10:E13)</f>
        <v>0</v>
      </c>
      <c r="F15" s="54">
        <f>SUM(F10:F13)</f>
        <v>17580123674</v>
      </c>
      <c r="G15" s="54">
        <f>SUM(G10:G13)</f>
        <v>0</v>
      </c>
      <c r="H15" s="54">
        <f>SUM(H10:H13)</f>
        <v>19230603822</v>
      </c>
      <c r="I15" s="54">
        <f>SUM(I10:I13)</f>
        <v>0</v>
      </c>
      <c r="J15" s="54">
        <f>SUM(J10:J14)</f>
        <v>624740038</v>
      </c>
      <c r="L15" s="63">
        <f>SUM(L10:L14)</f>
        <v>2.0269903335598254E-3</v>
      </c>
      <c r="N15"/>
    </row>
    <row r="16" spans="2:20" ht="21.75" thickTop="1" x14ac:dyDescent="0.55000000000000004">
      <c r="D16"/>
      <c r="N16"/>
    </row>
    <row r="17" spans="2:14" x14ac:dyDescent="0.55000000000000004">
      <c r="B17" s="190">
        <v>6</v>
      </c>
      <c r="C17" s="190"/>
      <c r="D17" s="190"/>
      <c r="E17" s="190"/>
      <c r="F17" s="190"/>
      <c r="G17" s="190"/>
      <c r="H17" s="190"/>
      <c r="I17" s="190"/>
      <c r="J17" s="190"/>
      <c r="K17" s="190"/>
      <c r="L17" s="190"/>
      <c r="N17"/>
    </row>
    <row r="18" spans="2:14" x14ac:dyDescent="0.55000000000000004">
      <c r="B18" s="20"/>
      <c r="D18"/>
      <c r="N18"/>
    </row>
    <row r="19" spans="2:14" x14ac:dyDescent="0.55000000000000004">
      <c r="D19"/>
      <c r="N19"/>
    </row>
    <row r="20" spans="2:14" x14ac:dyDescent="0.55000000000000004">
      <c r="D20"/>
      <c r="N20"/>
    </row>
    <row r="21" spans="2:14" x14ac:dyDescent="0.55000000000000004">
      <c r="D21"/>
      <c r="N21"/>
    </row>
    <row r="22" spans="2:14" x14ac:dyDescent="0.55000000000000004">
      <c r="D22"/>
      <c r="N22"/>
    </row>
    <row r="23" spans="2:14" x14ac:dyDescent="0.55000000000000004">
      <c r="D23"/>
      <c r="N23"/>
    </row>
    <row r="24" spans="2:14" x14ac:dyDescent="0.55000000000000004">
      <c r="D24"/>
      <c r="N24"/>
    </row>
    <row r="25" spans="2:14" x14ac:dyDescent="0.55000000000000004">
      <c r="D25"/>
      <c r="N25"/>
    </row>
    <row r="26" spans="2:14" x14ac:dyDescent="0.55000000000000004">
      <c r="D26"/>
      <c r="N26"/>
    </row>
    <row r="27" spans="2:14" x14ac:dyDescent="0.55000000000000004">
      <c r="N27"/>
    </row>
    <row r="28" spans="2:14" x14ac:dyDescent="0.55000000000000004">
      <c r="D28" s="3"/>
      <c r="N28"/>
    </row>
  </sheetData>
  <sortState ref="B10:L13">
    <sortCondition descending="1" ref="J10:J13"/>
  </sortState>
  <mergeCells count="13">
    <mergeCell ref="B17:L17"/>
    <mergeCell ref="B2:L2"/>
    <mergeCell ref="B3:L3"/>
    <mergeCell ref="B4:L4"/>
    <mergeCell ref="J9"/>
    <mergeCell ref="L9"/>
    <mergeCell ref="J8:L8"/>
    <mergeCell ref="D9"/>
    <mergeCell ref="D8"/>
    <mergeCell ref="F9"/>
    <mergeCell ref="H9"/>
    <mergeCell ref="F8:H8"/>
    <mergeCell ref="B8:B9"/>
  </mergeCells>
  <printOptions horizontalCentered="1" verticalCentered="1"/>
  <pageMargins left="0.7" right="0.7" top="0.75" bottom="0.75" header="0.3" footer="0.3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2"/>
  <sheetViews>
    <sheetView rightToLeft="1" view="pageBreakPreview" zoomScaleNormal="100" zoomScaleSheetLayoutView="100" workbookViewId="0">
      <selection activeCell="P15" sqref="P15"/>
    </sheetView>
  </sheetViews>
  <sheetFormatPr defaultRowHeight="15" x14ac:dyDescent="0.25"/>
  <cols>
    <col min="1" max="1" width="30" bestFit="1" customWidth="1"/>
    <col min="2" max="2" width="0.75" customWidth="1"/>
    <col min="4" max="4" width="0.75" customWidth="1"/>
    <col min="5" max="5" width="14.75" customWidth="1"/>
    <col min="6" max="6" width="0.75" customWidth="1"/>
    <col min="7" max="7" width="15.125" customWidth="1"/>
    <col min="8" max="8" width="0.75" customWidth="1"/>
    <col min="10" max="10" width="0.75" customWidth="1"/>
    <col min="11" max="11" width="14.25" bestFit="1" customWidth="1"/>
    <col min="12" max="12" width="0.75" customWidth="1"/>
    <col min="13" max="13" width="10.125" bestFit="1" customWidth="1"/>
    <col min="14" max="14" width="0.75" customWidth="1"/>
    <col min="15" max="15" width="14.25" bestFit="1" customWidth="1"/>
    <col min="16" max="16" width="0.75" customWidth="1"/>
    <col min="18" max="18" width="0.75" customWidth="1"/>
    <col min="19" max="19" width="21.75" customWidth="1"/>
    <col min="20" max="20" width="0.75" customWidth="1"/>
    <col min="21" max="21" width="12.75" customWidth="1"/>
    <col min="22" max="22" width="0.75" customWidth="1"/>
    <col min="23" max="23" width="16.25" customWidth="1"/>
    <col min="24" max="24" width="0.75" customWidth="1"/>
    <col min="25" max="25" width="18.25" customWidth="1"/>
  </cols>
  <sheetData>
    <row r="1" spans="1:25" ht="25.5" x14ac:dyDescent="0.25">
      <c r="A1" s="180" t="s">
        <v>185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</row>
    <row r="2" spans="1:25" ht="25.5" x14ac:dyDescent="0.25">
      <c r="A2" s="180" t="s">
        <v>90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</row>
    <row r="3" spans="1:25" ht="25.5" x14ac:dyDescent="0.25">
      <c r="A3" s="180" t="s">
        <v>233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</row>
    <row r="4" spans="1:25" x14ac:dyDescent="0.2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</row>
    <row r="5" spans="1:25" ht="24" x14ac:dyDescent="0.25">
      <c r="A5" s="144" t="s">
        <v>169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</row>
    <row r="6" spans="1:25" ht="21" x14ac:dyDescent="0.25">
      <c r="A6" s="121"/>
      <c r="B6" s="121"/>
      <c r="C6" s="121"/>
      <c r="D6" s="179"/>
      <c r="E6" s="179"/>
      <c r="F6" s="179"/>
      <c r="G6" s="179"/>
      <c r="H6" s="121"/>
      <c r="I6" s="179" t="s">
        <v>3</v>
      </c>
      <c r="J6" s="179"/>
      <c r="K6" s="179"/>
      <c r="L6" s="179"/>
      <c r="M6" s="179"/>
      <c r="N6" s="179"/>
      <c r="O6" s="179"/>
      <c r="P6" s="121"/>
      <c r="Q6" s="179" t="s">
        <v>234</v>
      </c>
      <c r="R6" s="179"/>
      <c r="S6" s="179"/>
      <c r="T6" s="179"/>
      <c r="U6" s="179"/>
      <c r="V6" s="179"/>
      <c r="W6" s="179"/>
      <c r="X6" s="179"/>
      <c r="Y6" s="179"/>
    </row>
    <row r="7" spans="1:25" ht="21" x14ac:dyDescent="0.25">
      <c r="A7" s="121"/>
      <c r="B7" s="121"/>
      <c r="C7" s="121"/>
      <c r="D7" s="122"/>
      <c r="E7" s="122"/>
      <c r="F7" s="122"/>
      <c r="G7" s="122"/>
      <c r="H7" s="121"/>
      <c r="I7" s="175" t="s">
        <v>100</v>
      </c>
      <c r="J7" s="175"/>
      <c r="K7" s="175"/>
      <c r="L7" s="122"/>
      <c r="M7" s="175" t="s">
        <v>101</v>
      </c>
      <c r="N7" s="175"/>
      <c r="O7" s="175"/>
      <c r="P7" s="121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21" x14ac:dyDescent="0.25">
      <c r="A8" s="123" t="s">
        <v>102</v>
      </c>
      <c r="B8" s="121"/>
      <c r="C8" s="123" t="s">
        <v>103</v>
      </c>
      <c r="D8" s="121"/>
      <c r="E8" s="123" t="s">
        <v>6</v>
      </c>
      <c r="F8" s="121"/>
      <c r="G8" s="123" t="s">
        <v>7</v>
      </c>
      <c r="H8" s="121"/>
      <c r="I8" s="124" t="s">
        <v>5</v>
      </c>
      <c r="J8" s="122"/>
      <c r="K8" s="124" t="s">
        <v>6</v>
      </c>
      <c r="L8" s="121"/>
      <c r="M8" s="124" t="s">
        <v>5</v>
      </c>
      <c r="N8" s="122"/>
      <c r="O8" s="124" t="s">
        <v>12</v>
      </c>
      <c r="P8" s="121"/>
      <c r="Q8" s="123" t="s">
        <v>5</v>
      </c>
      <c r="R8" s="121"/>
      <c r="S8" s="123" t="s">
        <v>104</v>
      </c>
      <c r="T8" s="121"/>
      <c r="U8" s="123" t="s">
        <v>6</v>
      </c>
      <c r="V8" s="121"/>
      <c r="W8" s="123" t="s">
        <v>7</v>
      </c>
      <c r="X8" s="121"/>
      <c r="Y8" s="123" t="s">
        <v>105</v>
      </c>
    </row>
    <row r="9" spans="1:25" ht="21" x14ac:dyDescent="0.25">
      <c r="A9" s="134" t="s">
        <v>255</v>
      </c>
      <c r="B9" s="121"/>
      <c r="C9" s="134">
        <v>0</v>
      </c>
      <c r="D9" s="121"/>
      <c r="E9" s="134">
        <v>0</v>
      </c>
      <c r="F9" s="121"/>
      <c r="G9" s="134">
        <v>0</v>
      </c>
      <c r="H9" s="121"/>
      <c r="I9" s="134">
        <v>200000</v>
      </c>
      <c r="J9" s="121"/>
      <c r="K9" s="134">
        <v>2495365538</v>
      </c>
      <c r="L9" s="121"/>
      <c r="M9" s="134">
        <v>-200000</v>
      </c>
      <c r="N9" s="121"/>
      <c r="O9" s="134">
        <v>2432042789</v>
      </c>
      <c r="P9" s="121"/>
      <c r="Q9" s="134">
        <v>0</v>
      </c>
      <c r="R9" s="121"/>
      <c r="S9" s="134">
        <v>0</v>
      </c>
      <c r="T9" s="121"/>
      <c r="U9" s="134">
        <v>0</v>
      </c>
      <c r="V9" s="121"/>
      <c r="W9" s="134">
        <v>0</v>
      </c>
      <c r="X9" s="121"/>
      <c r="Y9" s="134">
        <v>0</v>
      </c>
    </row>
    <row r="10" spans="1:25" ht="21" x14ac:dyDescent="0.25">
      <c r="A10" s="134"/>
      <c r="B10" s="121"/>
      <c r="C10" s="134"/>
      <c r="D10" s="121"/>
      <c r="E10" s="134"/>
      <c r="F10" s="121"/>
      <c r="G10" s="134"/>
      <c r="H10" s="121"/>
      <c r="I10" s="134"/>
      <c r="J10" s="121"/>
      <c r="K10" s="134"/>
      <c r="L10" s="121"/>
      <c r="M10" s="134"/>
      <c r="N10" s="121"/>
      <c r="O10" s="134"/>
      <c r="P10" s="121"/>
      <c r="Q10" s="134"/>
      <c r="R10" s="121"/>
      <c r="S10" s="134"/>
      <c r="T10" s="121"/>
      <c r="U10" s="134"/>
      <c r="V10" s="121"/>
      <c r="W10" s="134"/>
      <c r="X10" s="121"/>
      <c r="Y10" s="134"/>
    </row>
    <row r="11" spans="1:25" ht="21.75" thickBot="1" x14ac:dyDescent="0.3">
      <c r="A11" s="151" t="s">
        <v>66</v>
      </c>
      <c r="B11" s="152"/>
      <c r="C11" s="151"/>
      <c r="D11" s="152"/>
      <c r="E11" s="151"/>
      <c r="F11" s="152"/>
      <c r="G11" s="151"/>
      <c r="H11" s="152"/>
      <c r="I11" s="151">
        <f>SUM(I9:I10)</f>
        <v>200000</v>
      </c>
      <c r="J11" s="152"/>
      <c r="K11" s="151">
        <f>SUM(K9:K10)</f>
        <v>2495365538</v>
      </c>
      <c r="L11" s="152"/>
      <c r="M11" s="151">
        <f>SUM(M9:M10)</f>
        <v>-200000</v>
      </c>
      <c r="N11" s="152"/>
      <c r="O11" s="151">
        <f>SUM(O9:O10)</f>
        <v>2432042789</v>
      </c>
      <c r="P11" s="152"/>
      <c r="Q11" s="151">
        <v>0</v>
      </c>
      <c r="R11" s="152"/>
      <c r="S11" s="151"/>
      <c r="T11" s="152"/>
      <c r="U11" s="151">
        <v>0</v>
      </c>
      <c r="V11" s="152"/>
      <c r="W11" s="151">
        <v>0</v>
      </c>
      <c r="X11" s="152"/>
      <c r="Y11" s="151">
        <v>0</v>
      </c>
    </row>
    <row r="12" spans="1:25" ht="15.75" thickTop="1" x14ac:dyDescent="0.25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</row>
    <row r="13" spans="1:25" x14ac:dyDescent="0.25">
      <c r="A13" s="121"/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</row>
    <row r="14" spans="1:25" x14ac:dyDescent="0.25">
      <c r="A14" s="121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</row>
    <row r="15" spans="1:25" x14ac:dyDescent="0.25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</row>
    <row r="16" spans="1:25" x14ac:dyDescent="0.25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</row>
    <row r="17" spans="1:25" x14ac:dyDescent="0.25">
      <c r="A17" s="121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</row>
    <row r="22" spans="1:25" ht="21" x14ac:dyDescent="0.55000000000000004">
      <c r="A22" s="190">
        <v>7</v>
      </c>
      <c r="B22" s="190"/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</row>
  </sheetData>
  <mergeCells count="10">
    <mergeCell ref="A22:Y22"/>
    <mergeCell ref="A1:Y1"/>
    <mergeCell ref="A2:Y2"/>
    <mergeCell ref="A3:Y3"/>
    <mergeCell ref="B5:Y5"/>
    <mergeCell ref="D6:G6"/>
    <mergeCell ref="I6:O6"/>
    <mergeCell ref="Q6:Y6"/>
    <mergeCell ref="I7:K7"/>
    <mergeCell ref="M7:O7"/>
  </mergeCells>
  <pageMargins left="0.7" right="0.7" top="0.75" bottom="0.75" header="0.3" footer="0.3"/>
  <pageSetup paperSize="9" scale="6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36"/>
  <sheetViews>
    <sheetView rightToLeft="1" view="pageBreakPreview" zoomScale="55" zoomScaleNormal="70" zoomScaleSheetLayoutView="55" workbookViewId="0">
      <selection activeCell="S5" sqref="S5"/>
    </sheetView>
  </sheetViews>
  <sheetFormatPr defaultColWidth="9.125" defaultRowHeight="21" x14ac:dyDescent="0.6"/>
  <cols>
    <col min="1" max="1" width="1.625" style="1" customWidth="1"/>
    <col min="2" max="2" width="44.375" style="1" customWidth="1"/>
    <col min="3" max="3" width="1" style="1" customWidth="1"/>
    <col min="4" max="4" width="16.875" style="1" bestFit="1" customWidth="1"/>
    <col min="5" max="5" width="1" style="1" customWidth="1"/>
    <col min="6" max="6" width="18.625" style="1" bestFit="1" customWidth="1"/>
    <col min="7" max="7" width="1" style="1" customWidth="1"/>
    <col min="8" max="8" width="24.6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3" style="1" customWidth="1"/>
    <col min="15" max="15" width="1" style="1" customWidth="1"/>
    <col min="16" max="16" width="9.125" style="1" customWidth="1"/>
    <col min="17" max="21" width="9.125" style="1"/>
    <col min="22" max="22" width="9" customWidth="1"/>
    <col min="23" max="16384" width="9.125" style="1"/>
  </cols>
  <sheetData>
    <row r="2" spans="2:28" ht="35.25" x14ac:dyDescent="0.6">
      <c r="B2" s="195" t="s">
        <v>185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</row>
    <row r="3" spans="2:28" ht="35.25" x14ac:dyDescent="0.6">
      <c r="B3" s="195" t="s">
        <v>0</v>
      </c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</row>
    <row r="4" spans="2:28" ht="35.25" x14ac:dyDescent="0.6">
      <c r="B4" s="195" t="s">
        <v>233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</row>
    <row r="5" spans="2:28" ht="138.75" customHeight="1" x14ac:dyDescent="0.6"/>
    <row r="6" spans="2:28" s="2" customFormat="1" ht="30" x14ac:dyDescent="0.55000000000000004">
      <c r="B6" s="12" t="s">
        <v>75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/>
      <c r="W6" s="11"/>
      <c r="X6" s="11"/>
      <c r="Y6" s="11"/>
      <c r="Z6" s="11"/>
      <c r="AA6" s="11"/>
      <c r="AB6" s="11"/>
    </row>
    <row r="7" spans="2:28" s="2" customFormat="1" ht="69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/>
      <c r="W7" s="11"/>
      <c r="X7" s="11"/>
      <c r="Y7" s="11"/>
      <c r="Z7" s="11"/>
      <c r="AA7" s="11"/>
      <c r="AB7" s="11"/>
    </row>
    <row r="8" spans="2:28" ht="30" x14ac:dyDescent="0.6">
      <c r="B8" s="197" t="s">
        <v>70</v>
      </c>
      <c r="D8" s="159" t="s">
        <v>234</v>
      </c>
      <c r="E8" s="159" t="s">
        <v>4</v>
      </c>
      <c r="F8" s="159" t="s">
        <v>4</v>
      </c>
      <c r="G8" s="159" t="s">
        <v>4</v>
      </c>
      <c r="H8" s="159" t="s">
        <v>4</v>
      </c>
      <c r="I8" s="159" t="s">
        <v>4</v>
      </c>
      <c r="J8" s="159" t="s">
        <v>4</v>
      </c>
      <c r="K8" s="159" t="s">
        <v>4</v>
      </c>
      <c r="L8" s="159" t="s">
        <v>4</v>
      </c>
      <c r="M8" s="159" t="s">
        <v>4</v>
      </c>
      <c r="N8" s="159" t="s">
        <v>4</v>
      </c>
    </row>
    <row r="9" spans="2:28" ht="30" x14ac:dyDescent="0.6">
      <c r="B9" s="197" t="s">
        <v>1</v>
      </c>
      <c r="D9" s="196" t="s">
        <v>5</v>
      </c>
      <c r="E9" s="17"/>
      <c r="F9" s="196" t="s">
        <v>25</v>
      </c>
      <c r="G9" s="17"/>
      <c r="H9" s="196" t="s">
        <v>26</v>
      </c>
      <c r="I9" s="17"/>
      <c r="J9" s="196" t="s">
        <v>27</v>
      </c>
      <c r="K9" s="17"/>
      <c r="L9" s="191" t="s">
        <v>28</v>
      </c>
      <c r="M9" s="17"/>
      <c r="N9" s="196" t="s">
        <v>29</v>
      </c>
    </row>
    <row r="10" spans="2:28" ht="26.25" customHeight="1" x14ac:dyDescent="0.6">
      <c r="B10" s="75"/>
      <c r="D10" s="76"/>
      <c r="E10" s="65"/>
      <c r="F10" s="76"/>
      <c r="G10" s="65"/>
      <c r="H10" s="77"/>
      <c r="J10" s="75"/>
      <c r="L10" s="76"/>
      <c r="N10" s="11"/>
    </row>
    <row r="11" spans="2:28" ht="31.5" thickBot="1" x14ac:dyDescent="0.9">
      <c r="B11" s="64" t="s">
        <v>66</v>
      </c>
      <c r="D11" s="79"/>
      <c r="E11" s="80"/>
      <c r="F11" s="79">
        <f>SUM(F10:F10)</f>
        <v>0</v>
      </c>
      <c r="G11" s="80"/>
      <c r="H11" s="79">
        <f>SUM(H10:H10)</f>
        <v>0</v>
      </c>
      <c r="I11" s="81"/>
      <c r="J11" s="104"/>
      <c r="K11" s="81"/>
      <c r="L11" s="79">
        <f>SUM(L10:L10)</f>
        <v>0</v>
      </c>
      <c r="M11" s="81"/>
      <c r="N11" s="82"/>
    </row>
    <row r="12" spans="2:28" ht="21.75" thickTop="1" x14ac:dyDescent="0.6">
      <c r="H12"/>
      <c r="L12"/>
    </row>
    <row r="13" spans="2:28" x14ac:dyDescent="0.6">
      <c r="L13"/>
    </row>
    <row r="14" spans="2:28" x14ac:dyDescent="0.6">
      <c r="L14"/>
    </row>
    <row r="15" spans="2:28" x14ac:dyDescent="0.6">
      <c r="L15"/>
    </row>
    <row r="16" spans="2:28" x14ac:dyDescent="0.6">
      <c r="L16"/>
    </row>
    <row r="17" spans="8:12" ht="30" x14ac:dyDescent="0.6">
      <c r="H17" s="81">
        <v>8</v>
      </c>
      <c r="L17"/>
    </row>
    <row r="18" spans="8:12" x14ac:dyDescent="0.6">
      <c r="L18"/>
    </row>
    <row r="19" spans="8:12" x14ac:dyDescent="0.6">
      <c r="L19"/>
    </row>
    <row r="20" spans="8:12" x14ac:dyDescent="0.6">
      <c r="L20"/>
    </row>
    <row r="21" spans="8:12" x14ac:dyDescent="0.6">
      <c r="L21"/>
    </row>
    <row r="22" spans="8:12" x14ac:dyDescent="0.6">
      <c r="L22"/>
    </row>
    <row r="23" spans="8:12" x14ac:dyDescent="0.6">
      <c r="L23"/>
    </row>
    <row r="24" spans="8:12" x14ac:dyDescent="0.6">
      <c r="L24"/>
    </row>
    <row r="25" spans="8:12" x14ac:dyDescent="0.6">
      <c r="L25"/>
    </row>
    <row r="26" spans="8:12" x14ac:dyDescent="0.6">
      <c r="L26"/>
    </row>
    <row r="27" spans="8:12" x14ac:dyDescent="0.6">
      <c r="L27"/>
    </row>
    <row r="28" spans="8:12" x14ac:dyDescent="0.6">
      <c r="L28"/>
    </row>
    <row r="29" spans="8:12" x14ac:dyDescent="0.6">
      <c r="L29"/>
    </row>
    <row r="30" spans="8:12" x14ac:dyDescent="0.6">
      <c r="L30"/>
    </row>
    <row r="31" spans="8:12" x14ac:dyDescent="0.6">
      <c r="L31"/>
    </row>
    <row r="32" spans="8:12" x14ac:dyDescent="0.6">
      <c r="L32"/>
    </row>
    <row r="33" spans="12:12" x14ac:dyDescent="0.6">
      <c r="L33"/>
    </row>
    <row r="34" spans="12:12" x14ac:dyDescent="0.6">
      <c r="L34"/>
    </row>
    <row r="35" spans="12:12" x14ac:dyDescent="0.6">
      <c r="L35"/>
    </row>
    <row r="36" spans="12:12" x14ac:dyDescent="0.6">
      <c r="L36"/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honeticPr fontId="22" type="noConversion"/>
  <printOptions horizontalCentered="1" verticalCentered="1"/>
  <pageMargins left="0.7" right="0.7" top="0.5" bottom="0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16</vt:i4>
      </vt:variant>
    </vt:vector>
  </HeadingPairs>
  <TitlesOfParts>
    <vt:vector size="39" baseType="lpstr">
      <vt:lpstr>صفحه اول </vt:lpstr>
      <vt:lpstr>سرمایه گذاری ها</vt:lpstr>
      <vt:lpstr>سهام</vt:lpstr>
      <vt:lpstr>اوراق مشتقه</vt:lpstr>
      <vt:lpstr>اوراق مشارکت</vt:lpstr>
      <vt:lpstr>گواهی سپرده</vt:lpstr>
      <vt:lpstr>سپرده</vt:lpstr>
      <vt:lpstr>واحدهای صندوق</vt:lpstr>
      <vt:lpstr>تعدیل قیمت</vt:lpstr>
      <vt:lpstr>جمع درآمدها</vt:lpstr>
      <vt:lpstr>درآمد سرمایه گذاری در صندوق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درآمد سود صندوق</vt:lpstr>
      <vt:lpstr>درآمد سود سهام</vt:lpstr>
      <vt:lpstr>سود اوراق بهادار</vt:lpstr>
      <vt:lpstr>سود سپرده بانکی</vt:lpstr>
      <vt:lpstr>درآمد ناشی از تغییر قیمت اوراق</vt:lpstr>
      <vt:lpstr>درآمد ناشی از فروش</vt:lpstr>
      <vt:lpstr>درآمد اعمال اختیار</vt:lpstr>
      <vt:lpstr>مبالغ تخصیصی اوراق</vt:lpstr>
      <vt:lpstr>'اوراق مشارکت'!Print_Area</vt:lpstr>
      <vt:lpstr>'اوراق مشتقه'!Print_Area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 گذاری ها'!Print_Area</vt:lpstr>
      <vt:lpstr>'سرمایه‌گذاری در اوراق بهادار'!Print_Area</vt:lpstr>
      <vt:lpstr>'سود اوراق بهادار'!Print_Area</vt:lpstr>
      <vt:lpstr>'سود سپرده بانکی'!Print_Area</vt:lpstr>
      <vt:lpstr>سهام!Print_Area</vt:lpstr>
      <vt:lpstr>'صفحه اول 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Almas</cp:lastModifiedBy>
  <cp:lastPrinted>2024-07-22T12:15:26Z</cp:lastPrinted>
  <dcterms:created xsi:type="dcterms:W3CDTF">2021-12-28T12:49:50Z</dcterms:created>
  <dcterms:modified xsi:type="dcterms:W3CDTF">2024-08-27T12:08:39Z</dcterms:modified>
</cp:coreProperties>
</file>