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تیر\ارمغان\"/>
    </mc:Choice>
  </mc:AlternateContent>
  <xr:revisionPtr revIDLastSave="0" documentId="13_ncr:1_{9471BFDF-9542-445A-9DC1-6548425F8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سهام!$C$11:$AA$52</definedName>
    <definedName name="_xlnm.Print_Area" localSheetId="4">'اوراق مشارکت'!$A$1:$AN$21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سهام'!$A$1:$U$46</definedName>
    <definedName name="_xlnm.Print_Area" localSheetId="19">'درآمد ناشی از تغییر قیمت اوراق'!$A$1:$S$49</definedName>
    <definedName name="_xlnm.Print_Area" localSheetId="20">'درآمد ناشی از فروش'!$A$1:$U$40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بهادار'!$A$1:$U$20</definedName>
    <definedName name="_xlnm.Print_Area" localSheetId="2">سهام!$A$1:$AB$56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V11" i="11" l="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10" i="11"/>
  <c r="V53" i="11" s="1"/>
  <c r="AA54" i="1"/>
  <c r="F10" i="15"/>
  <c r="T53" i="11"/>
  <c r="D53" i="11"/>
  <c r="F53" i="11"/>
  <c r="H53" i="11"/>
  <c r="J53" i="11"/>
  <c r="L53" i="11"/>
  <c r="N53" i="11"/>
  <c r="P53" i="11"/>
  <c r="R53" i="11"/>
  <c r="E54" i="1"/>
  <c r="D47" i="9"/>
  <c r="F47" i="9"/>
  <c r="H47" i="9"/>
  <c r="J47" i="9"/>
  <c r="L47" i="9"/>
  <c r="N47" i="9"/>
  <c r="P47" i="9"/>
  <c r="R47" i="9"/>
  <c r="N15" i="7"/>
  <c r="F29" i="8"/>
  <c r="H29" i="8"/>
  <c r="J29" i="8"/>
  <c r="L29" i="8"/>
  <c r="N29" i="8"/>
  <c r="P29" i="8"/>
  <c r="R29" i="8"/>
  <c r="T29" i="8"/>
  <c r="F11" i="15" l="1"/>
  <c r="D36" i="10"/>
  <c r="F36" i="10"/>
  <c r="H36" i="10"/>
  <c r="J36" i="10"/>
  <c r="L36" i="10"/>
  <c r="N36" i="10"/>
  <c r="P36" i="10"/>
  <c r="R36" i="10"/>
  <c r="D15" i="7"/>
  <c r="F15" i="7"/>
  <c r="H15" i="7"/>
  <c r="J15" i="7"/>
  <c r="L15" i="7"/>
  <c r="D15" i="13"/>
  <c r="F9" i="15" s="1"/>
  <c r="H15" i="13"/>
  <c r="D14" i="12"/>
  <c r="F14" i="12"/>
  <c r="D15" i="6"/>
  <c r="F15" i="6"/>
  <c r="H15" i="6"/>
  <c r="J15" i="6"/>
  <c r="L11" i="4"/>
  <c r="H11" i="4"/>
  <c r="F11" i="4"/>
  <c r="AD14" i="3"/>
  <c r="AJ14" i="3"/>
  <c r="AH14" i="3"/>
  <c r="AB14" i="3"/>
  <c r="Z14" i="3"/>
  <c r="X14" i="3"/>
  <c r="V14" i="3"/>
  <c r="T14" i="3"/>
  <c r="R14" i="3"/>
  <c r="P14" i="3"/>
  <c r="O54" i="1"/>
  <c r="Q54" i="1"/>
  <c r="S54" i="1"/>
  <c r="W54" i="1"/>
  <c r="Y54" i="1"/>
  <c r="O15" i="16"/>
  <c r="M15" i="16"/>
  <c r="K15" i="16"/>
  <c r="I15" i="16"/>
  <c r="G15" i="16"/>
  <c r="E15" i="16"/>
  <c r="F13" i="14"/>
  <c r="H14" i="12"/>
  <c r="J14" i="12"/>
  <c r="F12" i="15" s="1"/>
  <c r="L14" i="12"/>
  <c r="N14" i="12"/>
  <c r="P14" i="12"/>
  <c r="R14" i="12"/>
  <c r="F13" i="15"/>
  <c r="E15" i="6"/>
  <c r="G15" i="6"/>
  <c r="I15" i="6"/>
  <c r="D13" i="14"/>
  <c r="G54" i="1"/>
  <c r="I54" i="1"/>
  <c r="K54" i="1"/>
  <c r="M54" i="1"/>
  <c r="I14" i="16" s="1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E17" i="16" s="1"/>
  <c r="G14" i="16"/>
  <c r="G17" i="16" l="1"/>
  <c r="M17" i="16"/>
  <c r="O17" i="16"/>
  <c r="K14" i="16"/>
  <c r="K17" i="16" s="1"/>
  <c r="J13" i="15" l="1"/>
  <c r="AA14" i="1"/>
  <c r="AA18" i="1"/>
  <c r="AA22" i="1"/>
  <c r="AA26" i="1"/>
  <c r="AA30" i="1"/>
  <c r="AA34" i="1"/>
  <c r="AA38" i="1"/>
  <c r="AA42" i="1"/>
  <c r="AA46" i="1"/>
  <c r="AA50" i="1"/>
  <c r="AA31" i="1"/>
  <c r="AA39" i="1"/>
  <c r="AA47" i="1"/>
  <c r="AA37" i="1"/>
  <c r="AA15" i="1"/>
  <c r="AA19" i="1"/>
  <c r="AA23" i="1"/>
  <c r="AA27" i="1"/>
  <c r="AA35" i="1"/>
  <c r="AA43" i="1"/>
  <c r="AA51" i="1"/>
  <c r="AA41" i="1"/>
  <c r="AA49" i="1"/>
  <c r="AA12" i="1"/>
  <c r="AA16" i="1"/>
  <c r="AA20" i="1"/>
  <c r="AA24" i="1"/>
  <c r="AA28" i="1"/>
  <c r="AA32" i="1"/>
  <c r="AA36" i="1"/>
  <c r="AA40" i="1"/>
  <c r="AA44" i="1"/>
  <c r="AA48" i="1"/>
  <c r="AA52" i="1"/>
  <c r="AA13" i="1"/>
  <c r="AA17" i="1"/>
  <c r="AA21" i="1"/>
  <c r="AA25" i="1"/>
  <c r="AA29" i="1"/>
  <c r="AA33" i="1"/>
  <c r="AA45" i="1"/>
  <c r="L13" i="6"/>
  <c r="L11" i="6"/>
  <c r="L12" i="6"/>
  <c r="L10" i="6"/>
  <c r="Q15" i="16"/>
  <c r="J12" i="15"/>
  <c r="J10" i="15"/>
  <c r="J11" i="15"/>
  <c r="AA11" i="1"/>
  <c r="Q13" i="16"/>
  <c r="Q17" i="16"/>
  <c r="Q12" i="16"/>
  <c r="Q14" i="16"/>
  <c r="J9" i="15"/>
  <c r="AF14" i="5"/>
  <c r="L15" i="6" l="1"/>
  <c r="AL14" i="3"/>
  <c r="J15" i="15"/>
  <c r="E14" i="12"/>
  <c r="G14" i="12"/>
  <c r="I14" i="12"/>
  <c r="K14" i="12"/>
  <c r="M14" i="12"/>
  <c r="O14" i="12"/>
  <c r="Q1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<sst xmlns="http://schemas.openxmlformats.org/spreadsheetml/2006/main" count="871" uniqueCount="241">
  <si>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</si>
  <si>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</si>
  <si>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</si>
  <si>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</si>
  <si>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</si>
  <si>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</si>
  <si>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</si>
  <si>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</si>
  <si>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</si>
  <si>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</si>
  <si>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</si>
  <si>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</si>
  <si>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</si>
  <si>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</si>
  <si>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</si>
  <si>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</si>
  <si>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</si>
  <si>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</si>
  <si>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</si>
  <si>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</si>
  <si>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</si>
  <si>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</si>
  <si>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</si>
  <si>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</si>
  <si>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</si>
  <si>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</si>
  <si>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</si>
  <si>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</si>
  <si>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</si>
  <si>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</si>
  <si>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</si>
  <si>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</si>
  <si>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</si>
  <si>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</si>
  <si>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</si>
  <si>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</si>
  <si>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</si>
  <si>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</si>
  <si>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</si>
  <si>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</si>
  <si>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</si>
  <si>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</si>
  <si>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</si>
  <si>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</si>
  <si>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</si>
  <si>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</si>
  <si>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</si>
  <si>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</si>
  <si>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</si>
  <si>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</si>
  <si>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</si>
  <si>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</si>
  <si>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</si>
  <si>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</si>
  <si>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</si>
  <si>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</si>
  <si>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</si>
  <si>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</si>
  <si>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</si>
  <si>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</si>
  <si>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</si>
  <si>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</si>
  <si>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</si>
  <si>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</si>
  <si>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</si>
  <si>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</si>
  <si>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</si>
  <si>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</si>
  <si>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</si>
  <si>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</si>
  <si>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</si>
  <si>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</si>
  <si>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</si>
  <si>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</si>
  <si>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</si>
  <si>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</si>
  <si>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</si>
  <si>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</si>
  <si>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</si>
  <si>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</si>
  <si>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</si>
  <si>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</si>
  <si>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</si>
  <si>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</si>
  <si>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</si>
  <si>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</si>
  <si>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</si>
  <si>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</si>
  <si>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</si>
  <si>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</si>
  <si>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1403/03/31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</si>
  <si>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</si>
  <si>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</si>
  <si>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</si>
  <si>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</si>
  <si>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</si>
  <si>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</si>
  <si>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</si>
  <si>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</si>
  <si>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</si>
  <si>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</si>
  <si>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</si>
  <si>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</si>
  <si>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</si>
  <si>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</si>
  <si>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</si>
  <si>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</si>
  <si>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</si>
  <si>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</si>
  <si>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</si>
  <si>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</si>
  <si>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</si>
  <si>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</si>
  <si>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</si>
  <si>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</si>
  <si>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</si>
  <si>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</si>
  <si>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</si>
  <si>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</si>
  <si>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</si>
  <si>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</si>
  <si>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</si>
  <si>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</si>
  <si>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</si>
  <si>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</si>
  <si>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</si>
  <si>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</si>
  <si>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</si>
  <si>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</si>
  <si>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</si>
  <si>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</si>
  <si>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</si>
  <si>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</si>
  <si>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</si>
  <si>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</si>
  <si>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</si>
  <si>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</si>
  <si>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</si>
  <si>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</si>
  <si>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</si>
  <si>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</si>
  <si>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</si>
  <si>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</si>
  <si>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</si>
  <si>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</si>
  <si>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</si>
  <si>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</si>
  <si>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</si>
  <si>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</si>
  <si>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</si>
  <si>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</si>
  <si>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</si>
  <si>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</si>
  <si>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</si>
  <si>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</si>
  <si>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</si>
  <si>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</si>
  <si>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</si>
  <si>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</si>
  <si>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</si>
  <si>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</si>
  <si>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</si>
  <si>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</si>
  <si>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</si>
  <si>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</si>
  <si>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</si>
  <si>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</si>
  <si>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</si>
  <si>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</si>
  <si>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</si>
  <si>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</si>
  <si>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</si>
  <si>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</si>
  <si>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</si>
  <si>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</si>
  <si>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</si>
  <si>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</si>
  <si>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</si>
  <si>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</si>
  <si>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</si>
  <si>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</si>
  <si>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</si>
  <si>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</si>
  <si>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</si>
  <si>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</si>
  <si>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</si>
  <si>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</si>
  <si>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</si>
  <si>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</si>
  <si>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</si>
  <si>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</si>
  <si>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</si>
  <si>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</si>
  <si>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</si>
  <si>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</si>
  <si>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</si>
  <si>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</si>
  <si>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</si>
  <si>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</si>
  <si>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</si>
  <si>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</si>
  <si>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</si>
  <si>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</si>
  <si>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</si>
  <si>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</si>
  <si>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</si>
  <si>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</si>
  <si>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</si>
  <si>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</si>
  <si>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</si>
  <si>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</si>
  <si>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</si>
  <si>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</si>
  <si>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</si>
  <si>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</si>
  <si>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</si>
  <si>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</si>
  <si>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سپرده کوتاه مدت بانک پارسیان ملاصدرا 47000952860609 نرخ سود 0 درصد</t>
  </si>
  <si>
    <t>سپرده کوتاه مدت بانک آینده بخارست 0203466325003 نرخ سود 0 درصد</t>
  </si>
  <si>
    <t>سپرده کوتاه مدت بانک خاورمیانه نیایش 101310810707074763 نرخ سود 0 درصد</t>
  </si>
  <si>
    <t>سپرده کوتاه مدت موسسه اعتباری ملل نارمک 026610277000000486 نرخ سود 0 درصد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</si>
  <si>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</si>
  <si>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</si>
  <si>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</si>
  <si>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</si>
  <si>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</si>
  <si>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</si>
  <si>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</si>
  <si>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</si>
  <si>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</si>
  <si>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</si>
  <si>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</si>
  <si>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برای ماه منتهی به 1403/04/31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</si>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</sst>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43" fontId="4" fillId="0" borderId="4" xfId="2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10" fontId="4" fillId="0" borderId="0" xfId="2" applyNumberFormat="1" applyFont="1" applyAlignment="1">
      <alignment horizontal="center" vertical="center" wrapText="1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775FDE9-00E5-4D7E-843F-07CB7AE310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590550</xdr:colOff>
      <xdr:row>52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24D59E-AFBB-86D6-5B3F-79E04E004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80650" y="0"/>
          <a:ext cx="7905750" cy="1008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2" zoomScaleNormal="100" zoomScaleSheetLayoutView="100" workbookViewId="0">
      <selection activeCell="O47" sqref="O47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B1:AD20"/>
  <sheetViews>
    <sheetView rightToLeft="1" view="pageBreakPreview" zoomScale="85" zoomScaleNormal="85" zoomScaleSheetLayoutView="85" workbookViewId="0">
      <selection activeCell="F11" sqref="F11"/>
    </sheetView>
  </sheetViews>
  <sheetFormatPr defaultRowHeight="21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/>
    <row r="2" spans="2:30" ht="26.25" customHeight="1">
      <c r="B2" s="149" t="s">
        <v>188</v>
      </c>
      <c r="C2" s="149"/>
      <c r="D2" s="149"/>
      <c r="E2" s="149"/>
      <c r="F2" s="149"/>
      <c r="G2" s="149"/>
      <c r="H2" s="149"/>
      <c r="I2" s="149"/>
      <c r="J2" s="149"/>
    </row>
    <row r="3" spans="2:30" ht="26.25" customHeight="1">
      <c r="B3" s="149" t="s">
        <v>38</v>
      </c>
      <c r="C3" s="149"/>
      <c r="D3" s="149"/>
      <c r="E3" s="149"/>
      <c r="F3" s="149"/>
      <c r="G3" s="149"/>
      <c r="H3" s="149"/>
      <c r="I3" s="149"/>
      <c r="J3" s="149"/>
    </row>
    <row r="4" spans="2:30" ht="26.25" customHeight="1">
      <c r="B4" s="149" t="s">
        <v>232</v>
      </c>
      <c r="C4" s="149"/>
      <c r="D4" s="149"/>
      <c r="E4" s="149"/>
      <c r="F4" s="149"/>
      <c r="G4" s="149"/>
      <c r="H4" s="149"/>
      <c r="I4" s="149"/>
      <c r="J4" s="149"/>
    </row>
    <row r="5" spans="2:30" ht="26.25" customHeight="1"/>
    <row r="6" spans="2:30" ht="26.25" customHeight="1">
      <c r="B6" s="12" t="s">
        <v>77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>
      <c r="B8" s="189" t="s">
        <v>42</v>
      </c>
      <c r="C8" s="29"/>
      <c r="D8" s="119" t="s">
        <v>108</v>
      </c>
      <c r="E8" s="29"/>
      <c r="F8" s="189" t="s">
        <v>35</v>
      </c>
      <c r="G8" s="29"/>
      <c r="H8" s="189" t="s">
        <v>58</v>
      </c>
      <c r="I8" s="29"/>
      <c r="J8" s="189" t="s">
        <v>11</v>
      </c>
    </row>
    <row r="9" spans="2:30" s="4" customFormat="1" ht="26.25" customHeight="1">
      <c r="B9" s="4" t="s">
        <v>109</v>
      </c>
      <c r="D9" s="136" t="s">
        <v>184</v>
      </c>
      <c r="F9" s="66">
        <f>'درآمد سپرده بانکی'!D15</f>
        <v>3215918</v>
      </c>
      <c r="H9" s="139">
        <f>F9/$F$15</f>
        <v>2.8105746332454917E-4</v>
      </c>
      <c r="I9" s="6"/>
      <c r="J9" s="139">
        <f>F9/'سرمایه گذاری ها'!$O$17</f>
        <v>9.2624980547515331E-6</v>
      </c>
    </row>
    <row r="10" spans="2:30" s="4" customFormat="1" ht="26.25" customHeight="1">
      <c r="B10" s="4" t="s">
        <v>65</v>
      </c>
      <c r="D10" s="136" t="s">
        <v>164</v>
      </c>
      <c r="F10" s="66">
        <f>'سایر درآمدها'!F13</f>
        <v>105841960</v>
      </c>
      <c r="H10" s="139">
        <f>F10/$F$15</f>
        <v>9.2501341112859233E-3</v>
      </c>
      <c r="I10" s="6"/>
      <c r="J10" s="139">
        <f>F10/'سرمایه گذاری ها'!$O$17</f>
        <v>3.0484637624811627E-4</v>
      </c>
    </row>
    <row r="11" spans="2:30" s="4" customFormat="1" ht="26.25" customHeight="1">
      <c r="B11" s="4" t="s">
        <v>110</v>
      </c>
      <c r="D11" s="136" t="s">
        <v>185</v>
      </c>
      <c r="F11" s="66">
        <f>'درآمد سرمایه گذاری در صندوق'!J9</f>
        <v>0</v>
      </c>
      <c r="H11" s="139">
        <f>F11/$F$15</f>
        <v>0</v>
      </c>
      <c r="I11" s="6"/>
      <c r="J11" s="139">
        <f>F11/'سرمایه گذاری ها'!$O$17</f>
        <v>0</v>
      </c>
    </row>
    <row r="12" spans="2:30" s="4" customFormat="1" ht="26.25" customHeight="1">
      <c r="B12" s="4" t="s">
        <v>111</v>
      </c>
      <c r="D12" s="136" t="s">
        <v>186</v>
      </c>
      <c r="F12" s="66">
        <f>'سرمایه‌گذاری در اوراق بهادار'!J14</f>
        <v>0</v>
      </c>
      <c r="H12" s="139">
        <f>F12/$F$15</f>
        <v>0</v>
      </c>
      <c r="I12" s="6"/>
      <c r="J12" s="139">
        <f>F12/'سرمایه گذاری ها'!$O$17</f>
        <v>0</v>
      </c>
    </row>
    <row r="13" spans="2:30" s="4" customFormat="1" ht="26.25" customHeight="1">
      <c r="B13" s="4" t="s">
        <v>113</v>
      </c>
      <c r="D13" s="135" t="s">
        <v>112</v>
      </c>
      <c r="F13" s="66">
        <f>'سرمایه‌گذاری در سهام'!J53</f>
        <v>11333150281</v>
      </c>
      <c r="H13" s="139">
        <f>F13/$F$15</f>
        <v>0.99046880842538954</v>
      </c>
      <c r="I13" s="6"/>
      <c r="J13" s="139">
        <f>F13/'سرمایه گذاری ها'!$O$17</f>
        <v>3.2641778313989754E-2</v>
      </c>
    </row>
    <row r="14" spans="2:30" s="4" customFormat="1" ht="26.25" customHeight="1">
      <c r="F14" s="66"/>
      <c r="H14" s="138"/>
      <c r="I14" s="6"/>
      <c r="J14" s="139"/>
    </row>
    <row r="15" spans="2:30" ht="24.75" thickBot="1">
      <c r="B15" s="23" t="s">
        <v>66</v>
      </c>
      <c r="D15" s="23"/>
      <c r="F15" s="67">
        <f>SUM(F9:F14)</f>
        <v>11442208159</v>
      </c>
      <c r="G15" s="18"/>
      <c r="H15" s="137">
        <f>SUM(H9:H14)</f>
        <v>1</v>
      </c>
      <c r="I15" s="52"/>
      <c r="J15" s="140">
        <f>SUM(J9:J14)</f>
        <v>3.2955887188292621E-2</v>
      </c>
    </row>
    <row r="16" spans="2:30" ht="21.75" thickTop="1">
      <c r="F16" s="3"/>
    </row>
    <row r="20" spans="2:12" ht="26.25" customHeight="1">
      <c r="B20" s="188">
        <v>9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dimension ref="A1:W19"/>
  <sheetViews>
    <sheetView rightToLeft="1" zoomScaleNormal="100" workbookViewId="0">
      <selection sqref="A1:W1"/>
    </sheetView>
  </sheetViews>
  <sheetFormatPr defaultRowHeight="15"/>
  <cols>
    <col min="1" max="1" width="6.42578125" bestFit="1" customWidth="1"/>
    <col min="2" max="2" width="26.5703125" bestFit="1" customWidth="1"/>
    <col min="3" max="3" width="1.140625" customWidth="1"/>
    <col min="4" max="4" width="16.28515625" bestFit="1" customWidth="1"/>
    <col min="5" max="5" width="1.42578125" customWidth="1"/>
    <col min="6" max="6" width="15.42578125" bestFit="1" customWidth="1"/>
    <col min="7" max="7" width="1.42578125" customWidth="1"/>
    <col min="8" max="8" width="11.140625" bestFit="1" customWidth="1"/>
    <col min="9" max="9" width="1.42578125" customWidth="1"/>
    <col min="10" max="10" width="8.7109375" customWidth="1"/>
    <col min="11" max="11" width="1.42578125" customWidth="1"/>
    <col min="12" max="12" width="17.28515625" bestFit="1" customWidth="1"/>
    <col min="13" max="13" width="1.42578125" customWidth="1"/>
    <col min="14" max="14" width="16.28515625" bestFit="1" customWidth="1"/>
    <col min="15" max="15" width="1.42578125" customWidth="1"/>
    <col min="16" max="16" width="9.140625" customWidth="1"/>
    <col min="17" max="17" width="7.28515625" customWidth="1"/>
    <col min="18" max="18" width="1.42578125" customWidth="1"/>
    <col min="19" max="19" width="13.140625" bestFit="1" customWidth="1"/>
    <col min="20" max="20" width="1.42578125" customWidth="1"/>
    <col min="21" max="21" width="13.140625" bestFit="1" customWidth="1"/>
    <col min="22" max="22" width="1.42578125" customWidth="1"/>
    <col min="23" max="23" width="17.28515625" bestFit="1" customWidth="1"/>
  </cols>
  <sheetData>
    <row r="1" spans="1:23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3" ht="25.5">
      <c r="A2" s="170" t="s">
        <v>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3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1:2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1:23" ht="24">
      <c r="A5" s="145" t="s">
        <v>173</v>
      </c>
      <c r="B5" s="184" t="s">
        <v>114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</row>
    <row r="6" spans="1:23" ht="21">
      <c r="A6" s="121"/>
      <c r="B6" s="121"/>
      <c r="C6" s="121"/>
      <c r="D6" s="169" t="s">
        <v>40</v>
      </c>
      <c r="E6" s="169"/>
      <c r="F6" s="169"/>
      <c r="G6" s="169"/>
      <c r="H6" s="169"/>
      <c r="I6" s="169"/>
      <c r="J6" s="169"/>
      <c r="K6" s="169"/>
      <c r="L6" s="169"/>
      <c r="M6" s="121"/>
      <c r="N6" s="169" t="s">
        <v>115</v>
      </c>
      <c r="O6" s="169"/>
      <c r="P6" s="169"/>
      <c r="Q6" s="169"/>
      <c r="R6" s="169"/>
      <c r="S6" s="169"/>
      <c r="T6" s="169"/>
      <c r="U6" s="169"/>
      <c r="V6" s="169"/>
      <c r="W6" s="169"/>
    </row>
    <row r="7" spans="1:23" ht="21">
      <c r="A7" s="121"/>
      <c r="B7" s="121"/>
      <c r="C7" s="121"/>
      <c r="D7" s="122"/>
      <c r="E7" s="122"/>
      <c r="F7" s="122"/>
      <c r="G7" s="122"/>
      <c r="H7" s="122"/>
      <c r="I7" s="122"/>
      <c r="J7" s="165" t="s">
        <v>60</v>
      </c>
      <c r="K7" s="165"/>
      <c r="L7" s="165"/>
      <c r="M7" s="121"/>
      <c r="N7" s="122"/>
      <c r="O7" s="122"/>
      <c r="P7" s="122"/>
      <c r="Q7" s="122"/>
      <c r="R7" s="122"/>
      <c r="S7" s="122"/>
      <c r="T7" s="122"/>
      <c r="U7" s="165" t="s">
        <v>60</v>
      </c>
      <c r="V7" s="165"/>
      <c r="W7" s="165"/>
    </row>
    <row r="8" spans="1:23" ht="21">
      <c r="A8" s="169" t="s">
        <v>104</v>
      </c>
      <c r="B8" s="169"/>
      <c r="C8" s="121"/>
      <c r="D8" s="123" t="s">
        <v>116</v>
      </c>
      <c r="E8" s="121"/>
      <c r="F8" s="123" t="s">
        <v>56</v>
      </c>
      <c r="G8" s="121"/>
      <c r="H8" s="123" t="s">
        <v>57</v>
      </c>
      <c r="I8" s="121"/>
      <c r="J8" s="124" t="s">
        <v>35</v>
      </c>
      <c r="K8" s="122"/>
      <c r="L8" s="124" t="s">
        <v>58</v>
      </c>
      <c r="M8" s="121"/>
      <c r="N8" s="123" t="s">
        <v>116</v>
      </c>
      <c r="O8" s="121"/>
      <c r="P8" s="169" t="s">
        <v>56</v>
      </c>
      <c r="Q8" s="169"/>
      <c r="R8" s="121"/>
      <c r="S8" s="123" t="s">
        <v>57</v>
      </c>
      <c r="T8" s="121"/>
      <c r="U8" s="124" t="s">
        <v>35</v>
      </c>
      <c r="V8" s="122"/>
      <c r="W8" s="124" t="s">
        <v>58</v>
      </c>
    </row>
    <row r="9" spans="1:23">
      <c r="D9">
        <v>0</v>
      </c>
      <c r="F9">
        <v>0</v>
      </c>
      <c r="H9">
        <v>0</v>
      </c>
      <c r="J9">
        <v>0</v>
      </c>
    </row>
    <row r="11" spans="1:23" ht="21">
      <c r="A11" s="169"/>
      <c r="B11" s="169"/>
      <c r="C11" s="121"/>
      <c r="D11" s="123"/>
      <c r="E11" s="121"/>
      <c r="F11" s="123"/>
      <c r="G11" s="121"/>
      <c r="H11" s="123"/>
      <c r="I11" s="121"/>
      <c r="J11" s="124"/>
      <c r="K11" s="122"/>
      <c r="L11" s="124"/>
      <c r="M11" s="121"/>
      <c r="N11" s="123"/>
      <c r="O11" s="121"/>
      <c r="P11" s="169"/>
      <c r="Q11" s="169"/>
      <c r="R11" s="121"/>
      <c r="S11" s="123"/>
      <c r="T11" s="121"/>
      <c r="U11" s="124"/>
      <c r="V11" s="122"/>
      <c r="W11" s="124"/>
    </row>
    <row r="12" spans="1:23" ht="21">
      <c r="A12" s="169" t="s">
        <v>60</v>
      </c>
      <c r="B12" s="169"/>
      <c r="C12" s="121"/>
      <c r="D12" s="123"/>
      <c r="E12" s="121"/>
      <c r="F12" s="123"/>
      <c r="G12" s="121"/>
      <c r="H12" s="123"/>
      <c r="I12" s="121"/>
      <c r="J12" s="124"/>
      <c r="K12" s="122"/>
      <c r="L12" s="124"/>
      <c r="M12" s="121"/>
      <c r="N12" s="123"/>
      <c r="O12" s="121"/>
      <c r="P12" s="169"/>
      <c r="Q12" s="169"/>
      <c r="R12" s="121"/>
      <c r="S12" s="123"/>
      <c r="T12" s="121"/>
      <c r="U12" s="124"/>
      <c r="V12" s="122"/>
      <c r="W12" s="124"/>
    </row>
    <row r="19" spans="2:23" ht="21">
      <c r="B19" s="180">
        <v>10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B19:W19"/>
    <mergeCell ref="A11:B11"/>
    <mergeCell ref="P11:Q11"/>
    <mergeCell ref="A12:B12"/>
    <mergeCell ref="P12:Q12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56"/>
  <sheetViews>
    <sheetView rightToLeft="1" zoomScale="70" zoomScaleNormal="70" zoomScaleSheetLayoutView="70" workbookViewId="0">
      <selection activeCell="V53" sqref="V53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90" t="s">
        <v>187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</row>
    <row r="3" spans="2:28" ht="35.25">
      <c r="B3" s="190" t="s">
        <v>38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</row>
    <row r="4" spans="2:28" ht="35.25">
      <c r="B4" s="190" t="s">
        <v>232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7" spans="2:28" s="2" customFormat="1" ht="30">
      <c r="B7" s="12" t="s">
        <v>174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>
      <c r="B8" s="150" t="s">
        <v>1</v>
      </c>
      <c r="D8" s="151" t="s">
        <v>40</v>
      </c>
      <c r="E8" s="151" t="s">
        <v>40</v>
      </c>
      <c r="F8" s="151" t="s">
        <v>40</v>
      </c>
      <c r="G8" s="151" t="s">
        <v>40</v>
      </c>
      <c r="H8" s="151" t="s">
        <v>40</v>
      </c>
      <c r="I8" s="151" t="s">
        <v>40</v>
      </c>
      <c r="J8" s="151" t="s">
        <v>40</v>
      </c>
      <c r="K8" s="151" t="s">
        <v>40</v>
      </c>
      <c r="L8" s="151" t="s">
        <v>40</v>
      </c>
      <c r="N8" s="151" t="s">
        <v>41</v>
      </c>
      <c r="O8" s="151" t="s">
        <v>41</v>
      </c>
      <c r="P8" s="151" t="s">
        <v>41</v>
      </c>
      <c r="Q8" s="151" t="s">
        <v>41</v>
      </c>
      <c r="R8" s="151" t="s">
        <v>41</v>
      </c>
      <c r="S8" s="151" t="s">
        <v>41</v>
      </c>
      <c r="T8" s="151" t="s">
        <v>41</v>
      </c>
      <c r="U8" s="151" t="s">
        <v>41</v>
      </c>
      <c r="V8" s="151" t="s">
        <v>41</v>
      </c>
    </row>
    <row r="9" spans="2:28" s="32" customFormat="1" ht="55.5" customHeight="1">
      <c r="B9" s="150" t="s">
        <v>1</v>
      </c>
      <c r="D9" s="191" t="s">
        <v>55</v>
      </c>
      <c r="E9" s="33"/>
      <c r="F9" s="191" t="s">
        <v>56</v>
      </c>
      <c r="G9" s="33"/>
      <c r="H9" s="191" t="s">
        <v>57</v>
      </c>
      <c r="I9" s="33"/>
      <c r="J9" s="191" t="s">
        <v>35</v>
      </c>
      <c r="K9" s="33"/>
      <c r="L9" s="191" t="s">
        <v>58</v>
      </c>
      <c r="N9" s="191" t="s">
        <v>55</v>
      </c>
      <c r="O9" s="33"/>
      <c r="P9" s="191" t="s">
        <v>56</v>
      </c>
      <c r="Q9" s="33"/>
      <c r="R9" s="191" t="s">
        <v>57</v>
      </c>
      <c r="S9" s="33"/>
      <c r="T9" s="191" t="s">
        <v>35</v>
      </c>
      <c r="U9" s="33"/>
      <c r="V9" s="191" t="s">
        <v>58</v>
      </c>
    </row>
    <row r="10" spans="2:28">
      <c r="B10" s="4" t="s">
        <v>229</v>
      </c>
      <c r="D10" s="66">
        <v>0</v>
      </c>
      <c r="E10" s="113"/>
      <c r="F10" s="66">
        <v>-129353319</v>
      </c>
      <c r="G10" s="113"/>
      <c r="H10" s="66">
        <v>1675088</v>
      </c>
      <c r="I10" s="113"/>
      <c r="J10" s="66">
        <v>-127678231</v>
      </c>
      <c r="K10" s="113"/>
      <c r="L10" s="127">
        <v>-1.06</v>
      </c>
      <c r="M10" s="113"/>
      <c r="N10" s="66">
        <v>0</v>
      </c>
      <c r="O10" s="113"/>
      <c r="P10" s="66">
        <v>-129353319</v>
      </c>
      <c r="Q10" s="113"/>
      <c r="R10" s="66">
        <v>1675088</v>
      </c>
      <c r="S10" s="113"/>
      <c r="T10" s="66">
        <v>-127678231</v>
      </c>
      <c r="U10" s="113"/>
      <c r="V10" s="147">
        <f>T10/$T$53</f>
        <v>3.8361069411653325E-3</v>
      </c>
    </row>
    <row r="11" spans="2:28">
      <c r="B11" s="4" t="s">
        <v>204</v>
      </c>
      <c r="D11" s="66">
        <v>0</v>
      </c>
      <c r="E11" s="113"/>
      <c r="F11" s="66">
        <v>-536588201</v>
      </c>
      <c r="G11" s="113"/>
      <c r="H11" s="66">
        <v>-27176234</v>
      </c>
      <c r="I11" s="113"/>
      <c r="J11" s="66">
        <v>-563764435</v>
      </c>
      <c r="K11" s="113"/>
      <c r="L11" s="127">
        <v>-4.6900000000000004</v>
      </c>
      <c r="M11" s="113"/>
      <c r="N11" s="66">
        <v>0</v>
      </c>
      <c r="O11" s="113"/>
      <c r="P11" s="66">
        <v>-344736503</v>
      </c>
      <c r="Q11" s="113"/>
      <c r="R11" s="66">
        <v>254986255</v>
      </c>
      <c r="S11" s="113"/>
      <c r="T11" s="66">
        <v>-89750248</v>
      </c>
      <c r="U11" s="113"/>
      <c r="V11" s="147">
        <f t="shared" ref="V11:V51" si="0">T11/$T$53</f>
        <v>2.6965563873148431E-3</v>
      </c>
    </row>
    <row r="12" spans="2:28">
      <c r="B12" s="4" t="s">
        <v>211</v>
      </c>
      <c r="D12" s="66">
        <v>0</v>
      </c>
      <c r="E12" s="113"/>
      <c r="F12" s="66">
        <v>0</v>
      </c>
      <c r="G12" s="113"/>
      <c r="H12" s="66">
        <v>-4677719</v>
      </c>
      <c r="I12" s="113"/>
      <c r="J12" s="66">
        <v>-4677719</v>
      </c>
      <c r="K12" s="113"/>
      <c r="L12" s="127">
        <v>-0.04</v>
      </c>
      <c r="M12" s="113"/>
      <c r="N12" s="66">
        <v>216425583</v>
      </c>
      <c r="O12" s="113"/>
      <c r="P12" s="66">
        <v>0</v>
      </c>
      <c r="Q12" s="113"/>
      <c r="R12" s="66">
        <v>-4677719</v>
      </c>
      <c r="S12" s="113"/>
      <c r="T12" s="66">
        <v>211747864</v>
      </c>
      <c r="U12" s="113"/>
      <c r="V12" s="147">
        <f t="shared" si="0"/>
        <v>-6.3619886060869123E-3</v>
      </c>
    </row>
    <row r="13" spans="2:28">
      <c r="B13" s="4" t="s">
        <v>86</v>
      </c>
      <c r="D13" s="66">
        <v>0</v>
      </c>
      <c r="E13" s="113"/>
      <c r="F13" s="66">
        <v>2006589330</v>
      </c>
      <c r="G13" s="113"/>
      <c r="H13" s="66">
        <v>-1443417388</v>
      </c>
      <c r="I13" s="113"/>
      <c r="J13" s="66">
        <v>563171942</v>
      </c>
      <c r="K13" s="113"/>
      <c r="L13" s="127">
        <v>4.6900000000000004</v>
      </c>
      <c r="M13" s="113"/>
      <c r="N13" s="66">
        <v>3400000000</v>
      </c>
      <c r="O13" s="113"/>
      <c r="P13" s="66">
        <v>-3253923269</v>
      </c>
      <c r="Q13" s="113"/>
      <c r="R13" s="66">
        <v>-1462567054</v>
      </c>
      <c r="S13" s="113"/>
      <c r="T13" s="66">
        <v>-1316490323</v>
      </c>
      <c r="U13" s="113"/>
      <c r="V13" s="147">
        <f t="shared" si="0"/>
        <v>3.9554101168877337E-2</v>
      </c>
    </row>
    <row r="14" spans="2:28">
      <c r="B14" s="4" t="s">
        <v>79</v>
      </c>
      <c r="D14" s="66">
        <v>0</v>
      </c>
      <c r="E14" s="113"/>
      <c r="F14" s="66">
        <v>1562646612</v>
      </c>
      <c r="G14" s="113"/>
      <c r="H14" s="66">
        <v>401270208</v>
      </c>
      <c r="I14" s="113"/>
      <c r="J14" s="66">
        <v>1963916820</v>
      </c>
      <c r="K14" s="113"/>
      <c r="L14" s="127">
        <v>16.350000000000001</v>
      </c>
      <c r="M14" s="113"/>
      <c r="N14" s="66">
        <v>0</v>
      </c>
      <c r="O14" s="113"/>
      <c r="P14" s="66">
        <v>1347931783</v>
      </c>
      <c r="Q14" s="113"/>
      <c r="R14" s="66">
        <v>-170583880</v>
      </c>
      <c r="S14" s="113"/>
      <c r="T14" s="66">
        <v>1177347903</v>
      </c>
      <c r="U14" s="113"/>
      <c r="V14" s="147">
        <f t="shared" si="0"/>
        <v>-3.5373551368085204E-2</v>
      </c>
    </row>
    <row r="15" spans="2:28">
      <c r="B15" s="4" t="s">
        <v>213</v>
      </c>
      <c r="D15" s="66">
        <v>0</v>
      </c>
      <c r="E15" s="113"/>
      <c r="F15" s="66">
        <v>325734783</v>
      </c>
      <c r="G15" s="113"/>
      <c r="H15" s="66">
        <v>-471034355</v>
      </c>
      <c r="I15" s="113"/>
      <c r="J15" s="66">
        <v>-145299572</v>
      </c>
      <c r="K15" s="113"/>
      <c r="L15" s="127">
        <v>-1.21</v>
      </c>
      <c r="M15" s="113"/>
      <c r="N15" s="66">
        <v>0</v>
      </c>
      <c r="O15" s="113"/>
      <c r="P15" s="66">
        <v>-46578578</v>
      </c>
      <c r="Q15" s="113"/>
      <c r="R15" s="66">
        <v>-471034355</v>
      </c>
      <c r="S15" s="113"/>
      <c r="T15" s="66">
        <v>-517612933</v>
      </c>
      <c r="U15" s="113"/>
      <c r="V15" s="147">
        <f t="shared" si="0"/>
        <v>1.5551739318179042E-2</v>
      </c>
    </row>
    <row r="16" spans="2:28">
      <c r="B16" s="4" t="s">
        <v>190</v>
      </c>
      <c r="D16" s="66">
        <v>0</v>
      </c>
      <c r="E16" s="113"/>
      <c r="F16" s="66">
        <v>-2582213093</v>
      </c>
      <c r="G16" s="113"/>
      <c r="H16" s="66">
        <v>-325440697</v>
      </c>
      <c r="I16" s="113"/>
      <c r="J16" s="66">
        <v>-2907653790</v>
      </c>
      <c r="K16" s="113"/>
      <c r="L16" s="127">
        <v>-24.21</v>
      </c>
      <c r="M16" s="113"/>
      <c r="N16" s="66">
        <v>0</v>
      </c>
      <c r="O16" s="113"/>
      <c r="P16" s="66">
        <v>-9493177534</v>
      </c>
      <c r="Q16" s="113"/>
      <c r="R16" s="66">
        <v>-573490685</v>
      </c>
      <c r="S16" s="113"/>
      <c r="T16" s="66">
        <v>-10066668219</v>
      </c>
      <c r="U16" s="113"/>
      <c r="V16" s="147">
        <f t="shared" si="0"/>
        <v>0.30245418915080641</v>
      </c>
    </row>
    <row r="17" spans="2:22">
      <c r="B17" s="4" t="s">
        <v>165</v>
      </c>
      <c r="D17" s="66">
        <v>1833588235</v>
      </c>
      <c r="E17" s="113"/>
      <c r="F17" s="66">
        <v>-1277833198</v>
      </c>
      <c r="G17" s="113"/>
      <c r="H17" s="66">
        <v>-554645990</v>
      </c>
      <c r="I17" s="113"/>
      <c r="J17" s="66">
        <v>1109047</v>
      </c>
      <c r="K17" s="113"/>
      <c r="L17" s="127">
        <v>0.01</v>
      </c>
      <c r="M17" s="113"/>
      <c r="N17" s="66">
        <v>1833588235</v>
      </c>
      <c r="O17" s="113"/>
      <c r="P17" s="66">
        <v>-3823613397</v>
      </c>
      <c r="Q17" s="113"/>
      <c r="R17" s="66">
        <v>-672373291</v>
      </c>
      <c r="S17" s="113"/>
      <c r="T17" s="66">
        <v>-2662398453</v>
      </c>
      <c r="U17" s="113"/>
      <c r="V17" s="147">
        <f t="shared" si="0"/>
        <v>7.9992063687827436E-2</v>
      </c>
    </row>
    <row r="18" spans="2:22">
      <c r="B18" s="4" t="s">
        <v>80</v>
      </c>
      <c r="D18" s="66">
        <v>0</v>
      </c>
      <c r="E18" s="113"/>
      <c r="F18" s="66">
        <v>2211304543</v>
      </c>
      <c r="G18" s="113"/>
      <c r="H18" s="66">
        <v>-351074321</v>
      </c>
      <c r="I18" s="113"/>
      <c r="J18" s="66">
        <v>1860230222</v>
      </c>
      <c r="K18" s="113"/>
      <c r="L18" s="127">
        <v>15.49</v>
      </c>
      <c r="M18" s="113"/>
      <c r="N18" s="66">
        <v>313459840</v>
      </c>
      <c r="O18" s="113"/>
      <c r="P18" s="66">
        <v>-4857027713</v>
      </c>
      <c r="Q18" s="113"/>
      <c r="R18" s="66">
        <v>-767071590</v>
      </c>
      <c r="S18" s="113"/>
      <c r="T18" s="66">
        <v>-5310639463</v>
      </c>
      <c r="U18" s="113"/>
      <c r="V18" s="147">
        <f t="shared" si="0"/>
        <v>0.15955876539392869</v>
      </c>
    </row>
    <row r="19" spans="2:22">
      <c r="B19" s="4" t="s">
        <v>201</v>
      </c>
      <c r="D19" s="66">
        <v>0</v>
      </c>
      <c r="E19" s="113"/>
      <c r="F19" s="66">
        <v>0</v>
      </c>
      <c r="G19" s="113"/>
      <c r="H19" s="66">
        <v>-121610946</v>
      </c>
      <c r="I19" s="113"/>
      <c r="J19" s="66">
        <v>-121610946</v>
      </c>
      <c r="K19" s="113"/>
      <c r="L19" s="127">
        <v>-1.01</v>
      </c>
      <c r="M19" s="113"/>
      <c r="N19" s="66">
        <v>977521100</v>
      </c>
      <c r="O19" s="113"/>
      <c r="P19" s="66">
        <v>0</v>
      </c>
      <c r="Q19" s="113"/>
      <c r="R19" s="66">
        <v>-1163449902</v>
      </c>
      <c r="S19" s="113"/>
      <c r="T19" s="66">
        <v>-185928802</v>
      </c>
      <c r="U19" s="113"/>
      <c r="V19" s="147">
        <f t="shared" si="0"/>
        <v>5.5862519579767261E-3</v>
      </c>
    </row>
    <row r="20" spans="2:22">
      <c r="B20" s="4" t="s">
        <v>207</v>
      </c>
      <c r="D20" s="66">
        <v>0</v>
      </c>
      <c r="E20" s="113"/>
      <c r="F20" s="66">
        <v>41543566</v>
      </c>
      <c r="G20" s="113"/>
      <c r="H20" s="66">
        <v>53083774</v>
      </c>
      <c r="I20" s="113"/>
      <c r="J20" s="66">
        <v>94627340</v>
      </c>
      <c r="K20" s="113"/>
      <c r="L20" s="127">
        <v>0.79</v>
      </c>
      <c r="M20" s="113"/>
      <c r="N20" s="66">
        <v>0</v>
      </c>
      <c r="O20" s="113"/>
      <c r="P20" s="66">
        <v>24782619</v>
      </c>
      <c r="Q20" s="113"/>
      <c r="R20" s="66">
        <v>53083774</v>
      </c>
      <c r="S20" s="113"/>
      <c r="T20" s="66">
        <v>77866393</v>
      </c>
      <c r="U20" s="113"/>
      <c r="V20" s="147">
        <f t="shared" si="0"/>
        <v>-2.3395046150882812E-3</v>
      </c>
    </row>
    <row r="21" spans="2:22">
      <c r="B21" s="4" t="s">
        <v>82</v>
      </c>
      <c r="D21" s="66">
        <v>0</v>
      </c>
      <c r="E21" s="113"/>
      <c r="F21" s="66">
        <v>429926619</v>
      </c>
      <c r="G21" s="113"/>
      <c r="H21" s="66">
        <v>-1093057182</v>
      </c>
      <c r="I21" s="113"/>
      <c r="J21" s="66">
        <v>-663130563</v>
      </c>
      <c r="K21" s="113"/>
      <c r="L21" s="127">
        <v>-5.52</v>
      </c>
      <c r="M21" s="113"/>
      <c r="N21" s="66">
        <v>1394000000</v>
      </c>
      <c r="O21" s="113"/>
      <c r="P21" s="66">
        <v>-3118831885</v>
      </c>
      <c r="Q21" s="113"/>
      <c r="R21" s="66">
        <v>-1584375234</v>
      </c>
      <c r="S21" s="113"/>
      <c r="T21" s="66">
        <v>-3309207119</v>
      </c>
      <c r="U21" s="113"/>
      <c r="V21" s="147">
        <f t="shared" si="0"/>
        <v>9.9425503466989862E-2</v>
      </c>
    </row>
    <row r="22" spans="2:22">
      <c r="B22" s="4" t="s">
        <v>206</v>
      </c>
      <c r="D22" s="66">
        <v>0</v>
      </c>
      <c r="E22" s="113"/>
      <c r="F22" s="66">
        <v>0</v>
      </c>
      <c r="G22" s="113"/>
      <c r="H22" s="66">
        <v>361771192</v>
      </c>
      <c r="I22" s="113"/>
      <c r="J22" s="66">
        <v>361771192</v>
      </c>
      <c r="K22" s="113"/>
      <c r="L22" s="127">
        <v>3.01</v>
      </c>
      <c r="M22" s="113"/>
      <c r="N22" s="66">
        <v>0</v>
      </c>
      <c r="O22" s="113"/>
      <c r="P22" s="66">
        <v>0</v>
      </c>
      <c r="Q22" s="113"/>
      <c r="R22" s="66">
        <v>361771192</v>
      </c>
      <c r="S22" s="113"/>
      <c r="T22" s="66">
        <v>361771192</v>
      </c>
      <c r="U22" s="113"/>
      <c r="V22" s="147">
        <f t="shared" si="0"/>
        <v>-1.0869456522661691E-2</v>
      </c>
    </row>
    <row r="23" spans="2:22">
      <c r="B23" s="4" t="s">
        <v>87</v>
      </c>
      <c r="D23" s="66">
        <v>0</v>
      </c>
      <c r="E23" s="113"/>
      <c r="F23" s="66">
        <v>0</v>
      </c>
      <c r="G23" s="113"/>
      <c r="H23" s="66">
        <v>203146888</v>
      </c>
      <c r="I23" s="113"/>
      <c r="J23" s="66">
        <v>203146888</v>
      </c>
      <c r="K23" s="113"/>
      <c r="L23" s="127">
        <v>1.69</v>
      </c>
      <c r="M23" s="113"/>
      <c r="N23" s="66">
        <v>557358944</v>
      </c>
      <c r="O23" s="113"/>
      <c r="P23" s="66">
        <v>0</v>
      </c>
      <c r="Q23" s="113"/>
      <c r="R23" s="66">
        <v>587686296</v>
      </c>
      <c r="S23" s="113"/>
      <c r="T23" s="66">
        <v>1145045240</v>
      </c>
      <c r="U23" s="113"/>
      <c r="V23" s="147">
        <f t="shared" si="0"/>
        <v>-3.4403014192077301E-2</v>
      </c>
    </row>
    <row r="24" spans="2:22">
      <c r="B24" s="4" t="s">
        <v>212</v>
      </c>
      <c r="D24" s="66">
        <v>504394830</v>
      </c>
      <c r="E24" s="113"/>
      <c r="F24" s="66">
        <v>83705370</v>
      </c>
      <c r="G24" s="113"/>
      <c r="H24" s="66">
        <v>84159665</v>
      </c>
      <c r="I24" s="113"/>
      <c r="J24" s="66">
        <v>672259865</v>
      </c>
      <c r="K24" s="113"/>
      <c r="L24" s="127">
        <v>5.6</v>
      </c>
      <c r="M24" s="113"/>
      <c r="N24" s="66">
        <v>504394830</v>
      </c>
      <c r="O24" s="113"/>
      <c r="P24" s="66">
        <v>-210810584</v>
      </c>
      <c r="Q24" s="113"/>
      <c r="R24" s="66">
        <v>84159665</v>
      </c>
      <c r="S24" s="113"/>
      <c r="T24" s="66">
        <v>377743911</v>
      </c>
      <c r="U24" s="113"/>
      <c r="V24" s="147">
        <f t="shared" si="0"/>
        <v>-1.1349358677831616E-2</v>
      </c>
    </row>
    <row r="25" spans="2:22">
      <c r="B25" s="4" t="s">
        <v>208</v>
      </c>
      <c r="D25" s="66">
        <v>0</v>
      </c>
      <c r="E25" s="113"/>
      <c r="F25" s="66">
        <v>0</v>
      </c>
      <c r="G25" s="113"/>
      <c r="H25" s="66">
        <v>100469654</v>
      </c>
      <c r="I25" s="113"/>
      <c r="J25" s="66">
        <v>100469654</v>
      </c>
      <c r="K25" s="113"/>
      <c r="L25" s="127">
        <v>0.84</v>
      </c>
      <c r="M25" s="113"/>
      <c r="N25" s="66">
        <v>0</v>
      </c>
      <c r="O25" s="113"/>
      <c r="P25" s="66">
        <v>0</v>
      </c>
      <c r="Q25" s="113"/>
      <c r="R25" s="66">
        <v>100469654</v>
      </c>
      <c r="S25" s="113"/>
      <c r="T25" s="66">
        <v>100469654</v>
      </c>
      <c r="U25" s="113"/>
      <c r="V25" s="147">
        <f t="shared" si="0"/>
        <v>-3.0186221571779086E-3</v>
      </c>
    </row>
    <row r="26" spans="2:22">
      <c r="B26" s="4" t="s">
        <v>84</v>
      </c>
      <c r="D26" s="66">
        <v>0</v>
      </c>
      <c r="E26" s="113"/>
      <c r="F26" s="66">
        <v>-1788579060</v>
      </c>
      <c r="G26" s="113"/>
      <c r="H26" s="66">
        <v>3972183459</v>
      </c>
      <c r="I26" s="113"/>
      <c r="J26" s="66">
        <v>2183604399</v>
      </c>
      <c r="K26" s="113"/>
      <c r="L26" s="127">
        <v>18.18</v>
      </c>
      <c r="M26" s="113"/>
      <c r="N26" s="66">
        <v>0</v>
      </c>
      <c r="O26" s="113"/>
      <c r="P26" s="66">
        <v>395134871</v>
      </c>
      <c r="Q26" s="113"/>
      <c r="R26" s="66">
        <v>3972183459</v>
      </c>
      <c r="S26" s="113"/>
      <c r="T26" s="66">
        <v>4367318330</v>
      </c>
      <c r="U26" s="113"/>
      <c r="V26" s="147">
        <f t="shared" si="0"/>
        <v>-0.13121657489123253</v>
      </c>
    </row>
    <row r="27" spans="2:22">
      <c r="B27" s="4" t="s">
        <v>197</v>
      </c>
      <c r="D27" s="66">
        <v>0</v>
      </c>
      <c r="E27" s="113"/>
      <c r="F27" s="66">
        <v>0</v>
      </c>
      <c r="G27" s="113"/>
      <c r="H27" s="66">
        <v>3804874</v>
      </c>
      <c r="I27" s="113"/>
      <c r="J27" s="66">
        <v>3804874</v>
      </c>
      <c r="K27" s="113"/>
      <c r="L27" s="127">
        <v>0.03</v>
      </c>
      <c r="M27" s="113"/>
      <c r="N27" s="66">
        <v>0</v>
      </c>
      <c r="O27" s="113"/>
      <c r="P27" s="66">
        <v>0</v>
      </c>
      <c r="Q27" s="113"/>
      <c r="R27" s="66">
        <v>3804874</v>
      </c>
      <c r="S27" s="113"/>
      <c r="T27" s="66">
        <v>3804874</v>
      </c>
      <c r="U27" s="113"/>
      <c r="V27" s="147">
        <f t="shared" si="0"/>
        <v>-1.1431787116207384E-4</v>
      </c>
    </row>
    <row r="28" spans="2:22">
      <c r="B28" s="4" t="s">
        <v>194</v>
      </c>
      <c r="D28" s="66">
        <v>0</v>
      </c>
      <c r="E28" s="113"/>
      <c r="F28" s="66">
        <v>946805846</v>
      </c>
      <c r="G28" s="113"/>
      <c r="H28" s="66">
        <v>-58911237</v>
      </c>
      <c r="I28" s="113"/>
      <c r="J28" s="66">
        <v>887894609</v>
      </c>
      <c r="K28" s="113"/>
      <c r="L28" s="127">
        <v>7.39</v>
      </c>
      <c r="M28" s="113"/>
      <c r="N28" s="66">
        <v>0</v>
      </c>
      <c r="O28" s="113"/>
      <c r="P28" s="66">
        <v>-1748235734</v>
      </c>
      <c r="Q28" s="113"/>
      <c r="R28" s="66">
        <v>-58911237</v>
      </c>
      <c r="S28" s="113"/>
      <c r="T28" s="66">
        <v>-1807146971</v>
      </c>
      <c r="U28" s="113"/>
      <c r="V28" s="147">
        <f t="shared" si="0"/>
        <v>5.4295935844842699E-2</v>
      </c>
    </row>
    <row r="29" spans="2:22">
      <c r="B29" s="4" t="s">
        <v>198</v>
      </c>
      <c r="D29" s="66">
        <v>0</v>
      </c>
      <c r="E29" s="113"/>
      <c r="F29" s="66">
        <v>-249973322</v>
      </c>
      <c r="G29" s="113"/>
      <c r="H29" s="66">
        <v>0</v>
      </c>
      <c r="I29" s="113"/>
      <c r="J29" s="66">
        <v>-249973322</v>
      </c>
      <c r="K29" s="113"/>
      <c r="L29" s="127">
        <v>-2.08</v>
      </c>
      <c r="M29" s="113"/>
      <c r="N29" s="66">
        <v>0</v>
      </c>
      <c r="O29" s="113"/>
      <c r="P29" s="66">
        <v>-435642549</v>
      </c>
      <c r="Q29" s="113"/>
      <c r="R29" s="66">
        <v>-15553755</v>
      </c>
      <c r="S29" s="113"/>
      <c r="T29" s="66">
        <v>-451196304</v>
      </c>
      <c r="U29" s="113"/>
      <c r="V29" s="147">
        <f t="shared" si="0"/>
        <v>1.3556244161955404E-2</v>
      </c>
    </row>
    <row r="30" spans="2:22">
      <c r="B30" s="4" t="s">
        <v>195</v>
      </c>
      <c r="D30" s="66">
        <v>0</v>
      </c>
      <c r="E30" s="113"/>
      <c r="F30" s="66">
        <v>4058416051</v>
      </c>
      <c r="G30" s="113"/>
      <c r="H30" s="66">
        <v>0</v>
      </c>
      <c r="I30" s="113"/>
      <c r="J30" s="66">
        <v>4058416051</v>
      </c>
      <c r="K30" s="113"/>
      <c r="L30" s="127">
        <v>33.79</v>
      </c>
      <c r="M30" s="113"/>
      <c r="N30" s="66">
        <v>2752062988</v>
      </c>
      <c r="O30" s="113"/>
      <c r="P30" s="66">
        <v>-1869550867</v>
      </c>
      <c r="Q30" s="113"/>
      <c r="R30" s="66">
        <v>-38700049</v>
      </c>
      <c r="S30" s="113"/>
      <c r="T30" s="66">
        <v>843812072</v>
      </c>
      <c r="U30" s="113"/>
      <c r="V30" s="147">
        <f t="shared" si="0"/>
        <v>-2.5352429471225218E-2</v>
      </c>
    </row>
    <row r="31" spans="2:22">
      <c r="B31" s="4" t="s">
        <v>210</v>
      </c>
      <c r="D31" s="66">
        <v>85260534</v>
      </c>
      <c r="E31" s="113"/>
      <c r="F31" s="66">
        <v>170578980</v>
      </c>
      <c r="G31" s="113"/>
      <c r="H31" s="66">
        <v>0</v>
      </c>
      <c r="I31" s="113"/>
      <c r="J31" s="66">
        <v>255839514</v>
      </c>
      <c r="K31" s="113"/>
      <c r="L31" s="127">
        <v>2.13</v>
      </c>
      <c r="M31" s="113"/>
      <c r="N31" s="66">
        <v>85260534</v>
      </c>
      <c r="O31" s="113"/>
      <c r="P31" s="66">
        <v>10154074</v>
      </c>
      <c r="Q31" s="113"/>
      <c r="R31" s="66">
        <v>0</v>
      </c>
      <c r="S31" s="113"/>
      <c r="T31" s="66">
        <v>95414608</v>
      </c>
      <c r="U31" s="113"/>
      <c r="V31" s="147">
        <f t="shared" si="0"/>
        <v>-2.8667427263882536E-3</v>
      </c>
    </row>
    <row r="32" spans="2:22">
      <c r="B32" s="4" t="s">
        <v>199</v>
      </c>
      <c r="D32" s="66">
        <v>107032617</v>
      </c>
      <c r="E32" s="113"/>
      <c r="F32" s="66">
        <v>1615506859</v>
      </c>
      <c r="G32" s="113"/>
      <c r="H32" s="66">
        <v>0</v>
      </c>
      <c r="I32" s="113"/>
      <c r="J32" s="66">
        <v>1722539476</v>
      </c>
      <c r="K32" s="113"/>
      <c r="L32" s="127">
        <v>14.34</v>
      </c>
      <c r="M32" s="113"/>
      <c r="N32" s="66">
        <v>107032617</v>
      </c>
      <c r="O32" s="113"/>
      <c r="P32" s="66">
        <v>-74555662</v>
      </c>
      <c r="Q32" s="113"/>
      <c r="R32" s="66">
        <v>0</v>
      </c>
      <c r="S32" s="113"/>
      <c r="T32" s="66">
        <v>32476955</v>
      </c>
      <c r="U32" s="113"/>
      <c r="V32" s="147">
        <f t="shared" si="0"/>
        <v>-9.7577379892907631E-4</v>
      </c>
    </row>
    <row r="33" spans="2:22">
      <c r="B33" s="4" t="s">
        <v>191</v>
      </c>
      <c r="D33" s="66">
        <v>0</v>
      </c>
      <c r="E33" s="113"/>
      <c r="F33" s="66">
        <v>-1028531987</v>
      </c>
      <c r="G33" s="113"/>
      <c r="H33" s="66">
        <v>0</v>
      </c>
      <c r="I33" s="113"/>
      <c r="J33" s="66">
        <v>-1028531987</v>
      </c>
      <c r="K33" s="113"/>
      <c r="L33" s="127">
        <v>-8.56</v>
      </c>
      <c r="M33" s="113"/>
      <c r="N33" s="66">
        <v>213197895</v>
      </c>
      <c r="O33" s="113"/>
      <c r="P33" s="66">
        <v>-6314043593</v>
      </c>
      <c r="Q33" s="113"/>
      <c r="R33" s="66">
        <v>0</v>
      </c>
      <c r="S33" s="113"/>
      <c r="T33" s="66">
        <v>-6100845698</v>
      </c>
      <c r="U33" s="113"/>
      <c r="V33" s="147">
        <f t="shared" si="0"/>
        <v>0.18330060140852406</v>
      </c>
    </row>
    <row r="34" spans="2:22">
      <c r="B34" s="4" t="s">
        <v>193</v>
      </c>
      <c r="D34" s="66">
        <v>1945764640</v>
      </c>
      <c r="E34" s="113"/>
      <c r="F34" s="66">
        <v>-1857385088</v>
      </c>
      <c r="G34" s="113"/>
      <c r="H34" s="66">
        <v>0</v>
      </c>
      <c r="I34" s="113"/>
      <c r="J34" s="66">
        <v>88379552</v>
      </c>
      <c r="K34" s="113"/>
      <c r="L34" s="127">
        <v>0.74</v>
      </c>
      <c r="M34" s="113"/>
      <c r="N34" s="66">
        <v>1945764640</v>
      </c>
      <c r="O34" s="113"/>
      <c r="P34" s="66">
        <v>-4074264065</v>
      </c>
      <c r="Q34" s="113"/>
      <c r="R34" s="66">
        <v>0</v>
      </c>
      <c r="S34" s="113"/>
      <c r="T34" s="66">
        <v>-2128499425</v>
      </c>
      <c r="U34" s="113"/>
      <c r="V34" s="147">
        <f t="shared" si="0"/>
        <v>6.3951006796992033E-2</v>
      </c>
    </row>
    <row r="35" spans="2:22">
      <c r="B35" s="4" t="s">
        <v>231</v>
      </c>
      <c r="D35" s="66">
        <v>897192719</v>
      </c>
      <c r="E35" s="113"/>
      <c r="F35" s="66">
        <v>110541974</v>
      </c>
      <c r="G35" s="113"/>
      <c r="H35" s="66">
        <v>0</v>
      </c>
      <c r="I35" s="113"/>
      <c r="J35" s="66">
        <v>1007734693</v>
      </c>
      <c r="K35" s="113"/>
      <c r="L35" s="127">
        <v>8.39</v>
      </c>
      <c r="M35" s="113"/>
      <c r="N35" s="66">
        <v>897192719</v>
      </c>
      <c r="O35" s="113"/>
      <c r="P35" s="66">
        <v>110541974</v>
      </c>
      <c r="Q35" s="113"/>
      <c r="R35" s="66">
        <v>0</v>
      </c>
      <c r="S35" s="113"/>
      <c r="T35" s="66">
        <v>1007734693</v>
      </c>
      <c r="U35" s="113"/>
      <c r="V35" s="147">
        <f t="shared" si="0"/>
        <v>-3.0277503223477584E-2</v>
      </c>
    </row>
    <row r="36" spans="2:22">
      <c r="B36" s="4" t="s">
        <v>205</v>
      </c>
      <c r="D36" s="66">
        <v>1860364063</v>
      </c>
      <c r="E36" s="113"/>
      <c r="F36" s="66">
        <v>-2927349239</v>
      </c>
      <c r="G36" s="113"/>
      <c r="H36" s="66">
        <v>0</v>
      </c>
      <c r="I36" s="113"/>
      <c r="J36" s="66">
        <v>-1066985176</v>
      </c>
      <c r="K36" s="113"/>
      <c r="L36" s="127">
        <v>-8.8800000000000008</v>
      </c>
      <c r="M36" s="113"/>
      <c r="N36" s="66">
        <v>1860364063</v>
      </c>
      <c r="O36" s="113"/>
      <c r="P36" s="66">
        <v>-6938539004</v>
      </c>
      <c r="Q36" s="113"/>
      <c r="R36" s="66">
        <v>0</v>
      </c>
      <c r="S36" s="113"/>
      <c r="T36" s="66">
        <v>-5078174941</v>
      </c>
      <c r="U36" s="113"/>
      <c r="V36" s="147">
        <f t="shared" si="0"/>
        <v>0.15257434244700613</v>
      </c>
    </row>
    <row r="37" spans="2:22">
      <c r="B37" s="4" t="s">
        <v>189</v>
      </c>
      <c r="D37" s="66">
        <v>221185381</v>
      </c>
      <c r="E37" s="113"/>
      <c r="F37" s="66">
        <v>-157365052</v>
      </c>
      <c r="G37" s="113"/>
      <c r="H37" s="66">
        <v>0</v>
      </c>
      <c r="I37" s="113"/>
      <c r="J37" s="66">
        <v>63820329</v>
      </c>
      <c r="K37" s="113"/>
      <c r="L37" s="127">
        <v>0.53</v>
      </c>
      <c r="M37" s="113"/>
      <c r="N37" s="66">
        <v>221185381</v>
      </c>
      <c r="O37" s="113"/>
      <c r="P37" s="66">
        <v>-932085316</v>
      </c>
      <c r="Q37" s="113"/>
      <c r="R37" s="66">
        <v>0</v>
      </c>
      <c r="S37" s="113"/>
      <c r="T37" s="66">
        <v>-710899935</v>
      </c>
      <c r="U37" s="113"/>
      <c r="V37" s="147">
        <f t="shared" si="0"/>
        <v>2.1359069230270613E-2</v>
      </c>
    </row>
    <row r="38" spans="2:22">
      <c r="B38" s="4" t="s">
        <v>192</v>
      </c>
      <c r="D38" s="66">
        <v>76113744</v>
      </c>
      <c r="E38" s="113"/>
      <c r="F38" s="66">
        <v>729295826</v>
      </c>
      <c r="G38" s="113"/>
      <c r="H38" s="66">
        <v>0</v>
      </c>
      <c r="I38" s="113"/>
      <c r="J38" s="66">
        <v>805409570</v>
      </c>
      <c r="K38" s="113"/>
      <c r="L38" s="127">
        <v>6.71</v>
      </c>
      <c r="M38" s="113"/>
      <c r="N38" s="66">
        <v>76113744</v>
      </c>
      <c r="O38" s="113"/>
      <c r="P38" s="66">
        <v>-202564178</v>
      </c>
      <c r="Q38" s="113"/>
      <c r="R38" s="66">
        <v>0</v>
      </c>
      <c r="S38" s="113"/>
      <c r="T38" s="66">
        <v>-126450434</v>
      </c>
      <c r="U38" s="113"/>
      <c r="V38" s="147">
        <f t="shared" si="0"/>
        <v>3.7992176409521899E-3</v>
      </c>
    </row>
    <row r="39" spans="2:22">
      <c r="B39" s="4" t="s">
        <v>200</v>
      </c>
      <c r="D39" s="66">
        <v>207885267</v>
      </c>
      <c r="E39" s="113"/>
      <c r="F39" s="66">
        <v>646996032</v>
      </c>
      <c r="G39" s="113"/>
      <c r="H39" s="66">
        <v>0</v>
      </c>
      <c r="I39" s="113"/>
      <c r="J39" s="66">
        <v>854881299</v>
      </c>
      <c r="K39" s="113"/>
      <c r="L39" s="127">
        <v>7.12</v>
      </c>
      <c r="M39" s="113"/>
      <c r="N39" s="66">
        <v>207885267</v>
      </c>
      <c r="O39" s="113"/>
      <c r="P39" s="66">
        <v>-549660344</v>
      </c>
      <c r="Q39" s="113"/>
      <c r="R39" s="66">
        <v>0</v>
      </c>
      <c r="S39" s="113"/>
      <c r="T39" s="66">
        <v>-341775077</v>
      </c>
      <c r="U39" s="113"/>
      <c r="V39" s="147">
        <f t="shared" si="0"/>
        <v>1.0268670978038661E-2</v>
      </c>
    </row>
    <row r="40" spans="2:22">
      <c r="B40" s="4" t="s">
        <v>83</v>
      </c>
      <c r="D40" s="66">
        <v>321200000</v>
      </c>
      <c r="E40" s="113"/>
      <c r="F40" s="66">
        <v>-1199818350</v>
      </c>
      <c r="G40" s="113"/>
      <c r="H40" s="66">
        <v>0</v>
      </c>
      <c r="I40" s="113"/>
      <c r="J40" s="66">
        <v>-878618350</v>
      </c>
      <c r="K40" s="113"/>
      <c r="L40" s="127">
        <v>-7.32</v>
      </c>
      <c r="M40" s="113"/>
      <c r="N40" s="66">
        <v>321200000</v>
      </c>
      <c r="O40" s="113"/>
      <c r="P40" s="66">
        <v>-1808046226</v>
      </c>
      <c r="Q40" s="113"/>
      <c r="R40" s="66">
        <v>0</v>
      </c>
      <c r="S40" s="113"/>
      <c r="T40" s="66">
        <v>-1486846226</v>
      </c>
      <c r="U40" s="113"/>
      <c r="V40" s="147">
        <f t="shared" si="0"/>
        <v>4.4672463608961488E-2</v>
      </c>
    </row>
    <row r="41" spans="2:22">
      <c r="B41" s="4" t="s">
        <v>230</v>
      </c>
      <c r="D41" s="66">
        <v>0</v>
      </c>
      <c r="E41" s="113"/>
      <c r="F41" s="66">
        <v>-253638201</v>
      </c>
      <c r="G41" s="113"/>
      <c r="H41" s="66">
        <v>0</v>
      </c>
      <c r="I41" s="113"/>
      <c r="J41" s="66">
        <v>-253638201</v>
      </c>
      <c r="K41" s="113"/>
      <c r="L41" s="127">
        <v>-2.11</v>
      </c>
      <c r="M41" s="113"/>
      <c r="N41" s="66">
        <v>0</v>
      </c>
      <c r="O41" s="113"/>
      <c r="P41" s="66">
        <v>-253638201</v>
      </c>
      <c r="Q41" s="113"/>
      <c r="R41" s="66">
        <v>0</v>
      </c>
      <c r="S41" s="113"/>
      <c r="T41" s="66">
        <v>-253638201</v>
      </c>
      <c r="U41" s="113"/>
      <c r="V41" s="147">
        <f t="shared" si="0"/>
        <v>7.6205885355725813E-3</v>
      </c>
    </row>
    <row r="42" spans="2:22">
      <c r="B42" s="4" t="s">
        <v>202</v>
      </c>
      <c r="D42" s="66">
        <v>0</v>
      </c>
      <c r="E42" s="113"/>
      <c r="F42" s="66">
        <v>-283191345</v>
      </c>
      <c r="G42" s="113"/>
      <c r="H42" s="66">
        <v>0</v>
      </c>
      <c r="I42" s="113"/>
      <c r="J42" s="66">
        <v>-283191345</v>
      </c>
      <c r="K42" s="113"/>
      <c r="L42" s="127">
        <v>-2.36</v>
      </c>
      <c r="M42" s="113"/>
      <c r="N42" s="66">
        <v>0</v>
      </c>
      <c r="O42" s="113"/>
      <c r="P42" s="66">
        <v>-1651949516</v>
      </c>
      <c r="Q42" s="113"/>
      <c r="R42" s="66">
        <v>0</v>
      </c>
      <c r="S42" s="113"/>
      <c r="T42" s="66">
        <v>-1651949516</v>
      </c>
      <c r="U42" s="113"/>
      <c r="V42" s="147">
        <f t="shared" si="0"/>
        <v>4.9633010695318232E-2</v>
      </c>
    </row>
    <row r="43" spans="2:22">
      <c r="B43" s="4" t="s">
        <v>228</v>
      </c>
      <c r="D43" s="66">
        <v>0</v>
      </c>
      <c r="E43" s="113"/>
      <c r="F43" s="66">
        <v>-45025197</v>
      </c>
      <c r="G43" s="113"/>
      <c r="H43" s="66">
        <v>0</v>
      </c>
      <c r="I43" s="113"/>
      <c r="J43" s="66">
        <v>-45025197</v>
      </c>
      <c r="K43" s="113"/>
      <c r="L43" s="127">
        <v>-0.37</v>
      </c>
      <c r="M43" s="113"/>
      <c r="N43" s="66">
        <v>0</v>
      </c>
      <c r="O43" s="113"/>
      <c r="P43" s="66">
        <v>-45025197</v>
      </c>
      <c r="Q43" s="113"/>
      <c r="R43" s="66">
        <v>0</v>
      </c>
      <c r="S43" s="113"/>
      <c r="T43" s="66">
        <v>-45025197</v>
      </c>
      <c r="U43" s="113"/>
      <c r="V43" s="147">
        <f t="shared" si="0"/>
        <v>1.3527871539748739E-3</v>
      </c>
    </row>
    <row r="44" spans="2:22">
      <c r="B44" s="4" t="s">
        <v>215</v>
      </c>
      <c r="D44" s="66">
        <v>0</v>
      </c>
      <c r="E44" s="113"/>
      <c r="F44" s="66">
        <v>-164018250</v>
      </c>
      <c r="G44" s="113"/>
      <c r="H44" s="66">
        <v>0</v>
      </c>
      <c r="I44" s="113"/>
      <c r="J44" s="66">
        <v>-164018250</v>
      </c>
      <c r="K44" s="113"/>
      <c r="L44" s="127">
        <v>-1.37</v>
      </c>
      <c r="M44" s="113"/>
      <c r="N44" s="66">
        <v>0</v>
      </c>
      <c r="O44" s="113"/>
      <c r="P44" s="66">
        <v>-565961858</v>
      </c>
      <c r="Q44" s="113"/>
      <c r="R44" s="66">
        <v>0</v>
      </c>
      <c r="S44" s="113"/>
      <c r="T44" s="66">
        <v>-565961858</v>
      </c>
      <c r="U44" s="113"/>
      <c r="V44" s="147">
        <f t="shared" si="0"/>
        <v>1.700438825713859E-2</v>
      </c>
    </row>
    <row r="45" spans="2:22">
      <c r="B45" s="4" t="s">
        <v>227</v>
      </c>
      <c r="D45" s="66">
        <v>0</v>
      </c>
      <c r="E45" s="113"/>
      <c r="F45" s="66">
        <v>-90594281</v>
      </c>
      <c r="G45" s="113"/>
      <c r="H45" s="66">
        <v>0</v>
      </c>
      <c r="I45" s="113"/>
      <c r="J45" s="66">
        <v>-90594281</v>
      </c>
      <c r="K45" s="113"/>
      <c r="L45" s="127">
        <v>-0.75</v>
      </c>
      <c r="M45" s="113"/>
      <c r="N45" s="66">
        <v>0</v>
      </c>
      <c r="O45" s="113"/>
      <c r="P45" s="66">
        <v>-90594281</v>
      </c>
      <c r="Q45" s="113"/>
      <c r="R45" s="66">
        <v>0</v>
      </c>
      <c r="S45" s="113"/>
      <c r="T45" s="66">
        <v>-90594281</v>
      </c>
      <c r="U45" s="113"/>
      <c r="V45" s="147">
        <f t="shared" si="0"/>
        <v>2.7219154545929025E-3</v>
      </c>
    </row>
    <row r="46" spans="2:22">
      <c r="B46" s="4" t="s">
        <v>203</v>
      </c>
      <c r="D46" s="66">
        <v>0</v>
      </c>
      <c r="E46" s="113"/>
      <c r="F46" s="66">
        <v>1584661796</v>
      </c>
      <c r="G46" s="113"/>
      <c r="H46" s="66">
        <v>0</v>
      </c>
      <c r="I46" s="113"/>
      <c r="J46" s="66">
        <v>1584661796</v>
      </c>
      <c r="K46" s="113"/>
      <c r="L46" s="127">
        <v>13.19</v>
      </c>
      <c r="M46" s="113"/>
      <c r="N46" s="66">
        <v>0</v>
      </c>
      <c r="O46" s="113"/>
      <c r="P46" s="66">
        <v>1622846417</v>
      </c>
      <c r="Q46" s="113"/>
      <c r="R46" s="66">
        <v>0</v>
      </c>
      <c r="S46" s="113"/>
      <c r="T46" s="66">
        <v>1622846417</v>
      </c>
      <c r="U46" s="113"/>
      <c r="V46" s="147">
        <f t="shared" si="0"/>
        <v>-4.8758604782823074E-2</v>
      </c>
    </row>
    <row r="47" spans="2:22">
      <c r="B47" s="4" t="s">
        <v>225</v>
      </c>
      <c r="D47" s="66">
        <v>0</v>
      </c>
      <c r="E47" s="113"/>
      <c r="F47" s="66">
        <v>-67088454</v>
      </c>
      <c r="G47" s="113"/>
      <c r="H47" s="66">
        <v>0</v>
      </c>
      <c r="I47" s="113"/>
      <c r="J47" s="66">
        <v>-67088454</v>
      </c>
      <c r="K47" s="113"/>
      <c r="L47" s="127">
        <v>-0.56000000000000005</v>
      </c>
      <c r="M47" s="113"/>
      <c r="N47" s="66">
        <v>0</v>
      </c>
      <c r="O47" s="113"/>
      <c r="P47" s="66">
        <v>-67088454</v>
      </c>
      <c r="Q47" s="113"/>
      <c r="R47" s="66">
        <v>0</v>
      </c>
      <c r="S47" s="113"/>
      <c r="T47" s="66">
        <v>-67088454</v>
      </c>
      <c r="U47" s="113"/>
      <c r="V47" s="147">
        <f t="shared" si="0"/>
        <v>2.0156802145970452E-3</v>
      </c>
    </row>
    <row r="48" spans="2:22">
      <c r="B48" s="4" t="s">
        <v>226</v>
      </c>
      <c r="D48" s="66">
        <v>0</v>
      </c>
      <c r="E48" s="113"/>
      <c r="F48" s="66">
        <v>357807525</v>
      </c>
      <c r="G48" s="113"/>
      <c r="H48" s="66">
        <v>0</v>
      </c>
      <c r="I48" s="113"/>
      <c r="J48" s="66">
        <v>357807525</v>
      </c>
      <c r="K48" s="113"/>
      <c r="L48" s="127">
        <v>2.98</v>
      </c>
      <c r="M48" s="113"/>
      <c r="N48" s="66">
        <v>0</v>
      </c>
      <c r="O48" s="113"/>
      <c r="P48" s="66">
        <v>357807525</v>
      </c>
      <c r="Q48" s="113"/>
      <c r="R48" s="66">
        <v>0</v>
      </c>
      <c r="S48" s="113"/>
      <c r="T48" s="66">
        <v>357807525</v>
      </c>
      <c r="U48" s="113"/>
      <c r="V48" s="147">
        <f t="shared" si="0"/>
        <v>-1.0750367697792494E-2</v>
      </c>
    </row>
    <row r="49" spans="2:22">
      <c r="B49" s="4" t="s">
        <v>209</v>
      </c>
      <c r="D49" s="66">
        <v>0</v>
      </c>
      <c r="E49" s="113"/>
      <c r="F49" s="66">
        <v>-141614937</v>
      </c>
      <c r="G49" s="113"/>
      <c r="H49" s="66">
        <v>0</v>
      </c>
      <c r="I49" s="113"/>
      <c r="J49" s="66">
        <v>-141614937</v>
      </c>
      <c r="K49" s="113"/>
      <c r="L49" s="127">
        <v>-1.18</v>
      </c>
      <c r="M49" s="113"/>
      <c r="N49" s="66">
        <v>0</v>
      </c>
      <c r="O49" s="113"/>
      <c r="P49" s="66">
        <v>-294538939</v>
      </c>
      <c r="Q49" s="113"/>
      <c r="R49" s="66">
        <v>0</v>
      </c>
      <c r="S49" s="113"/>
      <c r="T49" s="66">
        <v>-294538939</v>
      </c>
      <c r="U49" s="113"/>
      <c r="V49" s="147">
        <f t="shared" si="0"/>
        <v>8.8494558507892576E-3</v>
      </c>
    </row>
    <row r="50" spans="2:22">
      <c r="B50" s="4" t="s">
        <v>214</v>
      </c>
      <c r="D50" s="66">
        <v>0</v>
      </c>
      <c r="E50" s="113"/>
      <c r="F50" s="66">
        <v>129723525</v>
      </c>
      <c r="G50" s="113"/>
      <c r="H50" s="66">
        <v>0</v>
      </c>
      <c r="I50" s="113"/>
      <c r="J50" s="66">
        <v>129723525</v>
      </c>
      <c r="K50" s="113"/>
      <c r="L50" s="127">
        <v>1.08</v>
      </c>
      <c r="M50" s="113"/>
      <c r="N50" s="66">
        <v>0</v>
      </c>
      <c r="O50" s="113"/>
      <c r="P50" s="66">
        <v>104722296</v>
      </c>
      <c r="Q50" s="113"/>
      <c r="R50" s="66">
        <v>0</v>
      </c>
      <c r="S50" s="113"/>
      <c r="T50" s="66">
        <v>104722296</v>
      </c>
      <c r="U50" s="113"/>
      <c r="V50" s="147">
        <f t="shared" si="0"/>
        <v>-3.1463932687191645E-3</v>
      </c>
    </row>
    <row r="51" spans="2:22">
      <c r="B51" s="4" t="s">
        <v>196</v>
      </c>
      <c r="D51" s="66">
        <v>0</v>
      </c>
      <c r="E51" s="113"/>
      <c r="F51" s="66">
        <v>311024855</v>
      </c>
      <c r="G51" s="113"/>
      <c r="H51" s="66">
        <v>0</v>
      </c>
      <c r="I51" s="113"/>
      <c r="J51" s="66">
        <v>311024855</v>
      </c>
      <c r="K51" s="113"/>
      <c r="L51" s="127">
        <v>2.59</v>
      </c>
      <c r="M51" s="113"/>
      <c r="N51" s="66">
        <v>0</v>
      </c>
      <c r="O51" s="113"/>
      <c r="P51" s="66">
        <v>-384207173</v>
      </c>
      <c r="Q51" s="113"/>
      <c r="R51" s="66">
        <v>0</v>
      </c>
      <c r="S51" s="113"/>
      <c r="T51" s="66">
        <v>-384207173</v>
      </c>
      <c r="U51" s="113"/>
      <c r="V51" s="147">
        <f t="shared" si="0"/>
        <v>1.1543548118165967E-2</v>
      </c>
    </row>
    <row r="52" spans="2:22">
      <c r="D52" s="66"/>
      <c r="E52" s="113"/>
      <c r="F52" s="66"/>
      <c r="G52" s="113"/>
      <c r="H52" s="66"/>
      <c r="I52" s="113"/>
      <c r="J52" s="66"/>
      <c r="K52" s="113"/>
      <c r="L52" s="114"/>
      <c r="M52" s="113"/>
      <c r="N52" s="66"/>
      <c r="O52" s="113"/>
      <c r="P52" s="66"/>
      <c r="Q52" s="113"/>
      <c r="R52" s="66"/>
      <c r="S52" s="113"/>
      <c r="T52" s="66"/>
      <c r="U52" s="113"/>
      <c r="V52" s="31"/>
    </row>
    <row r="53" spans="2:22" ht="21.75" thickBot="1">
      <c r="B53" s="35" t="s">
        <v>66</v>
      </c>
      <c r="D53" s="70">
        <f>SUM(D10:D51)</f>
        <v>8059982030</v>
      </c>
      <c r="E53" s="6"/>
      <c r="F53" s="70">
        <f>SUM(F10:F51)</f>
        <v>2542649518</v>
      </c>
      <c r="G53" s="6"/>
      <c r="H53" s="70">
        <f>SUM(H10:H51)</f>
        <v>730518733</v>
      </c>
      <c r="I53" s="6"/>
      <c r="J53" s="70">
        <f>SUM(J10:J51)</f>
        <v>11333150281</v>
      </c>
      <c r="K53" s="6"/>
      <c r="L53" s="126">
        <f>SUM(L10:L51)</f>
        <v>94.38</v>
      </c>
      <c r="M53" s="6"/>
      <c r="N53" s="70">
        <f>SUM(N10:N51)</f>
        <v>17884008380</v>
      </c>
      <c r="O53" s="6"/>
      <c r="P53" s="70">
        <f>SUM(P10:P51)</f>
        <v>-49604322380</v>
      </c>
      <c r="Q53" s="6"/>
      <c r="R53" s="70">
        <f>SUM(R10:R51)</f>
        <v>-1562968494</v>
      </c>
      <c r="S53" s="6"/>
      <c r="T53" s="70">
        <f>SUM(T10:T51)</f>
        <v>-33283282494</v>
      </c>
      <c r="U53" s="6"/>
      <c r="V53" s="148">
        <f>SUM(V10:V51)</f>
        <v>1.0000000000000002</v>
      </c>
    </row>
    <row r="54" spans="2:22" ht="21.75" thickTop="1"/>
    <row r="55" spans="2:22" ht="30">
      <c r="L55" s="46">
        <v>11</v>
      </c>
      <c r="T55" s="21"/>
    </row>
    <row r="56" spans="2:22">
      <c r="T56" s="21"/>
    </row>
  </sheetData>
  <sortState xmlns:xlrd2="http://schemas.microsoft.com/office/spreadsheetml/2017/richdata2" ref="B10:V51">
    <sortCondition descending="1" ref="T10:T5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0"/>
  <sheetViews>
    <sheetView rightToLeft="1" view="pageBreakPreview" zoomScale="85" zoomScaleNormal="70" zoomScaleSheetLayoutView="85" workbookViewId="0">
      <selection activeCell="H18" sqref="H18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187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"/>
      <c r="R2" s="14"/>
      <c r="S2" s="14"/>
      <c r="T2" s="14"/>
      <c r="U2" s="14"/>
    </row>
    <row r="3" spans="2:28" ht="30">
      <c r="B3" s="149" t="s">
        <v>38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"/>
      <c r="R3" s="14"/>
    </row>
    <row r="4" spans="2:28" ht="30">
      <c r="B4" s="149" t="s">
        <v>232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"/>
      <c r="R4" s="14"/>
    </row>
    <row r="5" spans="2:28" ht="54" customHeight="1"/>
    <row r="6" spans="2:28" s="2" customFormat="1" ht="30">
      <c r="B6" s="12" t="s">
        <v>168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>
      <c r="B7" s="150" t="s">
        <v>42</v>
      </c>
      <c r="D7" s="151" t="s">
        <v>40</v>
      </c>
      <c r="E7" s="151" t="s">
        <v>40</v>
      </c>
      <c r="F7" s="151" t="s">
        <v>40</v>
      </c>
      <c r="G7" s="151" t="s">
        <v>40</v>
      </c>
      <c r="H7" s="151" t="s">
        <v>40</v>
      </c>
      <c r="I7" s="151" t="s">
        <v>40</v>
      </c>
      <c r="J7" s="151" t="s">
        <v>40</v>
      </c>
      <c r="L7" s="151" t="s">
        <v>41</v>
      </c>
      <c r="M7" s="151" t="s">
        <v>41</v>
      </c>
      <c r="N7" s="151" t="s">
        <v>41</v>
      </c>
      <c r="O7" s="151" t="s">
        <v>41</v>
      </c>
      <c r="P7" s="151" t="s">
        <v>41</v>
      </c>
      <c r="Q7" s="151" t="s">
        <v>41</v>
      </c>
      <c r="R7" s="151" t="s">
        <v>41</v>
      </c>
    </row>
    <row r="8" spans="2:28" s="37" customFormat="1" ht="48" customHeight="1">
      <c r="B8" s="150" t="s">
        <v>42</v>
      </c>
      <c r="D8" s="192" t="s">
        <v>59</v>
      </c>
      <c r="E8" s="38"/>
      <c r="F8" s="192" t="s">
        <v>56</v>
      </c>
      <c r="G8" s="38"/>
      <c r="H8" s="192" t="s">
        <v>57</v>
      </c>
      <c r="I8" s="38"/>
      <c r="J8" s="192" t="s">
        <v>60</v>
      </c>
      <c r="L8" s="192" t="s">
        <v>59</v>
      </c>
      <c r="M8" s="38"/>
      <c r="N8" s="192" t="s">
        <v>56</v>
      </c>
      <c r="O8" s="38"/>
      <c r="P8" s="192" t="s">
        <v>57</v>
      </c>
      <c r="Q8" s="38"/>
      <c r="R8" s="192" t="s">
        <v>60</v>
      </c>
    </row>
    <row r="9" spans="2:28" ht="21.75">
      <c r="B9" s="34" t="s">
        <v>216</v>
      </c>
      <c r="C9" s="4"/>
      <c r="D9" s="68">
        <v>0</v>
      </c>
      <c r="E9" s="6"/>
      <c r="F9" s="68">
        <v>0</v>
      </c>
      <c r="G9" s="6"/>
      <c r="H9" s="68">
        <v>0</v>
      </c>
      <c r="I9" s="6"/>
      <c r="J9" s="68">
        <v>0</v>
      </c>
      <c r="K9" s="6"/>
      <c r="L9" s="68">
        <v>0</v>
      </c>
      <c r="M9" s="6"/>
      <c r="N9" s="68">
        <v>0</v>
      </c>
      <c r="O9" s="6"/>
      <c r="P9" s="68">
        <v>48683530</v>
      </c>
      <c r="Q9" s="4"/>
      <c r="R9" s="68">
        <v>48683530</v>
      </c>
    </row>
    <row r="10" spans="2:28" ht="21.75">
      <c r="B10" s="4" t="s">
        <v>76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3967565</v>
      </c>
      <c r="Q10" s="4"/>
      <c r="R10" s="69">
        <v>3967565</v>
      </c>
    </row>
    <row r="11" spans="2:28" ht="21.75">
      <c r="B11" s="4" t="s">
        <v>166</v>
      </c>
      <c r="C11" s="4"/>
      <c r="D11" s="69">
        <v>0</v>
      </c>
      <c r="E11" s="6"/>
      <c r="F11" s="69">
        <v>0</v>
      </c>
      <c r="G11" s="6"/>
      <c r="H11" s="69">
        <v>0</v>
      </c>
      <c r="I11" s="6"/>
      <c r="J11" s="69">
        <v>0</v>
      </c>
      <c r="K11" s="6"/>
      <c r="L11" s="69">
        <v>0</v>
      </c>
      <c r="M11" s="6"/>
      <c r="N11" s="69">
        <v>0</v>
      </c>
      <c r="O11" s="6"/>
      <c r="P11" s="69">
        <v>7963559</v>
      </c>
      <c r="Q11" s="4"/>
      <c r="R11" s="69">
        <v>7963559</v>
      </c>
    </row>
    <row r="12" spans="2:28" ht="21.75">
      <c r="B12" s="4" t="s">
        <v>85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43189172</v>
      </c>
      <c r="Q12" s="4"/>
      <c r="R12" s="69">
        <v>43189172</v>
      </c>
    </row>
    <row r="13" spans="2:28" ht="21.75">
      <c r="B13" s="4"/>
      <c r="C13" s="4"/>
      <c r="D13" s="69"/>
      <c r="E13" s="6"/>
      <c r="F13" s="69"/>
      <c r="G13" s="6"/>
      <c r="H13" s="69"/>
      <c r="I13" s="6"/>
      <c r="J13" s="69"/>
      <c r="K13" s="6"/>
      <c r="L13" s="69"/>
      <c r="M13" s="6"/>
      <c r="N13" s="69"/>
      <c r="O13" s="6"/>
      <c r="P13" s="69"/>
      <c r="Q13" s="4"/>
      <c r="R13" s="69"/>
    </row>
    <row r="14" spans="2:28" ht="24.75" thickBot="1">
      <c r="B14" s="18" t="s">
        <v>66</v>
      </c>
      <c r="D14" s="71">
        <f>SUM(D9:D13)</f>
        <v>0</v>
      </c>
      <c r="E14" s="71">
        <f t="shared" ref="E14:K14" si="0">SUM(E9:E12)</f>
        <v>0</v>
      </c>
      <c r="F14" s="71">
        <f t="shared" si="0"/>
        <v>0</v>
      </c>
      <c r="G14" s="71">
        <f t="shared" si="0"/>
        <v>0</v>
      </c>
      <c r="H14" s="71">
        <f t="shared" si="0"/>
        <v>0</v>
      </c>
      <c r="I14" s="71">
        <f t="shared" si="0"/>
        <v>0</v>
      </c>
      <c r="J14" s="71">
        <f t="shared" si="0"/>
        <v>0</v>
      </c>
      <c r="K14" s="71">
        <f t="shared" si="0"/>
        <v>0</v>
      </c>
      <c r="L14" s="71">
        <f>SUM(L9:L13)</f>
        <v>0</v>
      </c>
      <c r="M14" s="71">
        <f>SUM(M9:M12)</f>
        <v>0</v>
      </c>
      <c r="N14" s="71">
        <f>SUM(N9:N12)</f>
        <v>0</v>
      </c>
      <c r="O14" s="71">
        <f>SUM(O9:O12)</f>
        <v>0</v>
      </c>
      <c r="P14" s="71">
        <f>SUM(P9:P13)</f>
        <v>103803826</v>
      </c>
      <c r="Q14" s="71">
        <f>SUM(Q9:Q12)</f>
        <v>0</v>
      </c>
      <c r="R14" s="71">
        <f>SUM(R9:R13)</f>
        <v>103803826</v>
      </c>
    </row>
    <row r="15" spans="2:28" ht="21.75" thickTop="1">
      <c r="L15"/>
    </row>
    <row r="16" spans="2:28" ht="30">
      <c r="J16" s="41">
        <v>12</v>
      </c>
      <c r="L16"/>
    </row>
    <row r="17" spans="12:12">
      <c r="L17"/>
    </row>
    <row r="18" spans="12:12">
      <c r="L18"/>
    </row>
    <row r="19" spans="12:12">
      <c r="L19"/>
    </row>
    <row r="20" spans="12:12">
      <c r="L20"/>
    </row>
  </sheetData>
  <sortState xmlns:xlrd2="http://schemas.microsoft.com/office/spreadsheetml/2017/richdata2" ref="B9:R12">
    <sortCondition descending="1" ref="R9:R1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J23" sqref="J23"/>
    </sheetView>
  </sheetViews>
  <sheetFormatPr defaultRowHeight="21.75" customHeight="1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149" t="s">
        <v>187</v>
      </c>
      <c r="C2" s="149"/>
      <c r="D2" s="149"/>
      <c r="E2" s="149"/>
      <c r="F2" s="149"/>
      <c r="G2" s="149"/>
      <c r="H2" s="149"/>
      <c r="I2" s="149"/>
      <c r="J2" s="149"/>
    </row>
    <row r="3" spans="2:26" ht="31.5" customHeight="1">
      <c r="B3" s="149" t="s">
        <v>38</v>
      </c>
      <c r="C3" s="149"/>
      <c r="D3" s="149"/>
      <c r="E3" s="149"/>
      <c r="F3" s="149"/>
      <c r="G3" s="149"/>
      <c r="H3" s="149"/>
      <c r="I3" s="149"/>
      <c r="J3" s="149"/>
    </row>
    <row r="4" spans="2:26" ht="31.5" customHeight="1">
      <c r="B4" s="149" t="s">
        <v>232</v>
      </c>
      <c r="C4" s="149"/>
      <c r="D4" s="149"/>
      <c r="E4" s="149"/>
      <c r="F4" s="149"/>
      <c r="G4" s="149"/>
      <c r="H4" s="149"/>
      <c r="I4" s="149"/>
      <c r="J4" s="149"/>
    </row>
    <row r="5" spans="2:26" ht="73.5" customHeight="1"/>
    <row r="6" spans="2:26" ht="30">
      <c r="B6" s="12" t="s">
        <v>175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>
      <c r="B8" s="153" t="s">
        <v>61</v>
      </c>
      <c r="C8" s="153" t="s">
        <v>61</v>
      </c>
      <c r="D8" s="153" t="s">
        <v>40</v>
      </c>
      <c r="E8" s="153" t="s">
        <v>40</v>
      </c>
      <c r="F8" s="153" t="s">
        <v>40</v>
      </c>
      <c r="H8" s="153" t="s">
        <v>41</v>
      </c>
      <c r="I8" s="153" t="s">
        <v>41</v>
      </c>
      <c r="J8" s="153" t="s">
        <v>41</v>
      </c>
    </row>
    <row r="9" spans="2:26" s="29" customFormat="1" ht="50.25" customHeight="1">
      <c r="B9" s="194" t="s">
        <v>62</v>
      </c>
      <c r="D9" s="194" t="s">
        <v>63</v>
      </c>
      <c r="F9" s="194" t="s">
        <v>64</v>
      </c>
      <c r="H9" s="194" t="s">
        <v>63</v>
      </c>
      <c r="J9" s="194" t="s">
        <v>64</v>
      </c>
    </row>
    <row r="10" spans="2:26" s="4" customFormat="1" ht="22.5" customHeight="1">
      <c r="B10" s="34" t="s">
        <v>217</v>
      </c>
      <c r="D10" s="68">
        <v>2545</v>
      </c>
      <c r="E10" s="6"/>
      <c r="F10" s="10"/>
      <c r="G10" s="6"/>
      <c r="H10" s="68">
        <v>9966</v>
      </c>
      <c r="I10" s="6"/>
      <c r="J10" s="94"/>
    </row>
    <row r="11" spans="2:26" s="4" customFormat="1" ht="22.5" customHeight="1">
      <c r="B11" s="4" t="s">
        <v>218</v>
      </c>
      <c r="D11" s="69">
        <v>1754</v>
      </c>
      <c r="E11" s="6"/>
      <c r="F11" s="6"/>
      <c r="G11" s="6"/>
      <c r="H11" s="69">
        <v>6925</v>
      </c>
      <c r="I11" s="6"/>
      <c r="J11" s="31"/>
    </row>
    <row r="12" spans="2:26" s="4" customFormat="1" ht="22.5" customHeight="1">
      <c r="B12" s="4" t="s">
        <v>219</v>
      </c>
      <c r="D12" s="69">
        <v>3207522</v>
      </c>
      <c r="E12" s="6"/>
      <c r="F12" s="6"/>
      <c r="G12" s="6"/>
      <c r="H12" s="69">
        <v>6052206</v>
      </c>
      <c r="I12" s="6"/>
      <c r="J12" s="31"/>
    </row>
    <row r="13" spans="2:26" s="4" customFormat="1" ht="22.5" customHeight="1">
      <c r="B13" s="4" t="s">
        <v>220</v>
      </c>
      <c r="D13" s="69">
        <v>4097</v>
      </c>
      <c r="E13" s="6"/>
      <c r="F13" s="6"/>
      <c r="G13" s="6"/>
      <c r="H13" s="69">
        <v>16023</v>
      </c>
      <c r="I13" s="6"/>
      <c r="J13" s="31"/>
    </row>
    <row r="14" spans="2:26" s="4" customFormat="1" ht="21.75" customHeight="1">
      <c r="D14" s="69"/>
      <c r="E14" s="6"/>
      <c r="F14" s="6"/>
      <c r="G14" s="6"/>
      <c r="H14" s="69"/>
      <c r="I14" s="6"/>
      <c r="J14" s="31"/>
    </row>
    <row r="15" spans="2:26" ht="21.75" customHeight="1" thickBot="1">
      <c r="B15" s="193" t="s">
        <v>66</v>
      </c>
      <c r="C15" s="193"/>
      <c r="D15" s="71">
        <f>SUM(D10:D14)</f>
        <v>3215918</v>
      </c>
      <c r="E15" s="72"/>
      <c r="F15" s="73"/>
      <c r="G15" s="72"/>
      <c r="H15" s="71">
        <f>SUM(H10:H14)</f>
        <v>6085120</v>
      </c>
      <c r="I15" s="72"/>
      <c r="J15" s="96"/>
    </row>
    <row r="16" spans="2:26" ht="21.75" customHeight="1" thickTop="1">
      <c r="D16" s="2" t="s">
        <v>162</v>
      </c>
      <c r="J16" s="93"/>
    </row>
    <row r="17" spans="4:10" ht="30">
      <c r="D17" s="44">
        <v>13</v>
      </c>
    </row>
    <row r="18" spans="4:10" ht="21.75" customHeight="1">
      <c r="J18" s="93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90" zoomScaleNormal="70" zoomScaleSheetLayoutView="90" workbookViewId="0">
      <selection activeCell="D15" sqref="D1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9" t="s">
        <v>187</v>
      </c>
      <c r="C2" s="149"/>
      <c r="D2" s="149"/>
      <c r="E2" s="149"/>
      <c r="F2" s="149"/>
    </row>
    <row r="3" spans="2:16" ht="30">
      <c r="B3" s="149" t="s">
        <v>38</v>
      </c>
      <c r="C3" s="149"/>
      <c r="D3" s="149"/>
      <c r="E3" s="149"/>
      <c r="F3" s="149"/>
    </row>
    <row r="4" spans="2:16" ht="30">
      <c r="B4" s="149" t="s">
        <v>232</v>
      </c>
      <c r="C4" s="149"/>
      <c r="D4" s="149"/>
      <c r="E4" s="149"/>
      <c r="F4" s="149"/>
    </row>
    <row r="5" spans="2:16" ht="125.25" customHeight="1"/>
    <row r="6" spans="2:16" s="18" customFormat="1" ht="24">
      <c r="B6" s="49" t="s">
        <v>240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>
      <c r="B8" s="187" t="s">
        <v>65</v>
      </c>
      <c r="D8" s="149" t="s">
        <v>40</v>
      </c>
      <c r="F8" s="149" t="s">
        <v>233</v>
      </c>
    </row>
    <row r="9" spans="2:16" ht="30">
      <c r="B9" s="195" t="s">
        <v>65</v>
      </c>
      <c r="D9" s="196" t="s">
        <v>35</v>
      </c>
      <c r="F9" s="196" t="s">
        <v>35</v>
      </c>
    </row>
    <row r="10" spans="2:16">
      <c r="B10" s="2" t="s">
        <v>65</v>
      </c>
      <c r="D10" s="74">
        <v>0</v>
      </c>
      <c r="E10" s="72"/>
      <c r="F10" s="74">
        <v>87224335</v>
      </c>
    </row>
    <row r="11" spans="2:16">
      <c r="B11" s="2" t="s">
        <v>167</v>
      </c>
      <c r="D11" s="74">
        <v>0</v>
      </c>
      <c r="E11" s="72"/>
      <c r="F11" s="74">
        <v>0</v>
      </c>
    </row>
    <row r="12" spans="2:16">
      <c r="B12" s="2" t="s">
        <v>89</v>
      </c>
      <c r="D12" s="74">
        <v>13804593</v>
      </c>
      <c r="E12" s="72"/>
      <c r="F12" s="74">
        <v>18617625</v>
      </c>
    </row>
    <row r="13" spans="2:16" ht="21.75" thickBot="1">
      <c r="B13" s="23" t="s">
        <v>66</v>
      </c>
      <c r="D13" s="71">
        <f>SUM(D10:D12)</f>
        <v>13804593</v>
      </c>
      <c r="E13" s="72"/>
      <c r="F13" s="71">
        <f>SUM(F10:F12)</f>
        <v>105841960</v>
      </c>
    </row>
    <row r="14" spans="2:16" ht="21.75" thickTop="1"/>
    <row r="15" spans="2:16" ht="85.5" customHeight="1"/>
    <row r="16" spans="2:16" ht="54" customHeight="1"/>
    <row r="17" spans="1:6" ht="27" customHeight="1">
      <c r="A17" s="188">
        <v>14</v>
      </c>
      <c r="B17" s="188"/>
      <c r="C17" s="188"/>
      <c r="D17" s="188"/>
      <c r="E17" s="188"/>
      <c r="F17" s="188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dimension ref="A1:L21"/>
  <sheetViews>
    <sheetView rightToLeft="1" zoomScaleNormal="100" workbookViewId="0">
      <selection sqref="A1:K1"/>
    </sheetView>
  </sheetViews>
  <sheetFormatPr defaultRowHeight="1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>
      <c r="A1" s="170" t="s">
        <v>187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>
      <c r="A2" s="170" t="s">
        <v>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24">
      <c r="A5" s="197" t="s">
        <v>176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ht="21">
      <c r="A6" s="121"/>
      <c r="B6" s="121"/>
      <c r="C6" s="121"/>
      <c r="D6" s="121"/>
      <c r="E6" s="121"/>
      <c r="F6" s="121"/>
      <c r="G6" s="121"/>
      <c r="H6" s="121"/>
      <c r="I6" s="123" t="s">
        <v>40</v>
      </c>
      <c r="J6" s="121"/>
      <c r="K6" s="123" t="s">
        <v>115</v>
      </c>
    </row>
    <row r="7" spans="1:11" ht="114" customHeight="1">
      <c r="A7" s="123" t="s">
        <v>143</v>
      </c>
      <c r="B7" s="121"/>
      <c r="C7" s="131" t="s">
        <v>144</v>
      </c>
      <c r="D7" s="121"/>
      <c r="E7" s="131" t="s">
        <v>145</v>
      </c>
      <c r="F7" s="121"/>
      <c r="G7" s="131" t="s">
        <v>146</v>
      </c>
      <c r="H7" s="121"/>
      <c r="I7" s="130" t="s">
        <v>147</v>
      </c>
      <c r="J7" s="121"/>
      <c r="K7" s="130" t="s">
        <v>147</v>
      </c>
    </row>
    <row r="8" spans="1:11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2" ht="30">
      <c r="A17" s="188">
        <v>15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1:1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46"/>
  <sheetViews>
    <sheetView rightToLeft="1" view="pageBreakPreview" topLeftCell="A10" zoomScale="85" zoomScaleNormal="110" zoomScaleSheetLayoutView="85" workbookViewId="0">
      <selection activeCell="A28" sqref="A28:XFD2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187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38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232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67.5" customHeight="1"/>
    <row r="6" spans="2:28" ht="30">
      <c r="B6" s="174" t="s">
        <v>177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>
      <c r="B7" s="198" t="s">
        <v>1</v>
      </c>
      <c r="D7" s="194" t="s">
        <v>46</v>
      </c>
      <c r="E7" s="194" t="s">
        <v>46</v>
      </c>
      <c r="F7" s="194" t="s">
        <v>46</v>
      </c>
      <c r="G7" s="194" t="s">
        <v>46</v>
      </c>
      <c r="H7" s="194" t="s">
        <v>46</v>
      </c>
      <c r="J7" s="194" t="s">
        <v>40</v>
      </c>
      <c r="K7" s="194" t="s">
        <v>40</v>
      </c>
      <c r="L7" s="194" t="s">
        <v>40</v>
      </c>
      <c r="M7" s="194" t="s">
        <v>40</v>
      </c>
      <c r="N7" s="194" t="s">
        <v>40</v>
      </c>
      <c r="P7" s="194" t="s">
        <v>41</v>
      </c>
      <c r="Q7" s="194" t="s">
        <v>41</v>
      </c>
      <c r="R7" s="194" t="s">
        <v>41</v>
      </c>
      <c r="S7" s="194" t="s">
        <v>41</v>
      </c>
      <c r="T7" s="194" t="s">
        <v>41</v>
      </c>
    </row>
    <row r="8" spans="2:28" s="29" customFormat="1" ht="63.75" customHeight="1">
      <c r="B8" s="198" t="s">
        <v>1</v>
      </c>
      <c r="D8" s="120" t="s">
        <v>140</v>
      </c>
      <c r="E8" s="47"/>
      <c r="F8" s="199" t="s">
        <v>47</v>
      </c>
      <c r="G8" s="47"/>
      <c r="H8" s="199" t="s">
        <v>48</v>
      </c>
      <c r="J8" s="199" t="s">
        <v>49</v>
      </c>
      <c r="K8" s="47"/>
      <c r="L8" s="199" t="s">
        <v>44</v>
      </c>
      <c r="M8" s="47"/>
      <c r="N8" s="199" t="s">
        <v>50</v>
      </c>
      <c r="P8" s="199" t="s">
        <v>49</v>
      </c>
      <c r="Q8" s="47"/>
      <c r="R8" s="199" t="s">
        <v>44</v>
      </c>
      <c r="S8" s="47"/>
      <c r="T8" s="199" t="s">
        <v>50</v>
      </c>
    </row>
    <row r="9" spans="2:28" s="29" customFormat="1" ht="24">
      <c r="B9" s="97" t="s">
        <v>86</v>
      </c>
      <c r="D9" s="78" t="s">
        <v>142</v>
      </c>
      <c r="F9" s="69">
        <v>4000000</v>
      </c>
      <c r="H9" s="69">
        <v>850</v>
      </c>
      <c r="J9" s="78">
        <v>0</v>
      </c>
      <c r="L9" s="78">
        <v>0</v>
      </c>
      <c r="N9" s="78">
        <v>0</v>
      </c>
      <c r="P9" s="69">
        <v>3400000000</v>
      </c>
      <c r="R9" s="78">
        <v>0</v>
      </c>
      <c r="T9" s="69">
        <v>3400000000</v>
      </c>
    </row>
    <row r="10" spans="2:28" s="29" customFormat="1" ht="24">
      <c r="B10" s="97" t="s">
        <v>210</v>
      </c>
      <c r="D10" s="78" t="s">
        <v>234</v>
      </c>
      <c r="F10" s="69">
        <v>1200000</v>
      </c>
      <c r="H10" s="69">
        <v>82</v>
      </c>
      <c r="J10" s="78">
        <v>98400000</v>
      </c>
      <c r="L10" s="78">
        <v>13139466</v>
      </c>
      <c r="N10" s="78">
        <v>85260534</v>
      </c>
      <c r="P10" s="69">
        <v>98400000</v>
      </c>
      <c r="R10" s="78">
        <v>13139466</v>
      </c>
      <c r="T10" s="69">
        <v>85260534</v>
      </c>
    </row>
    <row r="11" spans="2:28" s="29" customFormat="1" ht="24">
      <c r="B11" s="97" t="s">
        <v>199</v>
      </c>
      <c r="D11" s="78" t="s">
        <v>235</v>
      </c>
      <c r="F11" s="69">
        <v>3119341</v>
      </c>
      <c r="H11" s="69">
        <v>40</v>
      </c>
      <c r="J11" s="78">
        <v>124773640</v>
      </c>
      <c r="L11" s="78">
        <v>17741023</v>
      </c>
      <c r="N11" s="78">
        <v>107032617</v>
      </c>
      <c r="P11" s="69">
        <v>124773640</v>
      </c>
      <c r="R11" s="78">
        <v>17741023</v>
      </c>
      <c r="T11" s="69">
        <v>107032617</v>
      </c>
    </row>
    <row r="12" spans="2:28" s="29" customFormat="1" ht="24">
      <c r="B12" s="97" t="s">
        <v>212</v>
      </c>
      <c r="D12" s="78" t="s">
        <v>235</v>
      </c>
      <c r="F12" s="69">
        <v>8400000</v>
      </c>
      <c r="H12" s="69">
        <v>70</v>
      </c>
      <c r="J12" s="78">
        <v>588000000</v>
      </c>
      <c r="L12" s="78">
        <v>83605170</v>
      </c>
      <c r="N12" s="78">
        <v>504394830</v>
      </c>
      <c r="P12" s="69">
        <v>588000000</v>
      </c>
      <c r="R12" s="78">
        <v>83605170</v>
      </c>
      <c r="T12" s="69">
        <v>504394830</v>
      </c>
    </row>
    <row r="13" spans="2:28" s="29" customFormat="1" ht="24">
      <c r="B13" s="97" t="s">
        <v>195</v>
      </c>
      <c r="D13" s="78" t="s">
        <v>221</v>
      </c>
      <c r="F13" s="69">
        <v>955681</v>
      </c>
      <c r="H13" s="69">
        <v>3286</v>
      </c>
      <c r="J13" s="78">
        <v>0</v>
      </c>
      <c r="L13" s="78">
        <v>0</v>
      </c>
      <c r="N13" s="78">
        <v>0</v>
      </c>
      <c r="P13" s="69">
        <v>3140367766</v>
      </c>
      <c r="R13" s="78">
        <v>388304778</v>
      </c>
      <c r="T13" s="69">
        <v>2752062988</v>
      </c>
    </row>
    <row r="14" spans="2:28" s="29" customFormat="1" ht="24">
      <c r="B14" s="97" t="s">
        <v>201</v>
      </c>
      <c r="D14" s="78" t="s">
        <v>222</v>
      </c>
      <c r="F14" s="69">
        <v>133907</v>
      </c>
      <c r="H14" s="69">
        <v>7300</v>
      </c>
      <c r="J14" s="78">
        <v>0</v>
      </c>
      <c r="L14" s="78">
        <v>0</v>
      </c>
      <c r="N14" s="78">
        <v>0</v>
      </c>
      <c r="P14" s="69">
        <v>977521100</v>
      </c>
      <c r="R14" s="78">
        <v>0</v>
      </c>
      <c r="T14" s="69">
        <v>977521100</v>
      </c>
    </row>
    <row r="15" spans="2:28" s="29" customFormat="1" ht="24">
      <c r="B15" s="97" t="s">
        <v>165</v>
      </c>
      <c r="D15" s="78" t="s">
        <v>236</v>
      </c>
      <c r="F15" s="69">
        <v>3500000</v>
      </c>
      <c r="H15" s="69">
        <v>610</v>
      </c>
      <c r="J15" s="78">
        <v>2135000000</v>
      </c>
      <c r="L15" s="78">
        <v>301411765</v>
      </c>
      <c r="N15" s="78">
        <v>1833588235</v>
      </c>
      <c r="P15" s="69">
        <v>2135000000</v>
      </c>
      <c r="R15" s="78">
        <v>301411765</v>
      </c>
      <c r="T15" s="69">
        <v>1833588235</v>
      </c>
    </row>
    <row r="16" spans="2:28" s="29" customFormat="1" ht="24">
      <c r="B16" s="97" t="s">
        <v>82</v>
      </c>
      <c r="D16" s="78" t="s">
        <v>141</v>
      </c>
      <c r="F16" s="69">
        <v>17000000</v>
      </c>
      <c r="H16" s="69">
        <v>82</v>
      </c>
      <c r="J16" s="78">
        <v>0</v>
      </c>
      <c r="L16" s="78">
        <v>0</v>
      </c>
      <c r="N16" s="78">
        <v>0</v>
      </c>
      <c r="P16" s="69">
        <v>1394000000</v>
      </c>
      <c r="R16" s="78">
        <v>0</v>
      </c>
      <c r="T16" s="69">
        <v>1394000000</v>
      </c>
    </row>
    <row r="17" spans="2:20" s="29" customFormat="1" ht="24">
      <c r="B17" s="97" t="s">
        <v>191</v>
      </c>
      <c r="D17" s="78" t="s">
        <v>141</v>
      </c>
      <c r="F17" s="69">
        <v>14370672</v>
      </c>
      <c r="H17" s="69">
        <v>17</v>
      </c>
      <c r="J17" s="78">
        <v>0</v>
      </c>
      <c r="L17" s="78">
        <v>0</v>
      </c>
      <c r="N17" s="78">
        <v>0</v>
      </c>
      <c r="P17" s="69">
        <v>244301424</v>
      </c>
      <c r="R17" s="78">
        <v>31103529</v>
      </c>
      <c r="T17" s="69">
        <v>213197895</v>
      </c>
    </row>
    <row r="18" spans="2:20" s="29" customFormat="1" ht="24">
      <c r="B18" s="97" t="s">
        <v>193</v>
      </c>
      <c r="D18" s="78" t="s">
        <v>237</v>
      </c>
      <c r="F18" s="69">
        <v>1506857</v>
      </c>
      <c r="H18" s="69">
        <v>1500</v>
      </c>
      <c r="J18" s="78">
        <v>2260285500</v>
      </c>
      <c r="L18" s="78">
        <v>314520860</v>
      </c>
      <c r="N18" s="78">
        <v>1945764640</v>
      </c>
      <c r="P18" s="69">
        <v>2260285500</v>
      </c>
      <c r="R18" s="78">
        <v>314520860</v>
      </c>
      <c r="T18" s="69">
        <v>1945764640</v>
      </c>
    </row>
    <row r="19" spans="2:20" s="29" customFormat="1" ht="24">
      <c r="B19" s="97" t="s">
        <v>231</v>
      </c>
      <c r="D19" s="78" t="s">
        <v>233</v>
      </c>
      <c r="F19" s="69">
        <v>324000</v>
      </c>
      <c r="H19" s="69">
        <v>3230</v>
      </c>
      <c r="J19" s="78">
        <v>1046520000</v>
      </c>
      <c r="L19" s="78">
        <v>149327281</v>
      </c>
      <c r="N19" s="78">
        <v>897192719</v>
      </c>
      <c r="P19" s="69">
        <v>1046520000</v>
      </c>
      <c r="R19" s="78">
        <v>149327281</v>
      </c>
      <c r="T19" s="69">
        <v>897192719</v>
      </c>
    </row>
    <row r="20" spans="2:20" s="29" customFormat="1" ht="24">
      <c r="B20" s="97" t="s">
        <v>205</v>
      </c>
      <c r="D20" s="78" t="s">
        <v>233</v>
      </c>
      <c r="F20" s="69">
        <v>1000000</v>
      </c>
      <c r="H20" s="69">
        <v>2170</v>
      </c>
      <c r="J20" s="78">
        <v>2170000000</v>
      </c>
      <c r="L20" s="78">
        <v>309635937</v>
      </c>
      <c r="N20" s="78">
        <v>1860364063</v>
      </c>
      <c r="P20" s="69">
        <v>2170000000</v>
      </c>
      <c r="R20" s="78">
        <v>309635937</v>
      </c>
      <c r="T20" s="69">
        <v>1860364063</v>
      </c>
    </row>
    <row r="21" spans="2:20" s="29" customFormat="1" ht="24">
      <c r="B21" s="97" t="s">
        <v>189</v>
      </c>
      <c r="D21" s="78" t="s">
        <v>238</v>
      </c>
      <c r="F21" s="69">
        <v>608873</v>
      </c>
      <c r="H21" s="69">
        <v>420</v>
      </c>
      <c r="J21" s="78">
        <v>255726660</v>
      </c>
      <c r="L21" s="78">
        <v>34541279</v>
      </c>
      <c r="N21" s="78">
        <v>221185381</v>
      </c>
      <c r="P21" s="69">
        <v>255726660</v>
      </c>
      <c r="R21" s="78">
        <v>34541279</v>
      </c>
      <c r="T21" s="69">
        <v>221185381</v>
      </c>
    </row>
    <row r="22" spans="2:20" s="29" customFormat="1" ht="24">
      <c r="B22" s="97" t="s">
        <v>211</v>
      </c>
      <c r="D22" s="78" t="s">
        <v>141</v>
      </c>
      <c r="F22" s="69">
        <v>800000</v>
      </c>
      <c r="H22" s="69">
        <v>310</v>
      </c>
      <c r="J22" s="78">
        <v>0</v>
      </c>
      <c r="L22" s="78">
        <v>0</v>
      </c>
      <c r="N22" s="78">
        <v>0</v>
      </c>
      <c r="P22" s="69">
        <v>248000000</v>
      </c>
      <c r="R22" s="78">
        <v>31574417</v>
      </c>
      <c r="T22" s="69">
        <v>216425583</v>
      </c>
    </row>
    <row r="23" spans="2:20" s="29" customFormat="1" ht="24">
      <c r="B23" s="97" t="s">
        <v>80</v>
      </c>
      <c r="D23" s="78" t="s">
        <v>88</v>
      </c>
      <c r="F23" s="69">
        <v>979562</v>
      </c>
      <c r="H23" s="69">
        <v>320</v>
      </c>
      <c r="J23" s="78">
        <v>0</v>
      </c>
      <c r="L23" s="78">
        <v>0</v>
      </c>
      <c r="N23" s="78">
        <v>0</v>
      </c>
      <c r="P23" s="69">
        <v>313459840</v>
      </c>
      <c r="R23" s="78">
        <v>0</v>
      </c>
      <c r="T23" s="69">
        <v>313459840</v>
      </c>
    </row>
    <row r="24" spans="2:20" s="29" customFormat="1" ht="24">
      <c r="B24" s="97" t="s">
        <v>192</v>
      </c>
      <c r="D24" s="78" t="s">
        <v>238</v>
      </c>
      <c r="F24" s="69">
        <v>800000</v>
      </c>
      <c r="H24" s="69">
        <v>110</v>
      </c>
      <c r="J24" s="78">
        <v>88000000</v>
      </c>
      <c r="L24" s="78">
        <v>11886256</v>
      </c>
      <c r="N24" s="78">
        <v>76113744</v>
      </c>
      <c r="P24" s="69">
        <v>88000000</v>
      </c>
      <c r="R24" s="78">
        <v>11886256</v>
      </c>
      <c r="T24" s="69">
        <v>76113744</v>
      </c>
    </row>
    <row r="25" spans="2:20" s="29" customFormat="1" ht="24">
      <c r="B25" s="97" t="s">
        <v>87</v>
      </c>
      <c r="D25" s="78" t="s">
        <v>221</v>
      </c>
      <c r="F25" s="69">
        <v>600000</v>
      </c>
      <c r="H25" s="69">
        <v>1060</v>
      </c>
      <c r="J25" s="78">
        <v>0</v>
      </c>
      <c r="L25" s="78">
        <v>0</v>
      </c>
      <c r="N25" s="78">
        <v>0</v>
      </c>
      <c r="P25" s="69">
        <v>636000000</v>
      </c>
      <c r="R25" s="78">
        <v>78641056</v>
      </c>
      <c r="T25" s="69">
        <v>557358944</v>
      </c>
    </row>
    <row r="26" spans="2:20" s="29" customFormat="1" ht="24">
      <c r="B26" s="97" t="s">
        <v>200</v>
      </c>
      <c r="D26" s="78" t="s">
        <v>239</v>
      </c>
      <c r="F26" s="69">
        <v>575990</v>
      </c>
      <c r="H26" s="69">
        <v>420</v>
      </c>
      <c r="J26" s="78">
        <v>241915800</v>
      </c>
      <c r="L26" s="78">
        <v>34030533</v>
      </c>
      <c r="N26" s="78">
        <v>207885267</v>
      </c>
      <c r="P26" s="69">
        <v>241915800</v>
      </c>
      <c r="R26" s="78">
        <v>34030533</v>
      </c>
      <c r="T26" s="69">
        <v>207885267</v>
      </c>
    </row>
    <row r="27" spans="2:20" s="29" customFormat="1" ht="24">
      <c r="B27" s="97" t="s">
        <v>83</v>
      </c>
      <c r="D27" s="78" t="s">
        <v>236</v>
      </c>
      <c r="F27" s="69">
        <v>3400000</v>
      </c>
      <c r="H27" s="69">
        <v>110</v>
      </c>
      <c r="J27" s="78">
        <v>374000000</v>
      </c>
      <c r="L27" s="78">
        <v>52800000</v>
      </c>
      <c r="N27" s="78">
        <v>321200000</v>
      </c>
      <c r="P27" s="69">
        <v>374000000</v>
      </c>
      <c r="R27" s="78">
        <v>52800000</v>
      </c>
      <c r="T27" s="69">
        <v>321200000</v>
      </c>
    </row>
    <row r="28" spans="2:20" s="29" customFormat="1" ht="24">
      <c r="B28" s="97"/>
      <c r="D28" s="78"/>
      <c r="F28" s="69"/>
      <c r="H28" s="69"/>
      <c r="J28" s="78"/>
      <c r="L28" s="78"/>
      <c r="N28" s="78"/>
      <c r="P28" s="69"/>
      <c r="R28" s="78"/>
      <c r="T28" s="69"/>
    </row>
    <row r="29" spans="2:20" ht="21.75" thickBot="1">
      <c r="B29" s="73" t="s">
        <v>66</v>
      </c>
      <c r="C29" s="101"/>
      <c r="D29" s="101"/>
      <c r="E29" s="101"/>
      <c r="F29" s="71">
        <f>SUM(F9:F27)</f>
        <v>63274883</v>
      </c>
      <c r="G29" s="73"/>
      <c r="H29" s="71">
        <f>SUM(H9:H27)</f>
        <v>21987</v>
      </c>
      <c r="I29" s="72"/>
      <c r="J29" s="71">
        <f>SUM(J9:J27)</f>
        <v>9382621600</v>
      </c>
      <c r="K29" s="72"/>
      <c r="L29" s="71">
        <f>SUM(L9:L27)</f>
        <v>1322639570</v>
      </c>
      <c r="M29" s="72"/>
      <c r="N29" s="71">
        <f>SUM(N9:N27)</f>
        <v>8059982030</v>
      </c>
      <c r="O29" s="72"/>
      <c r="P29" s="71">
        <f>SUM(P9:P27)</f>
        <v>19736271730</v>
      </c>
      <c r="Q29" s="72"/>
      <c r="R29" s="71">
        <f>SUM(R9:R27)</f>
        <v>1852263350</v>
      </c>
      <c r="S29" s="72"/>
      <c r="T29" s="71">
        <f>SUM(T9:T27)</f>
        <v>17884008380</v>
      </c>
    </row>
    <row r="30" spans="2:20" ht="21.75" thickTop="1">
      <c r="L30"/>
    </row>
    <row r="31" spans="2:20" ht="30">
      <c r="J31" s="45">
        <v>16</v>
      </c>
      <c r="L31"/>
    </row>
    <row r="32" spans="2:20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dimension ref="A1:T17"/>
  <sheetViews>
    <sheetView rightToLeft="1" zoomScaleNormal="100" workbookViewId="0">
      <selection activeCell="L13" sqref="L13"/>
    </sheetView>
  </sheetViews>
  <sheetFormatPr defaultRowHeight="1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25.5">
      <c r="A2" s="170" t="s">
        <v>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ht="24">
      <c r="A5" s="197" t="s">
        <v>178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</row>
    <row r="6" spans="1:20" ht="21">
      <c r="A6" s="169" t="s">
        <v>148</v>
      </c>
      <c r="B6" s="121"/>
      <c r="C6" s="121"/>
      <c r="D6" s="121"/>
      <c r="E6" s="121"/>
      <c r="F6" s="121"/>
      <c r="G6" s="121"/>
      <c r="H6" s="121"/>
      <c r="I6" s="121"/>
      <c r="J6" s="169" t="s">
        <v>40</v>
      </c>
      <c r="K6" s="169"/>
      <c r="L6" s="169"/>
      <c r="M6" s="169"/>
      <c r="N6" s="169"/>
      <c r="O6" s="121"/>
      <c r="P6" s="169" t="s">
        <v>115</v>
      </c>
      <c r="Q6" s="169"/>
      <c r="R6" s="169"/>
      <c r="S6" s="169"/>
      <c r="T6" s="169"/>
    </row>
    <row r="7" spans="1:20" ht="63">
      <c r="A7" s="169"/>
      <c r="B7" s="121"/>
      <c r="C7" s="131" t="s">
        <v>149</v>
      </c>
      <c r="D7" s="121"/>
      <c r="E7" s="201" t="s">
        <v>71</v>
      </c>
      <c r="F7" s="201"/>
      <c r="G7" s="121"/>
      <c r="H7" s="131" t="s">
        <v>150</v>
      </c>
      <c r="I7" s="121"/>
      <c r="J7" s="130" t="s">
        <v>43</v>
      </c>
      <c r="K7" s="122"/>
      <c r="L7" s="130" t="s">
        <v>44</v>
      </c>
      <c r="M7" s="122"/>
      <c r="N7" s="130" t="s">
        <v>45</v>
      </c>
      <c r="O7" s="121"/>
      <c r="P7" s="130" t="s">
        <v>43</v>
      </c>
      <c r="Q7" s="122"/>
      <c r="R7" s="130" t="s">
        <v>44</v>
      </c>
      <c r="S7" s="122"/>
      <c r="T7" s="130" t="s">
        <v>45</v>
      </c>
    </row>
    <row r="8" spans="1:20" ht="18.75">
      <c r="A8" s="141"/>
      <c r="B8" s="121"/>
      <c r="C8" s="122"/>
      <c r="D8" s="121"/>
      <c r="E8" s="141"/>
      <c r="F8" s="122"/>
      <c r="G8" s="121"/>
      <c r="H8" s="143"/>
      <c r="I8" s="121"/>
      <c r="J8" s="142"/>
      <c r="K8" s="121"/>
      <c r="L8" s="142"/>
      <c r="M8" s="121"/>
      <c r="N8" s="142"/>
      <c r="O8" s="121"/>
      <c r="P8" s="142"/>
      <c r="Q8" s="121"/>
      <c r="R8" s="142"/>
      <c r="S8" s="121"/>
      <c r="T8" s="142"/>
    </row>
    <row r="9" spans="1:20" ht="21.75" thickBot="1">
      <c r="A9" s="129" t="s">
        <v>60</v>
      </c>
      <c r="B9" s="121"/>
      <c r="C9" s="128"/>
      <c r="D9" s="121"/>
      <c r="E9" s="200"/>
      <c r="F9" s="200"/>
      <c r="G9" s="121"/>
      <c r="H9" s="128"/>
      <c r="I9" s="121"/>
      <c r="J9" s="128"/>
      <c r="K9" s="121"/>
      <c r="L9" s="128"/>
      <c r="M9" s="121"/>
      <c r="N9" s="128"/>
      <c r="O9" s="121"/>
      <c r="P9" s="128"/>
      <c r="Q9" s="121"/>
      <c r="R9" s="128"/>
      <c r="S9" s="121"/>
      <c r="T9" s="128"/>
    </row>
    <row r="10" spans="1:20" ht="15.75" thickTop="1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20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1:20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1:20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</row>
    <row r="14" spans="1:20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</row>
    <row r="15" spans="1:20" ht="30">
      <c r="A15" s="188">
        <v>17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</row>
    <row r="16" spans="1:20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</row>
    <row r="17" spans="1:20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J25" sqref="J25"/>
    </sheetView>
  </sheetViews>
  <sheetFormatPr defaultRowHeight="21.75" customHeight="1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>
      <c r="B2" s="206" t="s">
        <v>187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2:22" ht="27" customHeight="1">
      <c r="B3" s="206" t="s">
        <v>38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2:22" ht="27" customHeight="1">
      <c r="B4" s="206" t="s">
        <v>232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2:22" s="25" customFormat="1" ht="21.75" customHeight="1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>
      <c r="B6" s="205" t="s">
        <v>179</v>
      </c>
      <c r="C6" s="205"/>
      <c r="D6" s="205"/>
      <c r="E6" s="205"/>
      <c r="F6" s="205"/>
      <c r="G6" s="205"/>
      <c r="H6" s="205"/>
      <c r="I6" s="205"/>
      <c r="J6" s="205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>
      <c r="B8" s="204" t="s">
        <v>39</v>
      </c>
      <c r="C8" s="204" t="s">
        <v>39</v>
      </c>
      <c r="D8" s="204" t="s">
        <v>40</v>
      </c>
      <c r="E8" s="204" t="s">
        <v>40</v>
      </c>
      <c r="F8" s="204" t="s">
        <v>40</v>
      </c>
      <c r="G8" s="204" t="s">
        <v>40</v>
      </c>
      <c r="H8" s="204" t="s">
        <v>40</v>
      </c>
      <c r="I8" s="83"/>
      <c r="J8" s="204" t="s">
        <v>41</v>
      </c>
      <c r="K8" s="204" t="s">
        <v>41</v>
      </c>
      <c r="L8" s="204" t="s">
        <v>41</v>
      </c>
      <c r="M8" s="204" t="s">
        <v>41</v>
      </c>
      <c r="N8" s="204" t="s">
        <v>41</v>
      </c>
    </row>
    <row r="9" spans="2:22" s="26" customFormat="1" ht="58.5" customHeight="1">
      <c r="B9" s="203" t="s">
        <v>42</v>
      </c>
      <c r="C9" s="84"/>
      <c r="D9" s="203" t="s">
        <v>43</v>
      </c>
      <c r="E9" s="84"/>
      <c r="F9" s="203" t="s">
        <v>44</v>
      </c>
      <c r="G9" s="84"/>
      <c r="H9" s="203" t="s">
        <v>45</v>
      </c>
      <c r="I9" s="83"/>
      <c r="J9" s="203" t="s">
        <v>43</v>
      </c>
      <c r="K9" s="84"/>
      <c r="L9" s="203" t="s">
        <v>44</v>
      </c>
      <c r="M9" s="84"/>
      <c r="N9" s="203" t="s">
        <v>45</v>
      </c>
    </row>
    <row r="10" spans="2:22" s="25" customFormat="1" ht="23.25" customHeight="1">
      <c r="B10" s="85" t="s">
        <v>217</v>
      </c>
      <c r="C10" s="83"/>
      <c r="D10" s="132">
        <v>2545</v>
      </c>
      <c r="E10" s="87"/>
      <c r="F10" s="86">
        <v>0</v>
      </c>
      <c r="G10" s="87"/>
      <c r="H10" s="86">
        <v>2545</v>
      </c>
      <c r="I10" s="87"/>
      <c r="J10" s="86">
        <v>9966</v>
      </c>
      <c r="K10" s="87"/>
      <c r="L10" s="86">
        <v>0</v>
      </c>
      <c r="M10" s="87"/>
      <c r="N10" s="86">
        <v>9966</v>
      </c>
    </row>
    <row r="11" spans="2:22" s="25" customFormat="1" ht="23.25" customHeight="1">
      <c r="B11" s="85" t="s">
        <v>218</v>
      </c>
      <c r="C11" s="83"/>
      <c r="D11" s="132">
        <v>1754</v>
      </c>
      <c r="E11" s="87"/>
      <c r="F11" s="86">
        <v>0</v>
      </c>
      <c r="G11" s="87"/>
      <c r="H11" s="86">
        <v>1754</v>
      </c>
      <c r="I11" s="87"/>
      <c r="J11" s="86">
        <v>6925</v>
      </c>
      <c r="K11" s="87"/>
      <c r="L11" s="86">
        <v>0</v>
      </c>
      <c r="M11" s="87"/>
      <c r="N11" s="86">
        <v>6925</v>
      </c>
    </row>
    <row r="12" spans="2:22" s="25" customFormat="1" ht="23.25" customHeight="1">
      <c r="B12" s="85" t="s">
        <v>219</v>
      </c>
      <c r="C12" s="83"/>
      <c r="D12" s="132">
        <v>3207522</v>
      </c>
      <c r="E12" s="87"/>
      <c r="F12" s="86">
        <v>0</v>
      </c>
      <c r="G12" s="87"/>
      <c r="H12" s="86">
        <v>3207522</v>
      </c>
      <c r="I12" s="87"/>
      <c r="J12" s="86">
        <v>6052206</v>
      </c>
      <c r="K12" s="87"/>
      <c r="L12" s="86">
        <v>0</v>
      </c>
      <c r="M12" s="87"/>
      <c r="N12" s="86">
        <v>6052206</v>
      </c>
    </row>
    <row r="13" spans="2:22" s="25" customFormat="1" ht="23.25" customHeight="1">
      <c r="B13" s="85" t="s">
        <v>220</v>
      </c>
      <c r="C13" s="83"/>
      <c r="D13" s="132">
        <v>4097</v>
      </c>
      <c r="E13" s="87"/>
      <c r="F13" s="86">
        <v>0</v>
      </c>
      <c r="G13" s="87"/>
      <c r="H13" s="86">
        <v>4097</v>
      </c>
      <c r="I13" s="87"/>
      <c r="J13" s="86">
        <v>16023</v>
      </c>
      <c r="K13" s="87"/>
      <c r="L13" s="86">
        <v>0</v>
      </c>
      <c r="M13" s="87"/>
      <c r="N13" s="86">
        <v>16023</v>
      </c>
    </row>
    <row r="14" spans="2:22" s="25" customFormat="1" ht="23.25" customHeight="1">
      <c r="B14" s="85"/>
      <c r="C14" s="83"/>
      <c r="D14" s="132"/>
      <c r="E14" s="87"/>
      <c r="F14" s="86"/>
      <c r="G14" s="87"/>
      <c r="H14" s="86"/>
      <c r="I14" s="87"/>
      <c r="J14" s="86"/>
      <c r="K14" s="87"/>
      <c r="L14" s="86"/>
      <c r="M14" s="87"/>
      <c r="N14" s="86"/>
    </row>
    <row r="15" spans="2:22" s="25" customFormat="1" ht="21.75" customHeight="1" thickBot="1">
      <c r="B15" s="202" t="s">
        <v>66</v>
      </c>
      <c r="C15" s="202"/>
      <c r="D15" s="88">
        <f>SUM(D10:D13)</f>
        <v>3215918</v>
      </c>
      <c r="E15" s="88"/>
      <c r="F15" s="88">
        <f>SUM(F10:F13)</f>
        <v>0</v>
      </c>
      <c r="G15" s="88"/>
      <c r="H15" s="88">
        <f>SUM(H10:H13)</f>
        <v>3215918</v>
      </c>
      <c r="I15" s="88"/>
      <c r="J15" s="88">
        <f>SUM(J10:J13)</f>
        <v>6085120</v>
      </c>
      <c r="K15" s="88"/>
      <c r="L15" s="88">
        <f>SUM(L10:L13)</f>
        <v>0</v>
      </c>
      <c r="M15" s="88"/>
      <c r="N15" s="88">
        <f>SUM(N10:N13)</f>
        <v>6085120</v>
      </c>
    </row>
    <row r="16" spans="2:22" ht="21.75" customHeight="1" thickTop="1"/>
    <row r="17" spans="4:6" ht="21.75" customHeight="1">
      <c r="F17" s="92"/>
    </row>
    <row r="18" spans="4:6" ht="21.75" customHeight="1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5:C15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49" t="s">
        <v>187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3:17" ht="30">
      <c r="C3" s="149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3:17" ht="30">
      <c r="C4" s="149" t="s">
        <v>232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40" t="s">
        <v>67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>
      <c r="C9" s="150" t="s">
        <v>72</v>
      </c>
      <c r="D9" s="151" t="s">
        <v>90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233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6" customFormat="1" ht="44.25" customHeight="1">
      <c r="C10" s="150"/>
      <c r="D10" s="10"/>
      <c r="E10" s="152" t="s">
        <v>6</v>
      </c>
      <c r="F10" s="10"/>
      <c r="G10" s="152" t="s">
        <v>7</v>
      </c>
      <c r="I10" s="152" t="s">
        <v>73</v>
      </c>
      <c r="J10" s="10"/>
      <c r="K10" s="152" t="s">
        <v>74</v>
      </c>
      <c r="L10" s="31">
        <v>0</v>
      </c>
      <c r="M10" s="152" t="s">
        <v>6</v>
      </c>
      <c r="N10" s="10"/>
      <c r="O10" s="152" t="s">
        <v>7</v>
      </c>
      <c r="Q10" s="154" t="s">
        <v>11</v>
      </c>
    </row>
    <row r="11" spans="3:17" s="6" customFormat="1" ht="39.75" customHeight="1">
      <c r="C11" s="150"/>
      <c r="D11" s="9"/>
      <c r="E11" s="153" t="s">
        <v>6</v>
      </c>
      <c r="F11" s="9"/>
      <c r="G11" s="153" t="s">
        <v>7</v>
      </c>
      <c r="I11" s="153"/>
      <c r="J11" s="9"/>
      <c r="K11" s="153"/>
      <c r="L11" s="31">
        <v>0</v>
      </c>
      <c r="M11" s="153" t="s">
        <v>6</v>
      </c>
      <c r="N11" s="9"/>
      <c r="O11" s="153" t="s">
        <v>7</v>
      </c>
      <c r="Q11" s="155" t="s">
        <v>11</v>
      </c>
    </row>
    <row r="12" spans="3:17">
      <c r="C12" s="30" t="s">
        <v>69</v>
      </c>
      <c r="E12" s="103">
        <f>'اوراق مشارکت'!R14</f>
        <v>0</v>
      </c>
      <c r="F12" s="20"/>
      <c r="G12" s="103">
        <f>'اوراق مشارکت'!T14</f>
        <v>0</v>
      </c>
      <c r="H12" s="20"/>
      <c r="I12" s="103">
        <f>'اوراق مشارکت'!X14</f>
        <v>0</v>
      </c>
      <c r="J12" s="20"/>
      <c r="K12" s="103">
        <f>'اوراق مشارکت'!AB14</f>
        <v>0</v>
      </c>
      <c r="L12" s="51">
        <v>0</v>
      </c>
      <c r="M12" s="103">
        <f>'اوراق مشارکت'!AH14</f>
        <v>0</v>
      </c>
      <c r="N12" s="20"/>
      <c r="O12" s="103">
        <f>'اوراق مشارکت'!AJ14</f>
        <v>0</v>
      </c>
      <c r="P12" s="20"/>
      <c r="Q12" s="51">
        <f>O12/$O$17</f>
        <v>0</v>
      </c>
    </row>
    <row r="13" spans="3:17">
      <c r="C13" s="2" t="s">
        <v>78</v>
      </c>
      <c r="E13" s="103">
        <f>سپرده!D15</f>
        <v>3441749381.0362</v>
      </c>
      <c r="F13" s="20"/>
      <c r="G13" s="103">
        <f>سپرده!D15</f>
        <v>3441749381.0362</v>
      </c>
      <c r="H13" s="20"/>
      <c r="I13" s="103">
        <f>سپرده!F15</f>
        <v>33490587929</v>
      </c>
      <c r="J13" s="20"/>
      <c r="K13" s="103">
        <f>سپرده!H15</f>
        <v>34657117124</v>
      </c>
      <c r="L13" s="51">
        <v>0.3836</v>
      </c>
      <c r="M13" s="103">
        <f>سپرده!J15</f>
        <v>2275220186</v>
      </c>
      <c r="N13" s="20"/>
      <c r="O13" s="103">
        <f>سپرده!J15</f>
        <v>2275220186</v>
      </c>
      <c r="P13" s="20"/>
      <c r="Q13" s="102">
        <f>O13/$O$17</f>
        <v>6.5530969841135324E-3</v>
      </c>
    </row>
    <row r="14" spans="3:17">
      <c r="C14" s="2" t="s">
        <v>68</v>
      </c>
      <c r="E14" s="103">
        <f>سهام!G54</f>
        <v>406193884623</v>
      </c>
      <c r="F14" s="20"/>
      <c r="G14" s="103">
        <f>سهام!I54</f>
        <v>367760609771.29865</v>
      </c>
      <c r="H14" s="20"/>
      <c r="I14" s="103">
        <f>سهام!M54</f>
        <v>73243238745</v>
      </c>
      <c r="J14" s="20"/>
      <c r="K14" s="103">
        <f>سهام!Q54</f>
        <v>99945483529</v>
      </c>
      <c r="L14" s="51">
        <v>0</v>
      </c>
      <c r="M14" s="103">
        <f>سهام!W54</f>
        <v>390604671047</v>
      </c>
      <c r="N14" s="20"/>
      <c r="O14" s="103">
        <f>سهام!Y54</f>
        <v>344922477561.45361</v>
      </c>
      <c r="P14" s="20"/>
      <c r="Q14" s="109">
        <f>O14/$O$17</f>
        <v>0.99344690301588645</v>
      </c>
    </row>
    <row r="15" spans="3:17">
      <c r="C15" s="2" t="s">
        <v>163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>
      <c r="C17" s="2" t="s">
        <v>66</v>
      </c>
      <c r="D17" s="3">
        <f>SUM(D12:D14)</f>
        <v>0</v>
      </c>
      <c r="E17" s="71">
        <f>SUM(E12:E16)</f>
        <v>409635634004.03619</v>
      </c>
      <c r="F17" s="74">
        <f>SUM(F12:F14)</f>
        <v>0</v>
      </c>
      <c r="G17" s="71">
        <f>SUM(G12:G16)</f>
        <v>371202359152.33484</v>
      </c>
      <c r="H17" s="74">
        <f>SUM(H12:H14)</f>
        <v>0</v>
      </c>
      <c r="I17" s="71">
        <f>SUM(I12:I16)</f>
        <v>106733826674</v>
      </c>
      <c r="J17" s="74">
        <f>SUM(J12:J14)</f>
        <v>0</v>
      </c>
      <c r="K17" s="71">
        <f>SUM(K12:K16)</f>
        <v>134602600653</v>
      </c>
      <c r="L17" s="74">
        <v>0</v>
      </c>
      <c r="M17" s="71">
        <f>SUM(M12:M16)</f>
        <v>392879891233</v>
      </c>
      <c r="N17" s="74">
        <f>SUM(N12:N14)</f>
        <v>0</v>
      </c>
      <c r="O17" s="71">
        <f>SUM(O12:O16)</f>
        <v>347197697747.45361</v>
      </c>
      <c r="P17" s="74">
        <f>SUM(P12:P14)</f>
        <v>0</v>
      </c>
      <c r="Q17" s="105">
        <f>O17/$O$17</f>
        <v>1</v>
      </c>
    </row>
    <row r="18" spans="3:17" ht="21.75" thickTop="1">
      <c r="L18" s="93">
        <v>0.2044</v>
      </c>
      <c r="Q18" s="8"/>
    </row>
    <row r="19" spans="3:17">
      <c r="L19" s="93">
        <v>0.11650000000000001</v>
      </c>
    </row>
    <row r="20" spans="3:17">
      <c r="L20" s="93">
        <v>0</v>
      </c>
    </row>
    <row r="21" spans="3:17" ht="30">
      <c r="I21" s="41">
        <v>1</v>
      </c>
      <c r="L21" s="93">
        <v>6.3700000000000007E-2</v>
      </c>
    </row>
    <row r="22" spans="3:17">
      <c r="L22" s="93">
        <v>0</v>
      </c>
    </row>
    <row r="23" spans="3:17">
      <c r="L23" s="93">
        <v>0.13189999999999999</v>
      </c>
    </row>
    <row r="24" spans="3:17">
      <c r="L24" s="93">
        <v>3.9899999999999998E-2</v>
      </c>
    </row>
    <row r="25" spans="3:17">
      <c r="L25" s="93">
        <v>0.18509999999999999</v>
      </c>
    </row>
    <row r="26" spans="3:17">
      <c r="L26" s="93">
        <v>1.89E-2</v>
      </c>
    </row>
    <row r="27" spans="3:17">
      <c r="L27" s="93">
        <v>5.16E-2</v>
      </c>
    </row>
    <row r="28" spans="3:17">
      <c r="L28" s="93">
        <v>3.6200000000000003E-2</v>
      </c>
    </row>
    <row r="29" spans="3:17">
      <c r="L29" s="93">
        <v>0</v>
      </c>
    </row>
    <row r="30" spans="3:17">
      <c r="L30" s="93">
        <v>1.8200000000000001E-2</v>
      </c>
    </row>
    <row r="31" spans="3:17">
      <c r="L31" s="93">
        <v>3.3000000000000002E-2</v>
      </c>
    </row>
    <row r="32" spans="3:17">
      <c r="L32" s="93">
        <v>5.7999999999999996E-3</v>
      </c>
    </row>
    <row r="33" spans="12:12">
      <c r="L33" s="93">
        <v>2.0000000000000001E-4</v>
      </c>
    </row>
    <row r="34" spans="12:12">
      <c r="L34" s="93">
        <v>0</v>
      </c>
    </row>
    <row r="35" spans="12:12">
      <c r="L35" s="93">
        <v>0</v>
      </c>
    </row>
    <row r="36" spans="12:12">
      <c r="L36" s="93">
        <v>0</v>
      </c>
    </row>
    <row r="37" spans="12:12">
      <c r="L37" s="93">
        <v>1E-4</v>
      </c>
    </row>
    <row r="38" spans="12:12">
      <c r="L38" s="93">
        <v>-9.1000000000000004E-3</v>
      </c>
    </row>
    <row r="39" spans="12:12">
      <c r="L39" s="93">
        <v>0</v>
      </c>
    </row>
    <row r="40" spans="12:12">
      <c r="L40" s="93">
        <v>0</v>
      </c>
    </row>
    <row r="42" spans="12:12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62"/>
  <sheetViews>
    <sheetView rightToLeft="1" view="pageBreakPreview" topLeftCell="B34" zoomScaleNormal="55" zoomScaleSheetLayoutView="100" workbookViewId="0">
      <selection activeCell="B46" sqref="A46:XFD52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1" t="s">
        <v>187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>
      <c r="B3" s="151" t="s">
        <v>38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>
      <c r="B4" s="151" t="s">
        <v>232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/>
    <row r="6" spans="2:28" s="2" customFormat="1" ht="30">
      <c r="B6" s="12" t="s">
        <v>180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>
      <c r="B8" s="150" t="s">
        <v>1</v>
      </c>
      <c r="D8" s="151" t="s">
        <v>40</v>
      </c>
      <c r="E8" s="151" t="s">
        <v>40</v>
      </c>
      <c r="F8" s="151" t="s">
        <v>40</v>
      </c>
      <c r="G8" s="151" t="s">
        <v>40</v>
      </c>
      <c r="H8" s="151" t="s">
        <v>40</v>
      </c>
      <c r="I8" s="151" t="s">
        <v>40</v>
      </c>
      <c r="J8" s="151" t="s">
        <v>40</v>
      </c>
      <c r="L8" s="151" t="s">
        <v>41</v>
      </c>
      <c r="M8" s="151" t="s">
        <v>41</v>
      </c>
      <c r="N8" s="151" t="s">
        <v>41</v>
      </c>
      <c r="O8" s="151" t="s">
        <v>41</v>
      </c>
      <c r="P8" s="151" t="s">
        <v>41</v>
      </c>
      <c r="Q8" s="151" t="s">
        <v>41</v>
      </c>
      <c r="R8" s="151" t="s">
        <v>41</v>
      </c>
    </row>
    <row r="9" spans="2:28" ht="69" customHeight="1">
      <c r="B9" s="150" t="s">
        <v>1</v>
      </c>
      <c r="D9" s="207" t="s">
        <v>5</v>
      </c>
      <c r="E9" s="39"/>
      <c r="F9" s="207" t="s">
        <v>151</v>
      </c>
      <c r="G9" s="39"/>
      <c r="H9" s="207" t="s">
        <v>52</v>
      </c>
      <c r="I9" s="39"/>
      <c r="J9" s="207" t="s">
        <v>53</v>
      </c>
      <c r="K9" s="28"/>
      <c r="L9" s="207" t="s">
        <v>5</v>
      </c>
      <c r="M9" s="39"/>
      <c r="N9" s="207" t="s">
        <v>151</v>
      </c>
      <c r="O9" s="39"/>
      <c r="P9" s="207" t="s">
        <v>52</v>
      </c>
      <c r="Q9" s="39"/>
      <c r="R9" s="191" t="s">
        <v>161</v>
      </c>
    </row>
    <row r="10" spans="2:28" ht="21.75" customHeight="1">
      <c r="B10" s="22" t="s">
        <v>229</v>
      </c>
      <c r="D10" s="69">
        <v>3450000</v>
      </c>
      <c r="E10" s="6"/>
      <c r="F10" s="69">
        <v>9828868185</v>
      </c>
      <c r="G10" s="6"/>
      <c r="H10" s="69">
        <v>9958221504</v>
      </c>
      <c r="I10" s="6"/>
      <c r="J10" s="69">
        <v>-129353319</v>
      </c>
      <c r="K10" s="6"/>
      <c r="L10" s="69">
        <v>3450000</v>
      </c>
      <c r="M10" s="6"/>
      <c r="N10" s="69">
        <v>9828868185</v>
      </c>
      <c r="O10" s="6"/>
      <c r="P10" s="69">
        <v>9958221504</v>
      </c>
      <c r="Q10" s="6"/>
      <c r="R10" s="69">
        <v>-129353319</v>
      </c>
    </row>
    <row r="11" spans="2:28" ht="21.75" customHeight="1">
      <c r="B11" s="22" t="s">
        <v>204</v>
      </c>
      <c r="D11" s="69">
        <v>400000</v>
      </c>
      <c r="E11" s="6"/>
      <c r="F11" s="69">
        <v>2986126200</v>
      </c>
      <c r="G11" s="6"/>
      <c r="H11" s="69">
        <v>3522714401</v>
      </c>
      <c r="I11" s="6"/>
      <c r="J11" s="69">
        <v>-536588201</v>
      </c>
      <c r="K11" s="6"/>
      <c r="L11" s="69">
        <v>400000</v>
      </c>
      <c r="M11" s="6"/>
      <c r="N11" s="69">
        <v>2986126200</v>
      </c>
      <c r="O11" s="6"/>
      <c r="P11" s="69">
        <v>3330862703</v>
      </c>
      <c r="Q11" s="6"/>
      <c r="R11" s="69">
        <v>-344736503</v>
      </c>
    </row>
    <row r="12" spans="2:28" ht="21.75" customHeight="1">
      <c r="B12" s="22" t="s">
        <v>86</v>
      </c>
      <c r="D12" s="69">
        <v>2600000</v>
      </c>
      <c r="E12" s="6"/>
      <c r="F12" s="69">
        <v>10139111190</v>
      </c>
      <c r="G12" s="6"/>
      <c r="H12" s="69">
        <v>8132521860</v>
      </c>
      <c r="I12" s="6"/>
      <c r="J12" s="69">
        <v>2006589330</v>
      </c>
      <c r="K12" s="6"/>
      <c r="L12" s="69">
        <v>2600000</v>
      </c>
      <c r="M12" s="6"/>
      <c r="N12" s="69">
        <v>10139111190</v>
      </c>
      <c r="O12" s="6"/>
      <c r="P12" s="69">
        <v>13393034459</v>
      </c>
      <c r="Q12" s="6"/>
      <c r="R12" s="69">
        <v>-3253923269</v>
      </c>
    </row>
    <row r="13" spans="2:28" ht="21.75" customHeight="1">
      <c r="B13" s="22" t="s">
        <v>230</v>
      </c>
      <c r="D13" s="69">
        <v>500000</v>
      </c>
      <c r="E13" s="6"/>
      <c r="F13" s="69">
        <v>5253554250</v>
      </c>
      <c r="G13" s="6"/>
      <c r="H13" s="69">
        <v>5507192451</v>
      </c>
      <c r="I13" s="6"/>
      <c r="J13" s="69">
        <v>-253638201</v>
      </c>
      <c r="K13" s="6"/>
      <c r="L13" s="69">
        <v>500000</v>
      </c>
      <c r="M13" s="6"/>
      <c r="N13" s="69">
        <v>5253554250</v>
      </c>
      <c r="O13" s="6"/>
      <c r="P13" s="69">
        <v>5507192451</v>
      </c>
      <c r="Q13" s="6"/>
      <c r="R13" s="69">
        <v>-253638201</v>
      </c>
    </row>
    <row r="14" spans="2:28" ht="21.75" customHeight="1">
      <c r="B14" s="22" t="s">
        <v>79</v>
      </c>
      <c r="D14" s="69">
        <v>400000</v>
      </c>
      <c r="E14" s="6"/>
      <c r="F14" s="69">
        <v>12668173200</v>
      </c>
      <c r="G14" s="6"/>
      <c r="H14" s="69">
        <v>11105526588</v>
      </c>
      <c r="I14" s="6"/>
      <c r="J14" s="69">
        <v>1562646612</v>
      </c>
      <c r="K14" s="6"/>
      <c r="L14" s="69">
        <v>400000</v>
      </c>
      <c r="M14" s="6"/>
      <c r="N14" s="69">
        <v>12668173200</v>
      </c>
      <c r="O14" s="6"/>
      <c r="P14" s="69">
        <v>11320241417</v>
      </c>
      <c r="Q14" s="6"/>
      <c r="R14" s="69">
        <v>1347931783</v>
      </c>
    </row>
    <row r="15" spans="2:28" ht="21.75" customHeight="1">
      <c r="B15" s="22" t="s">
        <v>213</v>
      </c>
      <c r="D15" s="69">
        <v>90000</v>
      </c>
      <c r="E15" s="6"/>
      <c r="F15" s="69">
        <v>505474425</v>
      </c>
      <c r="G15" s="6"/>
      <c r="H15" s="69">
        <v>179739642</v>
      </c>
      <c r="I15" s="6"/>
      <c r="J15" s="69">
        <v>325734783</v>
      </c>
      <c r="K15" s="6"/>
      <c r="L15" s="69">
        <v>90000</v>
      </c>
      <c r="M15" s="6"/>
      <c r="N15" s="69">
        <v>505474425</v>
      </c>
      <c r="O15" s="6"/>
      <c r="P15" s="69">
        <v>552053003</v>
      </c>
      <c r="Q15" s="6"/>
      <c r="R15" s="69">
        <v>-46578578</v>
      </c>
    </row>
    <row r="16" spans="2:28" ht="21.75" customHeight="1">
      <c r="B16" s="22" t="s">
        <v>202</v>
      </c>
      <c r="D16" s="69">
        <v>678301</v>
      </c>
      <c r="E16" s="6"/>
      <c r="F16" s="69">
        <v>3519663869</v>
      </c>
      <c r="G16" s="6"/>
      <c r="H16" s="69">
        <v>3802855215</v>
      </c>
      <c r="I16" s="6"/>
      <c r="J16" s="69">
        <v>-283191345</v>
      </c>
      <c r="K16" s="6"/>
      <c r="L16" s="69">
        <v>678301</v>
      </c>
      <c r="M16" s="6"/>
      <c r="N16" s="69">
        <v>3519663869</v>
      </c>
      <c r="O16" s="6"/>
      <c r="P16" s="69">
        <v>5171613386</v>
      </c>
      <c r="Q16" s="6"/>
      <c r="R16" s="69">
        <v>-1651949516</v>
      </c>
    </row>
    <row r="17" spans="2:18" ht="21.75" customHeight="1">
      <c r="B17" s="22" t="s">
        <v>228</v>
      </c>
      <c r="D17" s="69">
        <v>300000</v>
      </c>
      <c r="E17" s="6"/>
      <c r="F17" s="69">
        <v>1054488240</v>
      </c>
      <c r="G17" s="6"/>
      <c r="H17" s="69">
        <v>1099513437</v>
      </c>
      <c r="I17" s="6"/>
      <c r="J17" s="69">
        <v>-45025197</v>
      </c>
      <c r="K17" s="6"/>
      <c r="L17" s="69">
        <v>300000</v>
      </c>
      <c r="M17" s="6"/>
      <c r="N17" s="69">
        <v>1054488240</v>
      </c>
      <c r="O17" s="6"/>
      <c r="P17" s="69">
        <v>1099513437</v>
      </c>
      <c r="Q17" s="6"/>
      <c r="R17" s="69">
        <v>-45025197</v>
      </c>
    </row>
    <row r="18" spans="2:18" ht="21.75" customHeight="1">
      <c r="B18" s="22" t="s">
        <v>83</v>
      </c>
      <c r="D18" s="69">
        <v>3400000</v>
      </c>
      <c r="E18" s="6"/>
      <c r="F18" s="69">
        <v>5559721650</v>
      </c>
      <c r="G18" s="6"/>
      <c r="H18" s="69">
        <v>6759540000</v>
      </c>
      <c r="I18" s="6"/>
      <c r="J18" s="69">
        <v>-1199818350</v>
      </c>
      <c r="K18" s="6"/>
      <c r="L18" s="69">
        <v>3400000</v>
      </c>
      <c r="M18" s="6"/>
      <c r="N18" s="69">
        <v>5559721650</v>
      </c>
      <c r="O18" s="6"/>
      <c r="P18" s="69">
        <v>7367767876</v>
      </c>
      <c r="Q18" s="6"/>
      <c r="R18" s="69">
        <v>-1808046226</v>
      </c>
    </row>
    <row r="19" spans="2:18" ht="21.75" customHeight="1">
      <c r="B19" s="22" t="s">
        <v>190</v>
      </c>
      <c r="D19" s="69">
        <v>25000000</v>
      </c>
      <c r="E19" s="6"/>
      <c r="F19" s="69">
        <v>34443832500</v>
      </c>
      <c r="G19" s="6"/>
      <c r="H19" s="69">
        <v>37026045593</v>
      </c>
      <c r="I19" s="6"/>
      <c r="J19" s="69">
        <v>-2582213093</v>
      </c>
      <c r="K19" s="6"/>
      <c r="L19" s="69">
        <v>25000000</v>
      </c>
      <c r="M19" s="6"/>
      <c r="N19" s="69">
        <v>34443832500</v>
      </c>
      <c r="O19" s="6"/>
      <c r="P19" s="69">
        <v>43937010034</v>
      </c>
      <c r="Q19" s="6"/>
      <c r="R19" s="69">
        <v>-9493177534</v>
      </c>
    </row>
    <row r="20" spans="2:18" ht="21.75" customHeight="1">
      <c r="B20" s="22" t="s">
        <v>215</v>
      </c>
      <c r="D20" s="69">
        <v>1000000</v>
      </c>
      <c r="E20" s="6"/>
      <c r="F20" s="69">
        <v>3508002450</v>
      </c>
      <c r="G20" s="6"/>
      <c r="H20" s="69">
        <v>3672020700</v>
      </c>
      <c r="I20" s="6"/>
      <c r="J20" s="69">
        <v>-164018250</v>
      </c>
      <c r="K20" s="6"/>
      <c r="L20" s="69">
        <v>1000000</v>
      </c>
      <c r="M20" s="6"/>
      <c r="N20" s="69">
        <v>3508002450</v>
      </c>
      <c r="O20" s="6"/>
      <c r="P20" s="69">
        <v>4073964308</v>
      </c>
      <c r="Q20" s="6"/>
      <c r="R20" s="69">
        <v>-565961858</v>
      </c>
    </row>
    <row r="21" spans="2:18" ht="21.75" customHeight="1">
      <c r="B21" s="22" t="s">
        <v>227</v>
      </c>
      <c r="D21" s="69">
        <v>200000</v>
      </c>
      <c r="E21" s="6"/>
      <c r="F21" s="69">
        <v>4147176600</v>
      </c>
      <c r="G21" s="6"/>
      <c r="H21" s="69">
        <v>4237770881</v>
      </c>
      <c r="I21" s="6"/>
      <c r="J21" s="69">
        <v>-90594281</v>
      </c>
      <c r="K21" s="6"/>
      <c r="L21" s="69">
        <v>200000</v>
      </c>
      <c r="M21" s="6"/>
      <c r="N21" s="69">
        <v>4147176600</v>
      </c>
      <c r="O21" s="6"/>
      <c r="P21" s="69">
        <v>4237770881</v>
      </c>
      <c r="Q21" s="6"/>
      <c r="R21" s="69">
        <v>-90594281</v>
      </c>
    </row>
    <row r="22" spans="2:18" ht="21.75" customHeight="1">
      <c r="B22" s="22" t="s">
        <v>198</v>
      </c>
      <c r="D22" s="69">
        <v>200000</v>
      </c>
      <c r="E22" s="6"/>
      <c r="F22" s="69">
        <v>3099447900</v>
      </c>
      <c r="G22" s="6"/>
      <c r="H22" s="69">
        <v>3349421222</v>
      </c>
      <c r="I22" s="6"/>
      <c r="J22" s="69">
        <v>-249973322</v>
      </c>
      <c r="K22" s="6"/>
      <c r="L22" s="69">
        <v>200000</v>
      </c>
      <c r="M22" s="6"/>
      <c r="N22" s="69">
        <v>3099447900</v>
      </c>
      <c r="O22" s="6"/>
      <c r="P22" s="69">
        <v>3535090449</v>
      </c>
      <c r="Q22" s="6"/>
      <c r="R22" s="69">
        <v>-435642549</v>
      </c>
    </row>
    <row r="23" spans="2:18" ht="21.75" customHeight="1">
      <c r="B23" s="22" t="s">
        <v>165</v>
      </c>
      <c r="D23" s="69">
        <v>3500000</v>
      </c>
      <c r="E23" s="6"/>
      <c r="F23" s="69">
        <v>15868517175</v>
      </c>
      <c r="G23" s="6"/>
      <c r="H23" s="69">
        <v>17146350373</v>
      </c>
      <c r="I23" s="6"/>
      <c r="J23" s="69">
        <v>-1277833198</v>
      </c>
      <c r="K23" s="6"/>
      <c r="L23" s="69">
        <v>3500000</v>
      </c>
      <c r="M23" s="6"/>
      <c r="N23" s="69">
        <v>15868517175</v>
      </c>
      <c r="O23" s="6"/>
      <c r="P23" s="69">
        <v>19692130572</v>
      </c>
      <c r="Q23" s="6"/>
      <c r="R23" s="69">
        <v>-3823613397</v>
      </c>
    </row>
    <row r="24" spans="2:18" ht="21.75" customHeight="1">
      <c r="B24" s="22" t="s">
        <v>80</v>
      </c>
      <c r="D24" s="69">
        <v>900000</v>
      </c>
      <c r="E24" s="6"/>
      <c r="F24" s="69">
        <v>13267585350</v>
      </c>
      <c r="G24" s="6"/>
      <c r="H24" s="69">
        <v>11056280807</v>
      </c>
      <c r="I24" s="6"/>
      <c r="J24" s="69">
        <v>2211304543</v>
      </c>
      <c r="K24" s="6"/>
      <c r="L24" s="69">
        <v>900000</v>
      </c>
      <c r="M24" s="6"/>
      <c r="N24" s="69">
        <v>13267585350</v>
      </c>
      <c r="O24" s="6"/>
      <c r="P24" s="69">
        <v>18124613063</v>
      </c>
      <c r="Q24" s="6"/>
      <c r="R24" s="69">
        <v>-4857027713</v>
      </c>
    </row>
    <row r="25" spans="2:18" ht="21.75" customHeight="1">
      <c r="B25" s="22" t="s">
        <v>203</v>
      </c>
      <c r="D25" s="69">
        <v>1920659</v>
      </c>
      <c r="E25" s="6"/>
      <c r="F25" s="69">
        <v>14681986997</v>
      </c>
      <c r="G25" s="6"/>
      <c r="H25" s="69">
        <v>13097325201</v>
      </c>
      <c r="I25" s="6"/>
      <c r="J25" s="69">
        <v>1584661796</v>
      </c>
      <c r="K25" s="6"/>
      <c r="L25" s="69">
        <v>1920659</v>
      </c>
      <c r="M25" s="6"/>
      <c r="N25" s="69">
        <v>14681986997</v>
      </c>
      <c r="O25" s="6"/>
      <c r="P25" s="69">
        <v>13059140580</v>
      </c>
      <c r="Q25" s="6"/>
      <c r="R25" s="69">
        <v>1622846417</v>
      </c>
    </row>
    <row r="26" spans="2:18" ht="21.75" customHeight="1">
      <c r="B26" s="22" t="s">
        <v>200</v>
      </c>
      <c r="D26" s="69">
        <v>575990</v>
      </c>
      <c r="E26" s="6"/>
      <c r="F26" s="69">
        <v>5920299967</v>
      </c>
      <c r="G26" s="6"/>
      <c r="H26" s="69">
        <v>5273303935</v>
      </c>
      <c r="I26" s="6"/>
      <c r="J26" s="69">
        <v>646996032</v>
      </c>
      <c r="K26" s="6"/>
      <c r="L26" s="69">
        <v>575990</v>
      </c>
      <c r="M26" s="6"/>
      <c r="N26" s="69">
        <v>5920299967</v>
      </c>
      <c r="O26" s="6"/>
      <c r="P26" s="69">
        <v>6469960312</v>
      </c>
      <c r="Q26" s="6"/>
      <c r="R26" s="69">
        <v>-549660344</v>
      </c>
    </row>
    <row r="27" spans="2:18" ht="21.75" customHeight="1">
      <c r="B27" s="22" t="s">
        <v>192</v>
      </c>
      <c r="D27" s="69">
        <v>1294118</v>
      </c>
      <c r="E27" s="6"/>
      <c r="F27" s="69">
        <v>6329176549</v>
      </c>
      <c r="G27" s="6"/>
      <c r="H27" s="69">
        <v>5599880723</v>
      </c>
      <c r="I27" s="6"/>
      <c r="J27" s="69">
        <v>729295826</v>
      </c>
      <c r="K27" s="6"/>
      <c r="L27" s="69">
        <v>1294118</v>
      </c>
      <c r="M27" s="6"/>
      <c r="N27" s="69">
        <v>6329176549</v>
      </c>
      <c r="O27" s="6"/>
      <c r="P27" s="69">
        <v>6531740728</v>
      </c>
      <c r="Q27" s="6"/>
      <c r="R27" s="69">
        <v>-202564178</v>
      </c>
    </row>
    <row r="28" spans="2:18" ht="21.75" customHeight="1">
      <c r="B28" s="22" t="s">
        <v>225</v>
      </c>
      <c r="D28" s="69">
        <v>168355</v>
      </c>
      <c r="E28" s="6"/>
      <c r="F28" s="69">
        <v>6443101578</v>
      </c>
      <c r="G28" s="6"/>
      <c r="H28" s="69">
        <v>6510190033</v>
      </c>
      <c r="I28" s="6"/>
      <c r="J28" s="69">
        <v>-67088454</v>
      </c>
      <c r="K28" s="6"/>
      <c r="L28" s="69">
        <v>168355</v>
      </c>
      <c r="M28" s="6"/>
      <c r="N28" s="69">
        <v>6443101578</v>
      </c>
      <c r="O28" s="6"/>
      <c r="P28" s="69">
        <v>6510190033</v>
      </c>
      <c r="Q28" s="6"/>
      <c r="R28" s="69">
        <v>-67088454</v>
      </c>
    </row>
    <row r="29" spans="2:18" ht="21.75" customHeight="1">
      <c r="B29" s="22" t="s">
        <v>207</v>
      </c>
      <c r="D29" s="69">
        <v>396791</v>
      </c>
      <c r="E29" s="6"/>
      <c r="F29" s="69">
        <v>5234087341</v>
      </c>
      <c r="G29" s="6"/>
      <c r="H29" s="69">
        <v>5192543775</v>
      </c>
      <c r="I29" s="6"/>
      <c r="J29" s="69">
        <v>41543566</v>
      </c>
      <c r="K29" s="6"/>
      <c r="L29" s="69">
        <v>396791</v>
      </c>
      <c r="M29" s="6"/>
      <c r="N29" s="69">
        <v>5234087341</v>
      </c>
      <c r="O29" s="6"/>
      <c r="P29" s="69">
        <v>5209304722</v>
      </c>
      <c r="Q29" s="6"/>
      <c r="R29" s="69">
        <v>24782619</v>
      </c>
    </row>
    <row r="30" spans="2:18" ht="21.75" customHeight="1">
      <c r="B30" s="22" t="s">
        <v>210</v>
      </c>
      <c r="D30" s="69">
        <v>1200000</v>
      </c>
      <c r="E30" s="6"/>
      <c r="F30" s="69">
        <v>3566651400</v>
      </c>
      <c r="G30" s="6"/>
      <c r="H30" s="69">
        <v>3396072420</v>
      </c>
      <c r="I30" s="6"/>
      <c r="J30" s="69">
        <v>170578980</v>
      </c>
      <c r="K30" s="6"/>
      <c r="L30" s="69">
        <v>1200000</v>
      </c>
      <c r="M30" s="6"/>
      <c r="N30" s="69">
        <v>3566651400</v>
      </c>
      <c r="O30" s="6"/>
      <c r="P30" s="69">
        <v>3556497326</v>
      </c>
      <c r="Q30" s="6"/>
      <c r="R30" s="69">
        <v>10154074</v>
      </c>
    </row>
    <row r="31" spans="2:18" ht="21.75" customHeight="1">
      <c r="B31" s="22" t="s">
        <v>82</v>
      </c>
      <c r="D31" s="69">
        <v>12500000</v>
      </c>
      <c r="E31" s="6"/>
      <c r="F31" s="69">
        <v>26528709375</v>
      </c>
      <c r="G31" s="6"/>
      <c r="H31" s="69">
        <v>26098782756</v>
      </c>
      <c r="I31" s="6"/>
      <c r="J31" s="69">
        <v>429926619</v>
      </c>
      <c r="K31" s="6"/>
      <c r="L31" s="69">
        <v>12500000</v>
      </c>
      <c r="M31" s="6"/>
      <c r="N31" s="69">
        <v>26528709375</v>
      </c>
      <c r="O31" s="6"/>
      <c r="P31" s="69">
        <v>29647541260</v>
      </c>
      <c r="Q31" s="6"/>
      <c r="R31" s="69">
        <v>-3118831885</v>
      </c>
    </row>
    <row r="32" spans="2:18" ht="21.75" customHeight="1">
      <c r="B32" s="22" t="s">
        <v>226</v>
      </c>
      <c r="D32" s="69">
        <v>1000300</v>
      </c>
      <c r="E32" s="6"/>
      <c r="F32" s="69">
        <v>11176473936</v>
      </c>
      <c r="G32" s="6"/>
      <c r="H32" s="69">
        <v>10818666411</v>
      </c>
      <c r="I32" s="6"/>
      <c r="J32" s="69">
        <v>357807525</v>
      </c>
      <c r="K32" s="6"/>
      <c r="L32" s="69">
        <v>1000300</v>
      </c>
      <c r="M32" s="6"/>
      <c r="N32" s="69">
        <v>11176473936</v>
      </c>
      <c r="O32" s="6"/>
      <c r="P32" s="69">
        <v>10818666411</v>
      </c>
      <c r="Q32" s="6"/>
      <c r="R32" s="69">
        <v>357807525</v>
      </c>
    </row>
    <row r="33" spans="2:51" ht="21.75" customHeight="1">
      <c r="B33" s="22" t="s">
        <v>191</v>
      </c>
      <c r="D33" s="69">
        <v>14370672</v>
      </c>
      <c r="E33" s="6"/>
      <c r="F33" s="69">
        <v>22656274071</v>
      </c>
      <c r="G33" s="6"/>
      <c r="H33" s="69">
        <v>23684806059</v>
      </c>
      <c r="I33" s="6"/>
      <c r="J33" s="69">
        <v>-1028531987</v>
      </c>
      <c r="K33" s="6"/>
      <c r="L33" s="69">
        <v>14370672</v>
      </c>
      <c r="M33" s="6"/>
      <c r="N33" s="69">
        <v>22656274071</v>
      </c>
      <c r="O33" s="6"/>
      <c r="P33" s="69">
        <v>28970317665</v>
      </c>
      <c r="Q33" s="6"/>
      <c r="R33" s="69">
        <v>-6314043593</v>
      </c>
    </row>
    <row r="34" spans="2:51" ht="21.75" customHeight="1">
      <c r="B34" s="22" t="s">
        <v>231</v>
      </c>
      <c r="D34" s="69">
        <v>324000</v>
      </c>
      <c r="E34" s="6"/>
      <c r="F34" s="69">
        <v>5948673534</v>
      </c>
      <c r="G34" s="6"/>
      <c r="H34" s="69">
        <v>5838131560</v>
      </c>
      <c r="I34" s="6"/>
      <c r="J34" s="69">
        <v>110541974</v>
      </c>
      <c r="K34" s="6"/>
      <c r="L34" s="69">
        <v>324000</v>
      </c>
      <c r="M34" s="6"/>
      <c r="N34" s="69">
        <v>5948673534</v>
      </c>
      <c r="O34" s="6"/>
      <c r="P34" s="69">
        <v>5838131560</v>
      </c>
      <c r="Q34" s="6"/>
      <c r="R34" s="69">
        <v>110541974</v>
      </c>
    </row>
    <row r="35" spans="2:51" ht="21.75" customHeight="1">
      <c r="B35" s="22" t="s">
        <v>209</v>
      </c>
      <c r="D35" s="69">
        <v>2400000</v>
      </c>
      <c r="E35" s="6"/>
      <c r="F35" s="69">
        <v>6088357440</v>
      </c>
      <c r="G35" s="6"/>
      <c r="H35" s="69">
        <v>6229972377</v>
      </c>
      <c r="I35" s="6"/>
      <c r="J35" s="69">
        <v>-141614937</v>
      </c>
      <c r="K35" s="6"/>
      <c r="L35" s="69">
        <v>2400000</v>
      </c>
      <c r="M35" s="6"/>
      <c r="N35" s="69">
        <v>6088357440</v>
      </c>
      <c r="O35" s="6"/>
      <c r="P35" s="69">
        <v>6382896379</v>
      </c>
      <c r="Q35" s="6"/>
      <c r="R35" s="69">
        <v>-294538939</v>
      </c>
    </row>
    <row r="36" spans="2:51" ht="21.75" customHeight="1">
      <c r="B36" s="22" t="s">
        <v>212</v>
      </c>
      <c r="D36" s="69">
        <v>8400000</v>
      </c>
      <c r="E36" s="6"/>
      <c r="F36" s="69">
        <v>14111533800</v>
      </c>
      <c r="G36" s="6"/>
      <c r="H36" s="69">
        <v>14027828430</v>
      </c>
      <c r="I36" s="6"/>
      <c r="J36" s="69">
        <v>83705370</v>
      </c>
      <c r="K36" s="6"/>
      <c r="L36" s="69">
        <v>8400000</v>
      </c>
      <c r="M36" s="6"/>
      <c r="N36" s="69">
        <v>14111533800</v>
      </c>
      <c r="O36" s="6"/>
      <c r="P36" s="69">
        <v>14322344384</v>
      </c>
      <c r="Q36" s="6"/>
      <c r="R36" s="69">
        <v>-210810584</v>
      </c>
    </row>
    <row r="37" spans="2:51" ht="21.75" customHeight="1">
      <c r="B37" s="22" t="s">
        <v>214</v>
      </c>
      <c r="D37" s="69">
        <v>500000</v>
      </c>
      <c r="E37" s="6"/>
      <c r="F37" s="69">
        <v>1983626775</v>
      </c>
      <c r="G37" s="6"/>
      <c r="H37" s="69">
        <v>1853903250</v>
      </c>
      <c r="I37" s="6"/>
      <c r="J37" s="69">
        <v>129723525</v>
      </c>
      <c r="K37" s="6"/>
      <c r="L37" s="69">
        <v>500000</v>
      </c>
      <c r="M37" s="6"/>
      <c r="N37" s="69">
        <v>1983626775</v>
      </c>
      <c r="O37" s="6"/>
      <c r="P37" s="69">
        <v>1878904479</v>
      </c>
      <c r="Q37" s="6"/>
      <c r="R37" s="69">
        <v>104722296</v>
      </c>
    </row>
    <row r="38" spans="2:51" ht="21.75" customHeight="1">
      <c r="B38" s="22" t="s">
        <v>196</v>
      </c>
      <c r="D38" s="69">
        <v>1840509</v>
      </c>
      <c r="E38" s="6"/>
      <c r="F38" s="69">
        <v>6549817537</v>
      </c>
      <c r="G38" s="6"/>
      <c r="H38" s="69">
        <v>6238792682</v>
      </c>
      <c r="I38" s="6"/>
      <c r="J38" s="69">
        <v>311024855</v>
      </c>
      <c r="K38" s="6"/>
      <c r="L38" s="69">
        <v>1840509</v>
      </c>
      <c r="M38" s="6"/>
      <c r="N38" s="69">
        <v>6549817537</v>
      </c>
      <c r="O38" s="6"/>
      <c r="P38" s="69">
        <v>6934024711</v>
      </c>
      <c r="Q38" s="6"/>
      <c r="R38" s="69">
        <v>-384207173</v>
      </c>
    </row>
    <row r="39" spans="2:51" ht="21.75" customHeight="1">
      <c r="B39" s="22" t="s">
        <v>195</v>
      </c>
      <c r="D39" s="69">
        <v>1050000</v>
      </c>
      <c r="E39" s="6"/>
      <c r="F39" s="69">
        <v>25008309900</v>
      </c>
      <c r="G39" s="6"/>
      <c r="H39" s="69">
        <v>20949893849</v>
      </c>
      <c r="I39" s="6"/>
      <c r="J39" s="69">
        <v>4058416051</v>
      </c>
      <c r="K39" s="6"/>
      <c r="L39" s="69">
        <v>1050000</v>
      </c>
      <c r="M39" s="6"/>
      <c r="N39" s="69">
        <v>25008309900</v>
      </c>
      <c r="O39" s="6"/>
      <c r="P39" s="69">
        <v>26877860767</v>
      </c>
      <c r="Q39" s="6"/>
      <c r="R39" s="69">
        <v>-1869550867</v>
      </c>
    </row>
    <row r="40" spans="2:51" ht="21.75" customHeight="1">
      <c r="B40" s="22" t="s">
        <v>205</v>
      </c>
      <c r="D40" s="69">
        <v>1000000</v>
      </c>
      <c r="E40" s="6"/>
      <c r="F40" s="69">
        <v>11441515500</v>
      </c>
      <c r="G40" s="6"/>
      <c r="H40" s="69">
        <v>14368864739</v>
      </c>
      <c r="I40" s="6"/>
      <c r="J40" s="69">
        <v>-2927349239</v>
      </c>
      <c r="K40" s="6"/>
      <c r="L40" s="69">
        <v>1000000</v>
      </c>
      <c r="M40" s="6"/>
      <c r="N40" s="69">
        <v>11441515500</v>
      </c>
      <c r="O40" s="6"/>
      <c r="P40" s="69">
        <v>18380054504</v>
      </c>
      <c r="Q40" s="6"/>
      <c r="R40" s="69">
        <v>-6938539004</v>
      </c>
    </row>
    <row r="41" spans="2:51" ht="21.75" customHeight="1">
      <c r="B41" s="22" t="s">
        <v>199</v>
      </c>
      <c r="D41" s="69">
        <v>3119341</v>
      </c>
      <c r="E41" s="6"/>
      <c r="F41" s="69">
        <v>15162818703</v>
      </c>
      <c r="G41" s="6"/>
      <c r="H41" s="69">
        <v>13547311844</v>
      </c>
      <c r="I41" s="6"/>
      <c r="J41" s="69">
        <v>1615506859</v>
      </c>
      <c r="K41" s="6"/>
      <c r="L41" s="69">
        <v>3119341</v>
      </c>
      <c r="M41" s="6"/>
      <c r="N41" s="69">
        <v>15162818703</v>
      </c>
      <c r="O41" s="6"/>
      <c r="P41" s="69">
        <v>15237374366</v>
      </c>
      <c r="Q41" s="6"/>
      <c r="R41" s="69">
        <v>-74555662</v>
      </c>
    </row>
    <row r="42" spans="2:51" ht="21.75" customHeight="1">
      <c r="B42" s="22" t="s">
        <v>193</v>
      </c>
      <c r="D42" s="69">
        <v>1506857</v>
      </c>
      <c r="E42" s="6"/>
      <c r="F42" s="69">
        <v>12582286087</v>
      </c>
      <c r="G42" s="6"/>
      <c r="H42" s="69">
        <v>14439671176</v>
      </c>
      <c r="I42" s="6"/>
      <c r="J42" s="69">
        <v>-1857385088</v>
      </c>
      <c r="K42" s="6"/>
      <c r="L42" s="69">
        <v>1506857</v>
      </c>
      <c r="M42" s="6"/>
      <c r="N42" s="69">
        <v>12582286087</v>
      </c>
      <c r="O42" s="6"/>
      <c r="P42" s="69">
        <v>16656550153</v>
      </c>
      <c r="Q42" s="6"/>
      <c r="R42" s="69">
        <v>-4074264065</v>
      </c>
    </row>
    <row r="43" spans="2:51" ht="21.75" customHeight="1">
      <c r="B43" s="22" t="s">
        <v>84</v>
      </c>
      <c r="D43" s="69">
        <v>50000</v>
      </c>
      <c r="E43" s="6"/>
      <c r="F43" s="69">
        <v>2673994500</v>
      </c>
      <c r="G43" s="6"/>
      <c r="H43" s="69">
        <v>4462573560</v>
      </c>
      <c r="I43" s="6"/>
      <c r="J43" s="69">
        <v>-1788579060</v>
      </c>
      <c r="K43" s="6"/>
      <c r="L43" s="69">
        <v>50000</v>
      </c>
      <c r="M43" s="6"/>
      <c r="N43" s="69">
        <v>2673994500</v>
      </c>
      <c r="O43" s="6"/>
      <c r="P43" s="69">
        <v>2278859629</v>
      </c>
      <c r="Q43" s="6"/>
      <c r="R43" s="69">
        <v>395134871</v>
      </c>
    </row>
    <row r="44" spans="2:51" ht="21.75" customHeight="1">
      <c r="B44" s="22" t="s">
        <v>194</v>
      </c>
      <c r="D44" s="69">
        <v>4300000</v>
      </c>
      <c r="E44" s="6"/>
      <c r="F44" s="69">
        <v>12049575885</v>
      </c>
      <c r="G44" s="6"/>
      <c r="H44" s="69">
        <v>11102770039</v>
      </c>
      <c r="I44" s="6"/>
      <c r="J44" s="69">
        <v>946805846</v>
      </c>
      <c r="K44" s="6"/>
      <c r="L44" s="69">
        <v>4300000</v>
      </c>
      <c r="M44" s="6"/>
      <c r="N44" s="69">
        <v>12049575885</v>
      </c>
      <c r="O44" s="6"/>
      <c r="P44" s="69">
        <v>13797811619</v>
      </c>
      <c r="Q44" s="6"/>
      <c r="R44" s="69">
        <v>-1748235734</v>
      </c>
    </row>
    <row r="45" spans="2:51" ht="21.75" customHeight="1">
      <c r="B45" s="22" t="s">
        <v>189</v>
      </c>
      <c r="D45" s="69">
        <v>608873</v>
      </c>
      <c r="E45" s="6"/>
      <c r="F45" s="69">
        <v>2935463497</v>
      </c>
      <c r="G45" s="6"/>
      <c r="H45" s="69">
        <v>3092828550</v>
      </c>
      <c r="I45" s="6"/>
      <c r="J45" s="69">
        <v>-157365052</v>
      </c>
      <c r="K45" s="6"/>
      <c r="L45" s="69">
        <v>608873</v>
      </c>
      <c r="M45" s="6"/>
      <c r="N45" s="69">
        <v>2935463497</v>
      </c>
      <c r="O45" s="6"/>
      <c r="P45" s="69">
        <v>3867548814</v>
      </c>
      <c r="Q45" s="6"/>
      <c r="R45" s="69">
        <v>-932085316</v>
      </c>
    </row>
    <row r="46" spans="2:51" ht="21.75" customHeight="1">
      <c r="D46" s="69"/>
      <c r="E46" s="6"/>
      <c r="F46" s="69"/>
      <c r="G46" s="6"/>
      <c r="H46" s="69"/>
      <c r="I46" s="6"/>
      <c r="J46" s="69"/>
      <c r="K46" s="6"/>
      <c r="L46" s="69"/>
      <c r="M46" s="6"/>
      <c r="N46" s="69"/>
      <c r="O46" s="6"/>
      <c r="P46" s="69"/>
      <c r="Q46" s="6"/>
      <c r="R46" s="69"/>
      <c r="AI46" s="22"/>
      <c r="AK46" s="69"/>
      <c r="AL46" s="6"/>
      <c r="AM46" s="69"/>
      <c r="AN46" s="6"/>
      <c r="AO46" s="69"/>
      <c r="AP46" s="6"/>
      <c r="AQ46" s="69"/>
      <c r="AR46" s="6"/>
      <c r="AS46" s="69"/>
      <c r="AT46" s="6"/>
      <c r="AU46" s="69"/>
      <c r="AV46" s="6"/>
      <c r="AW46" s="69"/>
      <c r="AX46" s="6"/>
      <c r="AY46" s="69"/>
    </row>
    <row r="47" spans="2:51" ht="21.75" thickBot="1">
      <c r="B47" s="36" t="s">
        <v>66</v>
      </c>
      <c r="D47" s="70">
        <f>SUM(D10:D46)</f>
        <v>101144766</v>
      </c>
      <c r="E47" s="6"/>
      <c r="F47" s="70">
        <f>SUM(F10:F46)</f>
        <v>344922477556</v>
      </c>
      <c r="G47" s="6"/>
      <c r="H47" s="70">
        <f>SUM(H10:H46)</f>
        <v>342379828043</v>
      </c>
      <c r="I47" s="6"/>
      <c r="J47" s="70">
        <f>SUM(J10:J46)</f>
        <v>2542649518</v>
      </c>
      <c r="K47" s="6"/>
      <c r="L47" s="70">
        <f>SUM(L10:L46)</f>
        <v>101144766</v>
      </c>
      <c r="M47" s="6"/>
      <c r="N47" s="70">
        <f>SUM(N10:N46)</f>
        <v>344922477556</v>
      </c>
      <c r="O47" s="6"/>
      <c r="P47" s="70">
        <f>SUM(P10:P46)</f>
        <v>394526799945</v>
      </c>
      <c r="Q47" s="6"/>
      <c r="R47" s="70">
        <f>SUM(R10:R46)</f>
        <v>-49604322380</v>
      </c>
      <c r="AI47" s="22"/>
      <c r="AK47" s="69"/>
      <c r="AL47" s="6"/>
      <c r="AM47" s="69"/>
      <c r="AN47" s="6"/>
      <c r="AO47" s="69"/>
      <c r="AP47" s="6"/>
      <c r="AQ47" s="69"/>
      <c r="AR47" s="6"/>
      <c r="AS47" s="69"/>
      <c r="AT47" s="6"/>
      <c r="AU47" s="69"/>
      <c r="AV47" s="6"/>
      <c r="AW47" s="69"/>
      <c r="AX47" s="6"/>
      <c r="AY47" s="69"/>
    </row>
    <row r="48" spans="2:51" ht="21.75" thickTop="1">
      <c r="AI48" s="22"/>
      <c r="AK48" s="69"/>
      <c r="AL48" s="6"/>
      <c r="AM48" s="69"/>
      <c r="AN48" s="6"/>
      <c r="AO48" s="69"/>
      <c r="AP48" s="6"/>
      <c r="AQ48" s="69"/>
      <c r="AR48" s="6"/>
      <c r="AS48" s="69"/>
      <c r="AT48" s="6"/>
      <c r="AU48" s="69"/>
      <c r="AV48" s="6"/>
      <c r="AW48" s="69"/>
      <c r="AX48" s="6"/>
      <c r="AY48" s="69"/>
    </row>
    <row r="49" spans="10:52" ht="30">
      <c r="J49" s="46">
        <v>19</v>
      </c>
      <c r="L49" s="21"/>
      <c r="AI49" s="22"/>
      <c r="AK49" s="69"/>
      <c r="AL49" s="6"/>
      <c r="AM49" s="69"/>
      <c r="AN49" s="6"/>
      <c r="AO49" s="69"/>
      <c r="AP49" s="6"/>
      <c r="AQ49" s="69"/>
      <c r="AR49" s="6"/>
      <c r="AS49" s="69"/>
      <c r="AT49" s="6"/>
      <c r="AU49" s="69"/>
      <c r="AV49" s="6"/>
      <c r="AW49" s="69"/>
      <c r="AX49" s="6"/>
      <c r="AY49" s="69"/>
    </row>
    <row r="50" spans="10:52">
      <c r="AI50" s="22"/>
      <c r="AK50" s="69"/>
      <c r="AL50" s="6"/>
      <c r="AM50" s="69"/>
      <c r="AN50" s="6"/>
      <c r="AO50" s="69"/>
      <c r="AP50" s="6"/>
      <c r="AQ50" s="69"/>
      <c r="AR50" s="6"/>
      <c r="AS50" s="69"/>
      <c r="AT50" s="6"/>
      <c r="AU50" s="69"/>
      <c r="AV50" s="6"/>
      <c r="AW50" s="69"/>
      <c r="AX50" s="6"/>
      <c r="AY50" s="69"/>
    </row>
    <row r="51" spans="10:52">
      <c r="AI51" s="22"/>
      <c r="AK51" s="69"/>
      <c r="AL51" s="6"/>
      <c r="AM51" s="69"/>
      <c r="AN51" s="6"/>
      <c r="AO51" s="69"/>
      <c r="AP51" s="6"/>
      <c r="AQ51" s="69"/>
      <c r="AR51" s="6"/>
      <c r="AS51" s="69"/>
      <c r="AT51" s="6"/>
      <c r="AU51" s="69"/>
      <c r="AV51" s="6"/>
      <c r="AW51" s="69"/>
      <c r="AX51" s="6"/>
      <c r="AY51" s="69"/>
    </row>
    <row r="52" spans="10:52">
      <c r="AJ52" s="22"/>
      <c r="AL52" s="69"/>
      <c r="AM52" s="6"/>
      <c r="AN52" s="69"/>
      <c r="AO52" s="6"/>
      <c r="AP52" s="69"/>
      <c r="AQ52" s="6"/>
      <c r="AR52" s="69"/>
      <c r="AS52" s="6"/>
      <c r="AT52" s="69"/>
      <c r="AU52" s="6"/>
      <c r="AV52" s="69"/>
      <c r="AW52" s="6"/>
      <c r="AX52" s="69"/>
      <c r="AY52" s="6"/>
      <c r="AZ52" s="69"/>
    </row>
    <row r="53" spans="10:52">
      <c r="AJ53" s="22"/>
      <c r="AL53" s="69"/>
      <c r="AM53" s="6"/>
      <c r="AN53" s="69"/>
      <c r="AO53" s="6"/>
      <c r="AP53" s="69"/>
      <c r="AQ53" s="6"/>
      <c r="AR53" s="69"/>
      <c r="AS53" s="6"/>
      <c r="AT53" s="69"/>
      <c r="AU53" s="6"/>
      <c r="AV53" s="69"/>
      <c r="AW53" s="6"/>
      <c r="AX53" s="69"/>
      <c r="AY53" s="6"/>
      <c r="AZ53" s="69"/>
    </row>
    <row r="54" spans="10:52">
      <c r="AJ54" s="22"/>
      <c r="AL54" s="69"/>
      <c r="AM54" s="6"/>
      <c r="AN54" s="69"/>
      <c r="AO54" s="6"/>
      <c r="AP54" s="69"/>
      <c r="AQ54" s="6"/>
      <c r="AR54" s="69"/>
      <c r="AS54" s="6"/>
      <c r="AT54" s="69"/>
      <c r="AU54" s="6"/>
      <c r="AV54" s="69"/>
      <c r="AW54" s="6"/>
      <c r="AX54" s="69"/>
      <c r="AY54" s="6"/>
      <c r="AZ54" s="69"/>
    </row>
    <row r="55" spans="10:52">
      <c r="AJ55" s="22"/>
      <c r="AL55" s="69"/>
      <c r="AM55" s="6"/>
      <c r="AN55" s="69"/>
      <c r="AO55" s="6"/>
      <c r="AP55" s="69"/>
      <c r="AQ55" s="6"/>
      <c r="AR55" s="69"/>
      <c r="AS55" s="6"/>
      <c r="AT55" s="69"/>
      <c r="AU55" s="6"/>
      <c r="AV55" s="69"/>
      <c r="AW55" s="6"/>
      <c r="AX55" s="69"/>
      <c r="AY55" s="6"/>
      <c r="AZ55" s="69"/>
    </row>
    <row r="56" spans="10:52">
      <c r="AJ56" s="22"/>
      <c r="AL56" s="69"/>
      <c r="AM56" s="6"/>
      <c r="AN56" s="69"/>
      <c r="AO56" s="6"/>
      <c r="AP56" s="69"/>
      <c r="AQ56" s="6"/>
      <c r="AR56" s="69"/>
      <c r="AS56" s="6"/>
      <c r="AT56" s="69"/>
      <c r="AU56" s="6"/>
      <c r="AV56" s="69"/>
      <c r="AW56" s="6"/>
      <c r="AX56" s="69"/>
      <c r="AY56" s="6"/>
      <c r="AZ56" s="69"/>
    </row>
    <row r="57" spans="10:52">
      <c r="AJ57" s="22"/>
      <c r="AL57" s="69"/>
      <c r="AM57" s="6"/>
      <c r="AN57" s="69"/>
      <c r="AO57" s="6"/>
      <c r="AP57" s="69"/>
      <c r="AQ57" s="6"/>
      <c r="AR57" s="69"/>
      <c r="AS57" s="6"/>
      <c r="AT57" s="69"/>
      <c r="AU57" s="6"/>
      <c r="AV57" s="69"/>
      <c r="AW57" s="6"/>
      <c r="AX57" s="69"/>
      <c r="AY57" s="6"/>
      <c r="AZ57" s="69"/>
    </row>
    <row r="58" spans="10:52">
      <c r="AJ58" s="22"/>
      <c r="AL58" s="69"/>
      <c r="AM58" s="6"/>
      <c r="AN58" s="69"/>
      <c r="AO58" s="6"/>
      <c r="AP58" s="69"/>
      <c r="AQ58" s="6"/>
      <c r="AR58" s="69"/>
      <c r="AS58" s="6"/>
      <c r="AT58" s="69"/>
      <c r="AU58" s="6"/>
      <c r="AV58" s="69"/>
      <c r="AW58" s="6"/>
      <c r="AX58" s="69"/>
      <c r="AY58" s="6"/>
      <c r="AZ58" s="69"/>
    </row>
    <row r="59" spans="10:52">
      <c r="AJ59" s="22"/>
      <c r="AL59" s="69"/>
      <c r="AM59" s="6"/>
      <c r="AN59" s="69"/>
      <c r="AO59" s="6"/>
      <c r="AP59" s="69"/>
      <c r="AQ59" s="6"/>
      <c r="AR59" s="69"/>
      <c r="AS59" s="6"/>
      <c r="AT59" s="69"/>
      <c r="AU59" s="6"/>
      <c r="AV59" s="69"/>
      <c r="AW59" s="6"/>
      <c r="AX59" s="69"/>
      <c r="AY59" s="6"/>
      <c r="AZ59" s="69"/>
    </row>
    <row r="60" spans="10:52">
      <c r="AJ60" s="22"/>
      <c r="AL60" s="69"/>
      <c r="AM60" s="6"/>
      <c r="AN60" s="69"/>
      <c r="AO60" s="6"/>
      <c r="AP60" s="69"/>
      <c r="AQ60" s="6"/>
      <c r="AR60" s="69"/>
      <c r="AS60" s="6"/>
      <c r="AT60" s="69"/>
      <c r="AU60" s="6"/>
      <c r="AV60" s="69"/>
      <c r="AW60" s="6"/>
      <c r="AX60" s="69"/>
      <c r="AY60" s="6"/>
      <c r="AZ60" s="69"/>
    </row>
    <row r="61" spans="10:52">
      <c r="AJ61" s="22"/>
      <c r="AL61" s="69"/>
      <c r="AM61" s="6"/>
      <c r="AN61" s="69"/>
      <c r="AO61" s="6"/>
      <c r="AP61" s="69"/>
      <c r="AQ61" s="6"/>
      <c r="AR61" s="69"/>
      <c r="AS61" s="6"/>
      <c r="AT61" s="69"/>
      <c r="AU61" s="6"/>
      <c r="AV61" s="69"/>
      <c r="AW61" s="6"/>
      <c r="AX61" s="69"/>
      <c r="AY61" s="6"/>
      <c r="AZ61" s="69"/>
    </row>
    <row r="62" spans="10:52">
      <c r="AJ62" s="22"/>
      <c r="AL62" s="69"/>
      <c r="AM62" s="6"/>
      <c r="AN62" s="69"/>
      <c r="AO62" s="6"/>
      <c r="AP62" s="69"/>
      <c r="AQ62" s="6"/>
      <c r="AR62" s="69"/>
      <c r="AS62" s="6"/>
      <c r="AT62" s="69"/>
      <c r="AU62" s="6"/>
      <c r="AV62" s="69"/>
      <c r="AW62" s="6"/>
      <c r="AX62" s="69"/>
      <c r="AY62" s="6"/>
      <c r="AZ62" s="69"/>
    </row>
  </sheetData>
  <sortState xmlns:xlrd2="http://schemas.microsoft.com/office/spreadsheetml/2017/richdata2" ref="B10:R45">
    <sortCondition descending="1" ref="R10:R4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0"/>
  <sheetViews>
    <sheetView rightToLeft="1" view="pageBreakPreview" topLeftCell="A25" zoomScale="70" zoomScaleNormal="85" zoomScaleSheetLayoutView="70" workbookViewId="0">
      <selection activeCell="B10" sqref="B10:S34"/>
    </sheetView>
  </sheetViews>
  <sheetFormatPr defaultRowHeight="21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>
      <c r="B2" s="149" t="s">
        <v>188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>
      <c r="B3" s="149" t="s">
        <v>38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>
      <c r="B4" s="149" t="s">
        <v>232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6" spans="2:28" ht="30">
      <c r="B6" s="12" t="s">
        <v>181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>
      <c r="B8" s="118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/>
      <c r="N8" s="11" t="s">
        <v>41</v>
      </c>
      <c r="O8" s="11"/>
      <c r="P8" s="11" t="s">
        <v>41</v>
      </c>
      <c r="Q8" s="11"/>
      <c r="R8" s="11" t="s">
        <v>41</v>
      </c>
    </row>
    <row r="9" spans="2:28" s="4" customFormat="1" ht="63" customHeight="1">
      <c r="B9" s="118" t="s">
        <v>1</v>
      </c>
      <c r="D9" s="116" t="s">
        <v>5</v>
      </c>
      <c r="E9" s="34"/>
      <c r="F9" s="116" t="s">
        <v>51</v>
      </c>
      <c r="G9" s="34"/>
      <c r="H9" s="116" t="s">
        <v>52</v>
      </c>
      <c r="I9" s="34"/>
      <c r="J9" s="116" t="s">
        <v>54</v>
      </c>
      <c r="L9" s="116" t="s">
        <v>5</v>
      </c>
      <c r="M9" s="34"/>
      <c r="N9" s="116" t="s">
        <v>51</v>
      </c>
      <c r="O9" s="34"/>
      <c r="P9" s="116" t="s">
        <v>52</v>
      </c>
      <c r="Q9" s="34"/>
      <c r="R9" s="116" t="s">
        <v>54</v>
      </c>
    </row>
    <row r="10" spans="2:28" ht="25.5" customHeight="1">
      <c r="B10" s="30" t="s">
        <v>229</v>
      </c>
      <c r="D10" s="115">
        <v>200000</v>
      </c>
      <c r="E10" s="72"/>
      <c r="F10" s="115">
        <v>548715600</v>
      </c>
      <c r="G10" s="72"/>
      <c r="H10" s="115">
        <v>547040512</v>
      </c>
      <c r="I10" s="72"/>
      <c r="J10" s="115">
        <v>1675088</v>
      </c>
      <c r="K10" s="72"/>
      <c r="L10" s="115">
        <v>200000</v>
      </c>
      <c r="M10" s="72"/>
      <c r="N10" s="115">
        <v>548715600</v>
      </c>
      <c r="O10" s="72"/>
      <c r="P10" s="115">
        <v>547040512</v>
      </c>
      <c r="Q10" s="72"/>
      <c r="R10" s="115">
        <v>1675088</v>
      </c>
      <c r="V10" s="93">
        <v>6.5500000000000003E-2</v>
      </c>
    </row>
    <row r="11" spans="2:28" ht="25.5" customHeight="1">
      <c r="B11" s="2" t="s">
        <v>204</v>
      </c>
      <c r="D11" s="74">
        <v>600000</v>
      </c>
      <c r="E11" s="72"/>
      <c r="F11" s="74">
        <v>4969117865</v>
      </c>
      <c r="G11" s="72"/>
      <c r="H11" s="74">
        <v>4996294099</v>
      </c>
      <c r="I11" s="72"/>
      <c r="J11" s="74">
        <v>-27176234</v>
      </c>
      <c r="K11" s="72"/>
      <c r="L11" s="74">
        <v>2399868</v>
      </c>
      <c r="M11" s="72"/>
      <c r="N11" s="74">
        <v>20239063547</v>
      </c>
      <c r="O11" s="72"/>
      <c r="P11" s="74">
        <v>19984077292</v>
      </c>
      <c r="Q11" s="72"/>
      <c r="R11" s="74">
        <v>254986255</v>
      </c>
      <c r="V11" s="93"/>
    </row>
    <row r="12" spans="2:28" ht="25.5" customHeight="1">
      <c r="B12" s="2" t="s">
        <v>211</v>
      </c>
      <c r="D12" s="74">
        <v>800000</v>
      </c>
      <c r="E12" s="72"/>
      <c r="F12" s="74">
        <v>2593078881</v>
      </c>
      <c r="G12" s="72"/>
      <c r="H12" s="74">
        <v>2597756600</v>
      </c>
      <c r="I12" s="72"/>
      <c r="J12" s="74">
        <v>-4677719</v>
      </c>
      <c r="K12" s="72"/>
      <c r="L12" s="74">
        <v>800000</v>
      </c>
      <c r="M12" s="72"/>
      <c r="N12" s="74">
        <v>2593078881</v>
      </c>
      <c r="O12" s="72"/>
      <c r="P12" s="74">
        <v>2597756600</v>
      </c>
      <c r="Q12" s="72"/>
      <c r="R12" s="74">
        <v>-4677719</v>
      </c>
      <c r="V12" s="93"/>
    </row>
    <row r="13" spans="2:28" ht="25.5" customHeight="1">
      <c r="B13" s="2" t="s">
        <v>86</v>
      </c>
      <c r="D13" s="74">
        <v>1400000</v>
      </c>
      <c r="E13" s="72"/>
      <c r="F13" s="74">
        <v>5768216552</v>
      </c>
      <c r="G13" s="72"/>
      <c r="H13" s="74">
        <v>7211633940</v>
      </c>
      <c r="I13" s="72"/>
      <c r="J13" s="74">
        <v>-1443417388</v>
      </c>
      <c r="K13" s="72"/>
      <c r="L13" s="74">
        <v>1446758</v>
      </c>
      <c r="M13" s="72"/>
      <c r="N13" s="74">
        <v>5989925158</v>
      </c>
      <c r="O13" s="72"/>
      <c r="P13" s="74">
        <v>7452492212</v>
      </c>
      <c r="Q13" s="72"/>
      <c r="R13" s="74">
        <v>-1462567054</v>
      </c>
      <c r="V13" s="93"/>
    </row>
    <row r="14" spans="2:28" ht="25.5" customHeight="1">
      <c r="B14" s="2" t="s">
        <v>79</v>
      </c>
      <c r="D14" s="74">
        <v>200000</v>
      </c>
      <c r="E14" s="72"/>
      <c r="F14" s="74">
        <v>6061390920</v>
      </c>
      <c r="G14" s="72"/>
      <c r="H14" s="74">
        <v>5660120712</v>
      </c>
      <c r="I14" s="72"/>
      <c r="J14" s="74">
        <v>401270208</v>
      </c>
      <c r="K14" s="72"/>
      <c r="L14" s="74">
        <v>602024</v>
      </c>
      <c r="M14" s="72"/>
      <c r="N14" s="74">
        <v>16867058624</v>
      </c>
      <c r="O14" s="72"/>
      <c r="P14" s="74">
        <v>17037642504</v>
      </c>
      <c r="Q14" s="72"/>
      <c r="R14" s="74">
        <v>-170583880</v>
      </c>
      <c r="V14" s="93"/>
    </row>
    <row r="15" spans="2:28" ht="25.5" customHeight="1">
      <c r="B15" s="2" t="s">
        <v>213</v>
      </c>
      <c r="D15" s="74">
        <v>760000</v>
      </c>
      <c r="E15" s="72"/>
      <c r="F15" s="74">
        <v>4190746528</v>
      </c>
      <c r="G15" s="72"/>
      <c r="H15" s="74">
        <v>4661780883</v>
      </c>
      <c r="I15" s="72"/>
      <c r="J15" s="74">
        <v>-471034355</v>
      </c>
      <c r="K15" s="72"/>
      <c r="L15" s="74">
        <v>760000</v>
      </c>
      <c r="M15" s="72"/>
      <c r="N15" s="74">
        <v>4190746528</v>
      </c>
      <c r="O15" s="72"/>
      <c r="P15" s="74">
        <v>4661780883</v>
      </c>
      <c r="Q15" s="72"/>
      <c r="R15" s="74">
        <v>-471034355</v>
      </c>
      <c r="V15" s="93"/>
    </row>
    <row r="16" spans="2:28" ht="25.5" customHeight="1">
      <c r="B16" s="2" t="s">
        <v>190</v>
      </c>
      <c r="D16" s="74">
        <v>1038692</v>
      </c>
      <c r="E16" s="72"/>
      <c r="F16" s="74">
        <v>1500040145</v>
      </c>
      <c r="G16" s="72"/>
      <c r="H16" s="74">
        <v>1825480842</v>
      </c>
      <c r="I16" s="72"/>
      <c r="J16" s="74">
        <v>-325440697</v>
      </c>
      <c r="K16" s="72"/>
      <c r="L16" s="74">
        <v>3931880</v>
      </c>
      <c r="M16" s="72"/>
      <c r="N16" s="74">
        <v>6336711316</v>
      </c>
      <c r="O16" s="72"/>
      <c r="P16" s="74">
        <v>6910202001</v>
      </c>
      <c r="Q16" s="72"/>
      <c r="R16" s="74">
        <v>-573490685</v>
      </c>
      <c r="V16" s="93"/>
    </row>
    <row r="17" spans="2:22" ht="25.5" customHeight="1">
      <c r="B17" s="2" t="s">
        <v>165</v>
      </c>
      <c r="D17" s="74">
        <v>2320496</v>
      </c>
      <c r="E17" s="72"/>
      <c r="F17" s="74">
        <v>12501213971</v>
      </c>
      <c r="G17" s="72"/>
      <c r="H17" s="74">
        <v>13055859961</v>
      </c>
      <c r="I17" s="72"/>
      <c r="J17" s="74">
        <v>-554645990</v>
      </c>
      <c r="K17" s="72"/>
      <c r="L17" s="74">
        <v>4630757</v>
      </c>
      <c r="M17" s="72"/>
      <c r="N17" s="74">
        <v>25381761253</v>
      </c>
      <c r="O17" s="72"/>
      <c r="P17" s="74">
        <v>26054134544</v>
      </c>
      <c r="Q17" s="72"/>
      <c r="R17" s="74">
        <v>-672373291</v>
      </c>
      <c r="V17" s="93"/>
    </row>
    <row r="18" spans="2:22" ht="25.5" customHeight="1">
      <c r="B18" s="2" t="s">
        <v>80</v>
      </c>
      <c r="D18" s="74">
        <v>79562</v>
      </c>
      <c r="E18" s="72"/>
      <c r="F18" s="74">
        <v>1251181751</v>
      </c>
      <c r="G18" s="72"/>
      <c r="H18" s="74">
        <v>1602256072</v>
      </c>
      <c r="I18" s="72"/>
      <c r="J18" s="74">
        <v>-351074321</v>
      </c>
      <c r="K18" s="72"/>
      <c r="L18" s="74">
        <v>399262</v>
      </c>
      <c r="M18" s="72"/>
      <c r="N18" s="74">
        <v>7273449799</v>
      </c>
      <c r="O18" s="72"/>
      <c r="P18" s="74">
        <v>8040521389</v>
      </c>
      <c r="Q18" s="72"/>
      <c r="R18" s="74">
        <v>-767071590</v>
      </c>
      <c r="V18" s="93"/>
    </row>
    <row r="19" spans="2:22" ht="25.5" customHeight="1">
      <c r="B19" s="2" t="s">
        <v>201</v>
      </c>
      <c r="D19" s="74">
        <v>20000</v>
      </c>
      <c r="E19" s="72"/>
      <c r="F19" s="74">
        <v>887349805</v>
      </c>
      <c r="G19" s="72"/>
      <c r="H19" s="74">
        <v>1008960751</v>
      </c>
      <c r="I19" s="72"/>
      <c r="J19" s="74">
        <v>-121610946</v>
      </c>
      <c r="K19" s="72"/>
      <c r="L19" s="74">
        <v>133907</v>
      </c>
      <c r="M19" s="72"/>
      <c r="N19" s="74">
        <v>5591895455</v>
      </c>
      <c r="O19" s="72"/>
      <c r="P19" s="74">
        <v>6755345357</v>
      </c>
      <c r="Q19" s="72"/>
      <c r="R19" s="74">
        <v>-1163449902</v>
      </c>
      <c r="V19" s="93"/>
    </row>
    <row r="20" spans="2:22" ht="25.5" customHeight="1">
      <c r="B20" s="2" t="s">
        <v>207</v>
      </c>
      <c r="D20" s="74">
        <v>110000</v>
      </c>
      <c r="E20" s="72"/>
      <c r="F20" s="74">
        <v>1445416628</v>
      </c>
      <c r="G20" s="72"/>
      <c r="H20" s="74">
        <v>1392332854</v>
      </c>
      <c r="I20" s="72"/>
      <c r="J20" s="74">
        <v>53083774</v>
      </c>
      <c r="K20" s="72"/>
      <c r="L20" s="74">
        <v>110000</v>
      </c>
      <c r="M20" s="72"/>
      <c r="N20" s="74">
        <v>1445416628</v>
      </c>
      <c r="O20" s="72"/>
      <c r="P20" s="74">
        <v>1392332854</v>
      </c>
      <c r="Q20" s="72"/>
      <c r="R20" s="74">
        <v>53083774</v>
      </c>
      <c r="V20" s="93"/>
    </row>
    <row r="21" spans="2:22" ht="25.5" customHeight="1">
      <c r="B21" s="2" t="s">
        <v>82</v>
      </c>
      <c r="D21" s="74">
        <v>4500000</v>
      </c>
      <c r="E21" s="72"/>
      <c r="F21" s="74">
        <v>9580057662</v>
      </c>
      <c r="G21" s="72"/>
      <c r="H21" s="74">
        <v>10673114844</v>
      </c>
      <c r="I21" s="72"/>
      <c r="J21" s="74">
        <v>-1093057182</v>
      </c>
      <c r="K21" s="72"/>
      <c r="L21" s="74">
        <v>9273506</v>
      </c>
      <c r="M21" s="72"/>
      <c r="N21" s="74">
        <v>20410556889</v>
      </c>
      <c r="O21" s="72"/>
      <c r="P21" s="74">
        <v>21994932123</v>
      </c>
      <c r="Q21" s="72"/>
      <c r="R21" s="74">
        <v>-1584375234</v>
      </c>
      <c r="V21" s="93"/>
    </row>
    <row r="22" spans="2:22" ht="25.5" customHeight="1">
      <c r="B22" s="2" t="s">
        <v>206</v>
      </c>
      <c r="D22" s="74">
        <v>2800000</v>
      </c>
      <c r="E22" s="72"/>
      <c r="F22" s="74">
        <v>3242988783</v>
      </c>
      <c r="G22" s="72"/>
      <c r="H22" s="74">
        <v>2881217591</v>
      </c>
      <c r="I22" s="72"/>
      <c r="J22" s="74">
        <v>361771192</v>
      </c>
      <c r="K22" s="72"/>
      <c r="L22" s="74">
        <v>2800000</v>
      </c>
      <c r="M22" s="72"/>
      <c r="N22" s="74">
        <v>3242988783</v>
      </c>
      <c r="O22" s="72"/>
      <c r="P22" s="74">
        <v>2881217591</v>
      </c>
      <c r="Q22" s="72"/>
      <c r="R22" s="74">
        <v>361771192</v>
      </c>
      <c r="V22" s="93"/>
    </row>
    <row r="23" spans="2:22" ht="25.5" customHeight="1">
      <c r="B23" s="2" t="s">
        <v>87</v>
      </c>
      <c r="D23" s="74">
        <v>600000</v>
      </c>
      <c r="E23" s="72"/>
      <c r="F23" s="74">
        <v>5004408392</v>
      </c>
      <c r="G23" s="72"/>
      <c r="H23" s="74">
        <v>4801261504</v>
      </c>
      <c r="I23" s="72"/>
      <c r="J23" s="74">
        <v>203146888</v>
      </c>
      <c r="K23" s="72"/>
      <c r="L23" s="74">
        <v>1013881</v>
      </c>
      <c r="M23" s="72"/>
      <c r="N23" s="74">
        <v>8700865980</v>
      </c>
      <c r="O23" s="72"/>
      <c r="P23" s="74">
        <v>8113179684</v>
      </c>
      <c r="Q23" s="72"/>
      <c r="R23" s="74">
        <v>587686296</v>
      </c>
      <c r="V23" s="93"/>
    </row>
    <row r="24" spans="2:22" ht="25.5" customHeight="1">
      <c r="B24" s="2" t="s">
        <v>212</v>
      </c>
      <c r="D24" s="74">
        <v>2000000</v>
      </c>
      <c r="E24" s="72"/>
      <c r="F24" s="74">
        <v>3211949447</v>
      </c>
      <c r="G24" s="72"/>
      <c r="H24" s="74">
        <v>3127789782</v>
      </c>
      <c r="I24" s="72"/>
      <c r="J24" s="74">
        <v>84159665</v>
      </c>
      <c r="K24" s="72"/>
      <c r="L24" s="74">
        <v>2000000</v>
      </c>
      <c r="M24" s="72"/>
      <c r="N24" s="74">
        <v>3211949447</v>
      </c>
      <c r="O24" s="72"/>
      <c r="P24" s="74">
        <v>3127789782</v>
      </c>
      <c r="Q24" s="72"/>
      <c r="R24" s="74">
        <v>84159665</v>
      </c>
      <c r="V24" s="93"/>
    </row>
    <row r="25" spans="2:22" ht="25.5" customHeight="1">
      <c r="B25" s="2" t="s">
        <v>208</v>
      </c>
      <c r="D25" s="74">
        <v>200000</v>
      </c>
      <c r="E25" s="72"/>
      <c r="F25" s="74">
        <v>1536801308</v>
      </c>
      <c r="G25" s="72"/>
      <c r="H25" s="74">
        <v>1436331654</v>
      </c>
      <c r="I25" s="72"/>
      <c r="J25" s="74">
        <v>100469654</v>
      </c>
      <c r="K25" s="72"/>
      <c r="L25" s="74">
        <v>200000</v>
      </c>
      <c r="M25" s="72"/>
      <c r="N25" s="74">
        <v>1536801308</v>
      </c>
      <c r="O25" s="72"/>
      <c r="P25" s="74">
        <v>1436331654</v>
      </c>
      <c r="Q25" s="72"/>
      <c r="R25" s="74">
        <v>100469654</v>
      </c>
      <c r="V25" s="93"/>
    </row>
    <row r="26" spans="2:22" ht="25.5" customHeight="1">
      <c r="B26" s="2" t="s">
        <v>84</v>
      </c>
      <c r="D26" s="74">
        <v>647392</v>
      </c>
      <c r="E26" s="72"/>
      <c r="F26" s="74">
        <v>33478493261</v>
      </c>
      <c r="G26" s="72"/>
      <c r="H26" s="74">
        <v>29506309802</v>
      </c>
      <c r="I26" s="72"/>
      <c r="J26" s="74">
        <v>3972183459</v>
      </c>
      <c r="K26" s="72"/>
      <c r="L26" s="74">
        <v>647392</v>
      </c>
      <c r="M26" s="72"/>
      <c r="N26" s="74">
        <v>33478493261</v>
      </c>
      <c r="O26" s="72"/>
      <c r="P26" s="74">
        <v>29506309802</v>
      </c>
      <c r="Q26" s="72"/>
      <c r="R26" s="74">
        <v>3972183459</v>
      </c>
      <c r="V26" s="93"/>
    </row>
    <row r="27" spans="2:22" ht="25.5" customHeight="1">
      <c r="B27" s="2" t="s">
        <v>197</v>
      </c>
      <c r="D27" s="74">
        <v>400000</v>
      </c>
      <c r="E27" s="72"/>
      <c r="F27" s="74">
        <v>1769409016</v>
      </c>
      <c r="G27" s="72"/>
      <c r="H27" s="74">
        <v>1765604142</v>
      </c>
      <c r="I27" s="72"/>
      <c r="J27" s="74">
        <v>3804874</v>
      </c>
      <c r="K27" s="72"/>
      <c r="L27" s="74">
        <v>400000</v>
      </c>
      <c r="M27" s="72"/>
      <c r="N27" s="74">
        <v>1769409016</v>
      </c>
      <c r="O27" s="72"/>
      <c r="P27" s="74">
        <v>1765604142</v>
      </c>
      <c r="Q27" s="72"/>
      <c r="R27" s="74">
        <v>3804874</v>
      </c>
      <c r="V27" s="93"/>
    </row>
    <row r="28" spans="2:22" ht="25.5" customHeight="1">
      <c r="B28" s="2" t="s">
        <v>194</v>
      </c>
      <c r="D28" s="74">
        <v>144546</v>
      </c>
      <c r="E28" s="72"/>
      <c r="F28" s="74">
        <v>404907014</v>
      </c>
      <c r="G28" s="72"/>
      <c r="H28" s="74">
        <v>463818251</v>
      </c>
      <c r="I28" s="72"/>
      <c r="J28" s="74">
        <v>-58911237</v>
      </c>
      <c r="K28" s="72"/>
      <c r="L28" s="74">
        <v>144546</v>
      </c>
      <c r="M28" s="72"/>
      <c r="N28" s="74">
        <v>404907014</v>
      </c>
      <c r="O28" s="72"/>
      <c r="P28" s="74">
        <v>463818251</v>
      </c>
      <c r="Q28" s="72"/>
      <c r="R28" s="74">
        <v>-58911237</v>
      </c>
      <c r="V28" s="93"/>
    </row>
    <row r="29" spans="2:22" ht="25.5" customHeight="1">
      <c r="B29" s="2" t="s">
        <v>198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20000</v>
      </c>
      <c r="M29" s="72"/>
      <c r="N29" s="74">
        <v>362539241</v>
      </c>
      <c r="O29" s="72"/>
      <c r="P29" s="74">
        <v>378092996</v>
      </c>
      <c r="Q29" s="72"/>
      <c r="R29" s="74">
        <v>-15553755</v>
      </c>
      <c r="V29" s="93"/>
    </row>
    <row r="30" spans="2:22" ht="25.5" customHeight="1">
      <c r="B30" s="2" t="s">
        <v>195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23938</v>
      </c>
      <c r="M30" s="72"/>
      <c r="N30" s="74">
        <v>579270873</v>
      </c>
      <c r="O30" s="72"/>
      <c r="P30" s="74">
        <v>617970922</v>
      </c>
      <c r="Q30" s="72"/>
      <c r="R30" s="74">
        <v>-38700049</v>
      </c>
      <c r="V30" s="93"/>
    </row>
    <row r="31" spans="2:22" ht="25.5" customHeight="1">
      <c r="B31" s="2" t="s">
        <v>216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3077</v>
      </c>
      <c r="M31" s="72"/>
      <c r="N31" s="74">
        <v>2811144123</v>
      </c>
      <c r="O31" s="72"/>
      <c r="P31" s="74">
        <v>2762460593</v>
      </c>
      <c r="Q31" s="72"/>
      <c r="R31" s="74">
        <v>48683530</v>
      </c>
      <c r="V31" s="93"/>
    </row>
    <row r="32" spans="2:22" ht="25.5" customHeight="1">
      <c r="B32" s="2" t="s">
        <v>76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97</v>
      </c>
      <c r="M32" s="72"/>
      <c r="N32" s="74">
        <v>83908233</v>
      </c>
      <c r="O32" s="72"/>
      <c r="P32" s="74">
        <v>79940668</v>
      </c>
      <c r="Q32" s="72"/>
      <c r="R32" s="74">
        <v>3967565</v>
      </c>
      <c r="V32" s="93"/>
    </row>
    <row r="33" spans="2:22" ht="25.5" customHeight="1">
      <c r="B33" s="2" t="s">
        <v>166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500</v>
      </c>
      <c r="M33" s="72"/>
      <c r="N33" s="74">
        <v>346032272</v>
      </c>
      <c r="O33" s="72"/>
      <c r="P33" s="74">
        <v>338068713</v>
      </c>
      <c r="Q33" s="72"/>
      <c r="R33" s="74">
        <v>7963559</v>
      </c>
      <c r="V33" s="93"/>
    </row>
    <row r="34" spans="2:22" ht="25.5" customHeight="1">
      <c r="B34" s="2" t="s">
        <v>85</v>
      </c>
      <c r="D34" s="74">
        <v>0</v>
      </c>
      <c r="E34" s="72"/>
      <c r="F34" s="74">
        <v>0</v>
      </c>
      <c r="G34" s="72"/>
      <c r="H34" s="74">
        <v>0</v>
      </c>
      <c r="I34" s="72"/>
      <c r="J34" s="74">
        <v>0</v>
      </c>
      <c r="K34" s="72"/>
      <c r="L34" s="74">
        <v>3300</v>
      </c>
      <c r="M34" s="72"/>
      <c r="N34" s="74">
        <v>2934455035</v>
      </c>
      <c r="O34" s="72"/>
      <c r="P34" s="74">
        <v>2891265863</v>
      </c>
      <c r="Q34" s="72"/>
      <c r="R34" s="74">
        <v>43189172</v>
      </c>
      <c r="V34" s="93"/>
    </row>
    <row r="35" spans="2:22" ht="25.5" customHeight="1">
      <c r="D35" s="74"/>
      <c r="E35" s="72"/>
      <c r="F35" s="74"/>
      <c r="G35" s="72"/>
      <c r="H35" s="74"/>
      <c r="I35" s="72"/>
      <c r="J35" s="74"/>
      <c r="K35" s="72"/>
      <c r="L35" s="74"/>
      <c r="M35" s="72"/>
      <c r="N35" s="74"/>
      <c r="O35" s="72"/>
      <c r="P35" s="74"/>
      <c r="Q35" s="72"/>
      <c r="R35" s="74"/>
      <c r="V35" s="93"/>
    </row>
    <row r="36" spans="2:22" ht="24.75" thickBot="1">
      <c r="B36" s="133" t="s">
        <v>60</v>
      </c>
      <c r="D36" s="71">
        <f>SUM(D10:D34)</f>
        <v>18820688</v>
      </c>
      <c r="E36" s="71"/>
      <c r="F36" s="71">
        <f>SUM(F10:F34)</f>
        <v>99945483529</v>
      </c>
      <c r="G36" s="71"/>
      <c r="H36" s="71">
        <f>SUM(H10:H34)</f>
        <v>99214964796</v>
      </c>
      <c r="I36" s="71"/>
      <c r="J36" s="71">
        <f>SUM(J10:J34)</f>
        <v>730518733</v>
      </c>
      <c r="K36" s="71"/>
      <c r="L36" s="71">
        <f>SUM(L10:L34)</f>
        <v>31944693</v>
      </c>
      <c r="M36" s="71"/>
      <c r="N36" s="71">
        <f>SUM(N10:N34)</f>
        <v>176331144264</v>
      </c>
      <c r="O36" s="71"/>
      <c r="P36" s="71">
        <f>SUM(P10:P34)</f>
        <v>177790308932</v>
      </c>
      <c r="Q36" s="71"/>
      <c r="R36" s="71">
        <f>SUM(R10:R34)</f>
        <v>-1459164668</v>
      </c>
    </row>
    <row r="37" spans="2:22" ht="21.75" thickTop="1"/>
    <row r="38" spans="2:22" ht="26.25">
      <c r="J38" s="19"/>
    </row>
    <row r="40" spans="2:22">
      <c r="L40" s="180">
        <v>20</v>
      </c>
      <c r="M40" s="180"/>
      <c r="N40" s="180"/>
    </row>
  </sheetData>
  <sortState xmlns:xlrd2="http://schemas.microsoft.com/office/spreadsheetml/2017/richdata2" ref="B10:R34">
    <sortCondition descending="1" ref="R10:R34"/>
  </sortState>
  <mergeCells count="4">
    <mergeCell ref="B3:R3"/>
    <mergeCell ref="B4:R4"/>
    <mergeCell ref="B2:R2"/>
    <mergeCell ref="L40:N40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dimension ref="A1:Y17"/>
  <sheetViews>
    <sheetView rightToLeft="1" zoomScaleNormal="100" workbookViewId="0">
      <selection sqref="A1:Y1"/>
    </sheetView>
  </sheetViews>
  <sheetFormatPr defaultRowHeight="1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</row>
    <row r="2" spans="1:25" ht="25.5">
      <c r="A2" s="170" t="s">
        <v>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25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4">
      <c r="A5" s="197" t="s">
        <v>182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</row>
    <row r="6" spans="1: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5" ht="21">
      <c r="A7" s="121"/>
      <c r="B7" s="121"/>
      <c r="C7" s="121"/>
      <c r="D7" s="121"/>
      <c r="E7" s="169" t="s">
        <v>40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21"/>
      <c r="Y7" s="123" t="s">
        <v>115</v>
      </c>
    </row>
    <row r="8" spans="1:25" ht="63">
      <c r="A8" s="123" t="s">
        <v>152</v>
      </c>
      <c r="B8" s="121"/>
      <c r="C8" s="123" t="s">
        <v>153</v>
      </c>
      <c r="D8" s="121"/>
      <c r="E8" s="130" t="s">
        <v>15</v>
      </c>
      <c r="F8" s="122"/>
      <c r="G8" s="130" t="s">
        <v>5</v>
      </c>
      <c r="H8" s="122"/>
      <c r="I8" s="130" t="s">
        <v>14</v>
      </c>
      <c r="J8" s="122"/>
      <c r="K8" s="130" t="s">
        <v>154</v>
      </c>
      <c r="L8" s="122"/>
      <c r="M8" s="130" t="s">
        <v>155</v>
      </c>
      <c r="N8" s="122"/>
      <c r="O8" s="130" t="s">
        <v>156</v>
      </c>
      <c r="P8" s="122"/>
      <c r="Q8" s="130" t="s">
        <v>157</v>
      </c>
      <c r="R8" s="122"/>
      <c r="S8" s="130" t="s">
        <v>158</v>
      </c>
      <c r="T8" s="122"/>
      <c r="U8" s="130" t="s">
        <v>159</v>
      </c>
      <c r="V8" s="122"/>
      <c r="W8" s="130" t="s">
        <v>160</v>
      </c>
      <c r="X8" s="121"/>
      <c r="Y8" s="130" t="s">
        <v>160</v>
      </c>
    </row>
    <row r="9" spans="1: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spans="1: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spans="1: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spans="1: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spans="1: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7" spans="1:25" ht="30">
      <c r="A17" s="208">
        <v>21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dimension ref="A1:Q24"/>
  <sheetViews>
    <sheetView rightToLeft="1" zoomScaleNormal="100" workbookViewId="0">
      <selection activeCell="S21" sqref="S21"/>
    </sheetView>
  </sheetViews>
  <sheetFormatPr defaultRowHeight="1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25.5">
      <c r="A2" s="170" t="s">
        <v>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7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ht="24">
      <c r="A5" s="125" t="s">
        <v>183</v>
      </c>
      <c r="B5" s="167" t="s">
        <v>117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1:17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201" t="s">
        <v>118</v>
      </c>
      <c r="N6" s="121"/>
      <c r="O6" s="121"/>
      <c r="P6" s="121"/>
      <c r="Q6" s="201" t="s">
        <v>119</v>
      </c>
    </row>
    <row r="7" spans="1:17" ht="21">
      <c r="A7" s="169" t="s">
        <v>120</v>
      </c>
      <c r="B7" s="169"/>
      <c r="C7" s="121"/>
      <c r="D7" s="123" t="s">
        <v>121</v>
      </c>
      <c r="E7" s="121"/>
      <c r="F7" s="123" t="s">
        <v>122</v>
      </c>
      <c r="G7" s="121"/>
      <c r="H7" s="123" t="s">
        <v>99</v>
      </c>
      <c r="I7" s="121"/>
      <c r="J7" s="169" t="s">
        <v>123</v>
      </c>
      <c r="K7" s="169"/>
      <c r="L7" s="121"/>
      <c r="M7" s="201"/>
      <c r="N7" s="121"/>
      <c r="O7" s="123" t="s">
        <v>124</v>
      </c>
      <c r="P7" s="121"/>
      <c r="Q7" s="201"/>
    </row>
    <row r="8" spans="1:17" ht="21">
      <c r="A8" s="165" t="s">
        <v>125</v>
      </c>
      <c r="B8" s="209"/>
      <c r="C8" s="121"/>
      <c r="D8" s="165" t="s">
        <v>126</v>
      </c>
      <c r="E8" s="121"/>
      <c r="F8" s="124" t="s">
        <v>127</v>
      </c>
      <c r="G8" s="121"/>
      <c r="H8" s="122"/>
      <c r="I8" s="121"/>
      <c r="J8" s="122"/>
      <c r="K8" s="122"/>
      <c r="L8" s="121"/>
      <c r="M8" s="122"/>
      <c r="N8" s="121"/>
      <c r="O8" s="122"/>
      <c r="P8" s="121"/>
      <c r="Q8" s="122"/>
    </row>
    <row r="9" spans="1:17" ht="21">
      <c r="A9" s="169"/>
      <c r="B9" s="169"/>
      <c r="C9" s="121"/>
      <c r="D9" s="169"/>
      <c r="E9" s="121"/>
      <c r="F9" s="124" t="s">
        <v>128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21">
      <c r="A10" s="165" t="s">
        <v>125</v>
      </c>
      <c r="B10" s="209"/>
      <c r="C10" s="121"/>
      <c r="D10" s="165" t="s">
        <v>129</v>
      </c>
      <c r="E10" s="121"/>
      <c r="F10" s="124" t="s">
        <v>127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21">
      <c r="A11" s="169"/>
      <c r="B11" s="169"/>
      <c r="C11" s="121"/>
      <c r="D11" s="169"/>
      <c r="E11" s="121"/>
      <c r="F11" s="124" t="s">
        <v>130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90" customHeight="1">
      <c r="A12" s="210" t="s">
        <v>131</v>
      </c>
      <c r="B12" s="210"/>
      <c r="C12" s="121"/>
      <c r="D12" s="130" t="s">
        <v>132</v>
      </c>
      <c r="E12" s="121"/>
      <c r="F12" s="124" t="s">
        <v>133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21">
      <c r="A13" s="210" t="s">
        <v>134</v>
      </c>
      <c r="B13" s="211"/>
      <c r="C13" s="121"/>
      <c r="D13" s="210" t="s">
        <v>134</v>
      </c>
      <c r="E13" s="121"/>
      <c r="F13" s="124" t="s">
        <v>135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21">
      <c r="A14" s="212"/>
      <c r="B14" s="212"/>
      <c r="C14" s="121"/>
      <c r="D14" s="212"/>
      <c r="E14" s="121"/>
      <c r="F14" s="124" t="s">
        <v>136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21">
      <c r="A15" s="212"/>
      <c r="B15" s="212"/>
      <c r="C15" s="121"/>
      <c r="D15" s="212"/>
      <c r="E15" s="121"/>
      <c r="F15" s="124" t="s">
        <v>137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21">
      <c r="A16" s="201"/>
      <c r="B16" s="201"/>
      <c r="C16" s="121"/>
      <c r="D16" s="201"/>
      <c r="E16" s="121"/>
      <c r="F16" s="124" t="s">
        <v>138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>
      <c r="A17" s="122"/>
      <c r="B17" s="122"/>
      <c r="C17" s="121"/>
      <c r="D17" s="122"/>
      <c r="E17" s="121"/>
      <c r="F17" s="122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21">
      <c r="A18" s="169" t="s">
        <v>139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21"/>
      <c r="L18" s="121"/>
      <c r="M18" s="121"/>
      <c r="N18" s="121"/>
      <c r="O18" s="121"/>
      <c r="P18" s="121"/>
      <c r="Q18" s="121"/>
    </row>
    <row r="19" spans="1:17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1"/>
      <c r="L19" s="121"/>
      <c r="M19" s="121"/>
      <c r="N19" s="121"/>
      <c r="O19" s="121"/>
      <c r="P19" s="121"/>
      <c r="Q19" s="121"/>
    </row>
    <row r="20" spans="1:17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30">
      <c r="A23" s="188">
        <v>22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65"/>
  <sheetViews>
    <sheetView rightToLeft="1" view="pageBreakPreview" topLeftCell="A7" zoomScale="55" zoomScaleNormal="55" zoomScaleSheetLayoutView="55" workbookViewId="0">
      <selection activeCell="AA11" sqref="AA11"/>
    </sheetView>
  </sheetViews>
  <sheetFormatPr defaultRowHeight="33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18.570312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0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>
      <c r="C2" s="161" t="s">
        <v>188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3:27" ht="46.5">
      <c r="C3" s="161" t="s">
        <v>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3:27" ht="46.5">
      <c r="C4" s="161" t="s">
        <v>232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3:27" ht="147" customHeight="1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>
      <c r="C6" s="160" t="s">
        <v>224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8" spans="3:27" s="58" customFormat="1" ht="34.5" customHeight="1">
      <c r="C8" s="156" t="s">
        <v>1</v>
      </c>
      <c r="E8" s="159" t="s">
        <v>90</v>
      </c>
      <c r="F8" s="159" t="s">
        <v>2</v>
      </c>
      <c r="G8" s="159" t="s">
        <v>2</v>
      </c>
      <c r="H8" s="159" t="s">
        <v>2</v>
      </c>
      <c r="I8" s="159" t="s">
        <v>2</v>
      </c>
      <c r="J8" s="162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62"/>
      <c r="S8" s="159" t="s">
        <v>233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58" customFormat="1" ht="44.25" customHeight="1">
      <c r="C9" s="156" t="s">
        <v>1</v>
      </c>
      <c r="D9" s="162"/>
      <c r="E9" s="157" t="s">
        <v>5</v>
      </c>
      <c r="F9" s="163"/>
      <c r="G9" s="157" t="s">
        <v>6</v>
      </c>
      <c r="H9" s="59"/>
      <c r="I9" s="157" t="s">
        <v>7</v>
      </c>
      <c r="J9" s="162"/>
      <c r="K9" s="157" t="s">
        <v>8</v>
      </c>
      <c r="L9" s="157" t="s">
        <v>8</v>
      </c>
      <c r="M9" s="157" t="s">
        <v>8</v>
      </c>
      <c r="N9" s="59"/>
      <c r="O9" s="157" t="s">
        <v>9</v>
      </c>
      <c r="P9" s="157" t="s">
        <v>9</v>
      </c>
      <c r="Q9" s="157" t="s">
        <v>9</v>
      </c>
      <c r="R9" s="162"/>
      <c r="S9" s="157" t="s">
        <v>5</v>
      </c>
      <c r="T9" s="163"/>
      <c r="U9" s="157" t="s">
        <v>10</v>
      </c>
      <c r="V9" s="163"/>
      <c r="W9" s="157" t="s">
        <v>6</v>
      </c>
      <c r="X9" s="163"/>
      <c r="Y9" s="157" t="s">
        <v>7</v>
      </c>
      <c r="Z9" s="162"/>
      <c r="AA9" s="157" t="s">
        <v>11</v>
      </c>
    </row>
    <row r="10" spans="3:27" s="58" customFormat="1" ht="54" customHeight="1">
      <c r="C10" s="156" t="s">
        <v>1</v>
      </c>
      <c r="D10" s="162"/>
      <c r="E10" s="158" t="s">
        <v>5</v>
      </c>
      <c r="F10" s="164"/>
      <c r="G10" s="158" t="s">
        <v>6</v>
      </c>
      <c r="H10" s="60"/>
      <c r="I10" s="158" t="s">
        <v>7</v>
      </c>
      <c r="J10" s="162"/>
      <c r="K10" s="158" t="s">
        <v>5</v>
      </c>
      <c r="L10" s="95"/>
      <c r="M10" s="158" t="s">
        <v>6</v>
      </c>
      <c r="N10" s="60"/>
      <c r="O10" s="158" t="s">
        <v>5</v>
      </c>
      <c r="P10" s="60"/>
      <c r="Q10" s="158" t="s">
        <v>12</v>
      </c>
      <c r="R10" s="162"/>
      <c r="S10" s="158" t="s">
        <v>5</v>
      </c>
      <c r="T10" s="164"/>
      <c r="U10" s="158" t="s">
        <v>10</v>
      </c>
      <c r="V10" s="164"/>
      <c r="W10" s="158" t="s">
        <v>6</v>
      </c>
      <c r="X10" s="164"/>
      <c r="Y10" s="158" t="s">
        <v>7</v>
      </c>
      <c r="Z10" s="162"/>
      <c r="AA10" s="158" t="s">
        <v>11</v>
      </c>
    </row>
    <row r="11" spans="3:27">
      <c r="C11" s="61" t="s">
        <v>87</v>
      </c>
      <c r="E11" s="110">
        <v>600000</v>
      </c>
      <c r="F11" s="111"/>
      <c r="G11" s="110">
        <v>4907686290</v>
      </c>
      <c r="H11" s="111"/>
      <c r="I11" s="110">
        <v>4693904100</v>
      </c>
      <c r="J11" s="111"/>
      <c r="K11" s="110">
        <v>0</v>
      </c>
      <c r="L11" s="90"/>
      <c r="M11" s="110">
        <v>0</v>
      </c>
      <c r="N11" s="111"/>
      <c r="O11" s="110">
        <v>-600000</v>
      </c>
      <c r="P11" s="111"/>
      <c r="Q11" s="110">
        <v>5004408392</v>
      </c>
      <c r="R11" s="111"/>
      <c r="S11" s="110">
        <v>0</v>
      </c>
      <c r="T11" s="111"/>
      <c r="U11" s="110">
        <v>0</v>
      </c>
      <c r="V11" s="90"/>
      <c r="W11" s="110">
        <v>0</v>
      </c>
      <c r="X11" s="111"/>
      <c r="Y11" s="110">
        <v>0</v>
      </c>
      <c r="Z11" s="111"/>
      <c r="AA11" s="90">
        <f>Y11/'سرمایه گذاری ها'!$O$17</f>
        <v>0</v>
      </c>
    </row>
    <row r="12" spans="3:27">
      <c r="C12" s="43" t="s">
        <v>189</v>
      </c>
      <c r="E12" s="110">
        <v>608873</v>
      </c>
      <c r="F12" s="111"/>
      <c r="G12" s="110">
        <v>3894119509</v>
      </c>
      <c r="H12" s="111"/>
      <c r="I12" s="110">
        <v>3092828550.8715</v>
      </c>
      <c r="J12" s="111"/>
      <c r="K12" s="110">
        <v>0</v>
      </c>
      <c r="L12" s="90"/>
      <c r="M12" s="110">
        <v>0</v>
      </c>
      <c r="N12" s="111"/>
      <c r="O12" s="110">
        <v>0</v>
      </c>
      <c r="P12" s="111"/>
      <c r="Q12" s="110">
        <v>0</v>
      </c>
      <c r="R12" s="111"/>
      <c r="S12" s="110">
        <v>608873</v>
      </c>
      <c r="T12" s="111"/>
      <c r="U12" s="110">
        <v>4850</v>
      </c>
      <c r="V12" s="90"/>
      <c r="W12" s="110">
        <v>3894119509</v>
      </c>
      <c r="X12" s="111"/>
      <c r="Y12" s="110">
        <v>2935463497.4025002</v>
      </c>
      <c r="Z12" s="111"/>
      <c r="AA12" s="90">
        <f>Y12/'سرمایه گذاری ها'!$O$17</f>
        <v>8.4547320343630623E-3</v>
      </c>
    </row>
    <row r="13" spans="3:27">
      <c r="C13" s="43" t="s">
        <v>190</v>
      </c>
      <c r="E13" s="110">
        <v>26038692</v>
      </c>
      <c r="F13" s="111"/>
      <c r="G13" s="110">
        <v>43205222468</v>
      </c>
      <c r="H13" s="111"/>
      <c r="I13" s="110">
        <v>38851526435.682602</v>
      </c>
      <c r="J13" s="111"/>
      <c r="K13" s="110">
        <v>0</v>
      </c>
      <c r="L13" s="90"/>
      <c r="M13" s="110">
        <v>0</v>
      </c>
      <c r="N13" s="111"/>
      <c r="O13" s="110">
        <v>-1038692</v>
      </c>
      <c r="P13" s="111"/>
      <c r="Q13" s="110">
        <v>1500040145</v>
      </c>
      <c r="R13" s="111"/>
      <c r="S13" s="110">
        <v>25000000</v>
      </c>
      <c r="T13" s="111"/>
      <c r="U13" s="110">
        <v>1386</v>
      </c>
      <c r="V13" s="90"/>
      <c r="W13" s="110">
        <v>41481751912</v>
      </c>
      <c r="X13" s="111"/>
      <c r="Y13" s="110">
        <v>34443832500</v>
      </c>
      <c r="Z13" s="111"/>
      <c r="AA13" s="90">
        <f>Y13/'سرمایه گذاری ها'!$O$17</f>
        <v>9.920524451476613E-2</v>
      </c>
    </row>
    <row r="14" spans="3:27">
      <c r="C14" s="43" t="s">
        <v>83</v>
      </c>
      <c r="E14" s="110">
        <v>3400000</v>
      </c>
      <c r="F14" s="111"/>
      <c r="G14" s="110">
        <v>7367767876</v>
      </c>
      <c r="H14" s="111"/>
      <c r="I14" s="110">
        <v>6759540000</v>
      </c>
      <c r="J14" s="111"/>
      <c r="K14" s="110">
        <v>0</v>
      </c>
      <c r="L14" s="90"/>
      <c r="M14" s="110">
        <v>0</v>
      </c>
      <c r="N14" s="111"/>
      <c r="O14" s="110">
        <v>0</v>
      </c>
      <c r="P14" s="111"/>
      <c r="Q14" s="110">
        <v>0</v>
      </c>
      <c r="R14" s="111"/>
      <c r="S14" s="110">
        <v>3400000</v>
      </c>
      <c r="T14" s="111"/>
      <c r="U14" s="110">
        <v>1645</v>
      </c>
      <c r="V14" s="90"/>
      <c r="W14" s="110">
        <v>7367767876</v>
      </c>
      <c r="X14" s="111"/>
      <c r="Y14" s="110">
        <v>5559721650</v>
      </c>
      <c r="Z14" s="111"/>
      <c r="AA14" s="90">
        <f>Y14/'سرمایه گذاری ها'!$O$17</f>
        <v>1.6013129367130938E-2</v>
      </c>
    </row>
    <row r="15" spans="3:27">
      <c r="C15" s="43" t="s">
        <v>191</v>
      </c>
      <c r="E15" s="110">
        <v>14370672</v>
      </c>
      <c r="F15" s="111"/>
      <c r="G15" s="110">
        <v>30584308918</v>
      </c>
      <c r="H15" s="111"/>
      <c r="I15" s="110">
        <v>23684806059.652802</v>
      </c>
      <c r="J15" s="111"/>
      <c r="K15" s="110">
        <v>0</v>
      </c>
      <c r="L15" s="90"/>
      <c r="M15" s="110">
        <v>0</v>
      </c>
      <c r="N15" s="111"/>
      <c r="O15" s="110">
        <v>0</v>
      </c>
      <c r="P15" s="111"/>
      <c r="Q15" s="110">
        <v>0</v>
      </c>
      <c r="R15" s="111"/>
      <c r="S15" s="110">
        <v>14370672</v>
      </c>
      <c r="T15" s="111"/>
      <c r="U15" s="110">
        <v>1586</v>
      </c>
      <c r="V15" s="90"/>
      <c r="W15" s="110">
        <v>30584308918</v>
      </c>
      <c r="X15" s="111"/>
      <c r="Y15" s="110">
        <v>22656274071.537601</v>
      </c>
      <c r="Z15" s="111"/>
      <c r="AA15" s="90">
        <f>Y15/'سرمایه گذاری ها'!$O$17</f>
        <v>6.5254678295757124E-2</v>
      </c>
    </row>
    <row r="16" spans="3:27">
      <c r="C16" s="43" t="s">
        <v>82</v>
      </c>
      <c r="E16" s="110">
        <v>17000000</v>
      </c>
      <c r="F16" s="111"/>
      <c r="G16" s="110">
        <v>36394873800</v>
      </c>
      <c r="H16" s="111"/>
      <c r="I16" s="110">
        <v>36771897600</v>
      </c>
      <c r="J16" s="111"/>
      <c r="K16" s="110">
        <v>0</v>
      </c>
      <c r="L16" s="90"/>
      <c r="M16" s="110">
        <v>0</v>
      </c>
      <c r="N16" s="111"/>
      <c r="O16" s="110">
        <v>-4500000</v>
      </c>
      <c r="P16" s="111"/>
      <c r="Q16" s="110">
        <v>9580057662</v>
      </c>
      <c r="R16" s="111"/>
      <c r="S16" s="110">
        <v>12500000</v>
      </c>
      <c r="T16" s="111"/>
      <c r="U16" s="110">
        <v>2135</v>
      </c>
      <c r="V16" s="90"/>
      <c r="W16" s="110">
        <v>26760936618</v>
      </c>
      <c r="X16" s="111"/>
      <c r="Y16" s="110">
        <v>26528709375</v>
      </c>
      <c r="Z16" s="111"/>
      <c r="AA16" s="90">
        <f>Y16/'سرمایه گذاری ها'!$O$17</f>
        <v>7.640807973990825E-2</v>
      </c>
    </row>
    <row r="17" spans="3:27">
      <c r="C17" s="43" t="s">
        <v>210</v>
      </c>
      <c r="E17" s="110">
        <v>1200000</v>
      </c>
      <c r="F17" s="111"/>
      <c r="G17" s="110">
        <v>3556497326</v>
      </c>
      <c r="H17" s="111"/>
      <c r="I17" s="110">
        <v>3396072420</v>
      </c>
      <c r="J17" s="111"/>
      <c r="K17" s="110">
        <v>0</v>
      </c>
      <c r="L17" s="90"/>
      <c r="M17" s="110">
        <v>0</v>
      </c>
      <c r="N17" s="111"/>
      <c r="O17" s="110">
        <v>0</v>
      </c>
      <c r="P17" s="111"/>
      <c r="Q17" s="110">
        <v>0</v>
      </c>
      <c r="R17" s="111"/>
      <c r="S17" s="110">
        <v>1200000</v>
      </c>
      <c r="T17" s="111"/>
      <c r="U17" s="110">
        <v>2990</v>
      </c>
      <c r="V17" s="90"/>
      <c r="W17" s="110">
        <v>3556497326</v>
      </c>
      <c r="X17" s="111"/>
      <c r="Y17" s="110">
        <v>3566651400</v>
      </c>
      <c r="Z17" s="111"/>
      <c r="AA17" s="90">
        <f>Y17/'سرمایه گذاری ها'!$O$17</f>
        <v>1.0272681596507384E-2</v>
      </c>
    </row>
    <row r="18" spans="3:27">
      <c r="C18" s="43" t="s">
        <v>211</v>
      </c>
      <c r="E18" s="110">
        <v>800000</v>
      </c>
      <c r="F18" s="111"/>
      <c r="G18" s="110">
        <v>2597756600</v>
      </c>
      <c r="H18" s="111"/>
      <c r="I18" s="110">
        <v>2423891520</v>
      </c>
      <c r="J18" s="111"/>
      <c r="K18" s="110">
        <v>0</v>
      </c>
      <c r="L18" s="90"/>
      <c r="M18" s="110">
        <v>0</v>
      </c>
      <c r="N18" s="111"/>
      <c r="O18" s="110">
        <v>-800000</v>
      </c>
      <c r="P18" s="111"/>
      <c r="Q18" s="110">
        <v>2593078881</v>
      </c>
      <c r="R18" s="111"/>
      <c r="S18" s="110">
        <v>0</v>
      </c>
      <c r="T18" s="111"/>
      <c r="U18" s="110">
        <v>0</v>
      </c>
      <c r="V18" s="90"/>
      <c r="W18" s="110">
        <v>0</v>
      </c>
      <c r="X18" s="111"/>
      <c r="Y18" s="110">
        <v>0</v>
      </c>
      <c r="Z18" s="111"/>
      <c r="AA18" s="90">
        <f>Y18/'سرمایه گذاری ها'!$O$17</f>
        <v>0</v>
      </c>
    </row>
    <row r="19" spans="3:27">
      <c r="C19" s="43" t="s">
        <v>192</v>
      </c>
      <c r="E19" s="110">
        <v>461792</v>
      </c>
      <c r="F19" s="111"/>
      <c r="G19" s="110">
        <v>6471657145</v>
      </c>
      <c r="H19" s="111"/>
      <c r="I19" s="110">
        <v>3080187505.296</v>
      </c>
      <c r="J19" s="111"/>
      <c r="K19" s="110">
        <v>832326</v>
      </c>
      <c r="L19" s="90"/>
      <c r="M19" s="110">
        <v>2519693218</v>
      </c>
      <c r="N19" s="111"/>
      <c r="O19" s="110">
        <v>0</v>
      </c>
      <c r="P19" s="111"/>
      <c r="Q19" s="110">
        <v>0</v>
      </c>
      <c r="R19" s="111"/>
      <c r="S19" s="110">
        <v>1294118</v>
      </c>
      <c r="T19" s="111"/>
      <c r="U19" s="110">
        <v>4920</v>
      </c>
      <c r="V19" s="90"/>
      <c r="W19" s="110">
        <v>8991350363</v>
      </c>
      <c r="X19" s="111"/>
      <c r="Y19" s="110">
        <v>6329176549.6680002</v>
      </c>
      <c r="Z19" s="111"/>
      <c r="AA19" s="90">
        <f>Y19/'سرمایه گذاری ها'!$O$17</f>
        <v>1.822931600851728E-2</v>
      </c>
    </row>
    <row r="20" spans="3:27">
      <c r="C20" s="43" t="s">
        <v>165</v>
      </c>
      <c r="E20" s="110">
        <v>5820496</v>
      </c>
      <c r="F20" s="111"/>
      <c r="G20" s="110">
        <v>25703410124</v>
      </c>
      <c r="H20" s="111"/>
      <c r="I20" s="110">
        <v>30202210334.736</v>
      </c>
      <c r="J20" s="111"/>
      <c r="K20" s="110">
        <v>0</v>
      </c>
      <c r="L20" s="90"/>
      <c r="M20" s="110">
        <v>0</v>
      </c>
      <c r="N20" s="111"/>
      <c r="O20" s="110">
        <v>-2320496</v>
      </c>
      <c r="P20" s="111"/>
      <c r="Q20" s="110">
        <v>12501213971</v>
      </c>
      <c r="R20" s="111"/>
      <c r="S20" s="110">
        <v>3500000</v>
      </c>
      <c r="T20" s="111"/>
      <c r="U20" s="110">
        <v>4561</v>
      </c>
      <c r="V20" s="90"/>
      <c r="W20" s="110">
        <v>15456060009</v>
      </c>
      <c r="X20" s="111"/>
      <c r="Y20" s="110">
        <v>15868517175</v>
      </c>
      <c r="Z20" s="111"/>
      <c r="AA20" s="90">
        <f>Y20/'سرمایه گذاری ها'!$O$17</f>
        <v>4.5704557599176597E-2</v>
      </c>
    </row>
    <row r="21" spans="3:27">
      <c r="C21" s="43" t="s">
        <v>193</v>
      </c>
      <c r="E21" s="110">
        <v>1506857</v>
      </c>
      <c r="F21" s="111"/>
      <c r="G21" s="110">
        <v>21211278256</v>
      </c>
      <c r="H21" s="111"/>
      <c r="I21" s="110">
        <v>14439671176.194</v>
      </c>
      <c r="J21" s="111"/>
      <c r="K21" s="110">
        <v>0</v>
      </c>
      <c r="L21" s="90"/>
      <c r="M21" s="110">
        <v>0</v>
      </c>
      <c r="N21" s="111"/>
      <c r="O21" s="110">
        <v>0</v>
      </c>
      <c r="P21" s="111"/>
      <c r="Q21" s="110">
        <v>0</v>
      </c>
      <c r="R21" s="111"/>
      <c r="S21" s="110">
        <v>1506857</v>
      </c>
      <c r="T21" s="111"/>
      <c r="U21" s="110">
        <v>8400</v>
      </c>
      <c r="V21" s="90"/>
      <c r="W21" s="110">
        <v>21211278256</v>
      </c>
      <c r="X21" s="111"/>
      <c r="Y21" s="110">
        <v>12582286087.139999</v>
      </c>
      <c r="Z21" s="111"/>
      <c r="AA21" s="90">
        <f>Y21/'سرمایه گذاری ها'!$O$17</f>
        <v>3.6239543547584713E-2</v>
      </c>
    </row>
    <row r="22" spans="3:27">
      <c r="C22" s="43" t="s">
        <v>194</v>
      </c>
      <c r="E22" s="110">
        <v>4444546</v>
      </c>
      <c r="F22" s="111"/>
      <c r="G22" s="110">
        <v>14199934841</v>
      </c>
      <c r="H22" s="111"/>
      <c r="I22" s="110">
        <v>11566588290.503401</v>
      </c>
      <c r="J22" s="111"/>
      <c r="K22" s="110">
        <v>0</v>
      </c>
      <c r="L22" s="90"/>
      <c r="M22" s="110">
        <v>0</v>
      </c>
      <c r="N22" s="111"/>
      <c r="O22" s="110">
        <v>-144546</v>
      </c>
      <c r="P22" s="111"/>
      <c r="Q22" s="110">
        <v>404907014</v>
      </c>
      <c r="R22" s="111"/>
      <c r="S22" s="110">
        <v>4300000</v>
      </c>
      <c r="T22" s="111"/>
      <c r="U22" s="110">
        <v>2819</v>
      </c>
      <c r="V22" s="90"/>
      <c r="W22" s="110">
        <v>13738123043</v>
      </c>
      <c r="X22" s="111"/>
      <c r="Y22" s="110">
        <v>12049575885</v>
      </c>
      <c r="Z22" s="111"/>
      <c r="AA22" s="90">
        <f>Y22/'سرمایه گذاری ها'!$O$17</f>
        <v>3.4705229796093522E-2</v>
      </c>
    </row>
    <row r="23" spans="3:27">
      <c r="C23" s="43" t="s">
        <v>195</v>
      </c>
      <c r="E23" s="110">
        <v>955681</v>
      </c>
      <c r="F23" s="111"/>
      <c r="G23" s="110">
        <v>25494985645</v>
      </c>
      <c r="H23" s="111"/>
      <c r="I23" s="110">
        <v>18743395392.526501</v>
      </c>
      <c r="J23" s="111"/>
      <c r="K23" s="110">
        <v>94319</v>
      </c>
      <c r="L23" s="90"/>
      <c r="M23" s="110">
        <v>2206498457</v>
      </c>
      <c r="N23" s="111"/>
      <c r="O23" s="110">
        <v>0</v>
      </c>
      <c r="P23" s="111"/>
      <c r="Q23" s="110">
        <v>0</v>
      </c>
      <c r="R23" s="111"/>
      <c r="S23" s="110">
        <v>1050000</v>
      </c>
      <c r="T23" s="111"/>
      <c r="U23" s="110">
        <v>23960</v>
      </c>
      <c r="V23" s="90"/>
      <c r="W23" s="110">
        <v>27701484102</v>
      </c>
      <c r="X23" s="111"/>
      <c r="Y23" s="110">
        <v>25008309900</v>
      </c>
      <c r="Z23" s="111"/>
      <c r="AA23" s="90">
        <f>Y23/'سرمایه گذاری ها'!$O$17</f>
        <v>7.2029019956781709E-2</v>
      </c>
    </row>
    <row r="24" spans="3:27">
      <c r="C24" s="43" t="s">
        <v>196</v>
      </c>
      <c r="E24" s="110">
        <v>613503</v>
      </c>
      <c r="F24" s="111"/>
      <c r="G24" s="110">
        <v>8955548497</v>
      </c>
      <c r="H24" s="111"/>
      <c r="I24" s="110">
        <v>6238792682.6444998</v>
      </c>
      <c r="J24" s="111"/>
      <c r="K24" s="110">
        <v>1227006</v>
      </c>
      <c r="L24" s="90"/>
      <c r="M24" s="110">
        <v>0</v>
      </c>
      <c r="N24" s="111"/>
      <c r="O24" s="110">
        <v>0</v>
      </c>
      <c r="P24" s="111"/>
      <c r="Q24" s="110">
        <v>0</v>
      </c>
      <c r="R24" s="111"/>
      <c r="S24" s="110">
        <v>1840509</v>
      </c>
      <c r="T24" s="111"/>
      <c r="U24" s="110">
        <v>3580</v>
      </c>
      <c r="V24" s="90"/>
      <c r="W24" s="110">
        <v>8955548497</v>
      </c>
      <c r="X24" s="111"/>
      <c r="Y24" s="110">
        <v>6549817537.7910004</v>
      </c>
      <c r="Z24" s="111"/>
      <c r="AA24" s="90">
        <f>Y24/'سرمایه گذاری ها'!$O$17</f>
        <v>1.8864806939345662E-2</v>
      </c>
    </row>
    <row r="25" spans="3:27">
      <c r="C25" s="43" t="s">
        <v>84</v>
      </c>
      <c r="E25" s="110">
        <v>697392</v>
      </c>
      <c r="F25" s="111"/>
      <c r="G25" s="110">
        <v>26370108277</v>
      </c>
      <c r="H25" s="111"/>
      <c r="I25" s="110">
        <v>33968883362.400002</v>
      </c>
      <c r="J25" s="111"/>
      <c r="K25" s="110">
        <v>0</v>
      </c>
      <c r="L25" s="90"/>
      <c r="M25" s="110">
        <v>0</v>
      </c>
      <c r="N25" s="111"/>
      <c r="O25" s="110">
        <v>-647392</v>
      </c>
      <c r="P25" s="111"/>
      <c r="Q25" s="110">
        <v>33478493261</v>
      </c>
      <c r="R25" s="111"/>
      <c r="S25" s="110">
        <v>50000</v>
      </c>
      <c r="T25" s="111"/>
      <c r="U25" s="110">
        <v>53800</v>
      </c>
      <c r="V25" s="90"/>
      <c r="W25" s="110">
        <v>1890623087</v>
      </c>
      <c r="X25" s="111"/>
      <c r="Y25" s="110">
        <v>2673994500</v>
      </c>
      <c r="Z25" s="111"/>
      <c r="AA25" s="90">
        <f>Y25/'سرمایه گذاری ها'!$O$17</f>
        <v>7.701648131160776E-3</v>
      </c>
    </row>
    <row r="26" spans="3:27">
      <c r="C26" s="43" t="s">
        <v>207</v>
      </c>
      <c r="E26" s="110">
        <v>200000</v>
      </c>
      <c r="F26" s="111"/>
      <c r="G26" s="110">
        <v>2446219147</v>
      </c>
      <c r="H26" s="111"/>
      <c r="I26" s="110">
        <v>2429458200</v>
      </c>
      <c r="J26" s="111"/>
      <c r="K26" s="110">
        <v>306791</v>
      </c>
      <c r="L26" s="90"/>
      <c r="M26" s="110">
        <v>4155418429</v>
      </c>
      <c r="N26" s="111"/>
      <c r="O26" s="110">
        <v>-110000</v>
      </c>
      <c r="P26" s="111"/>
      <c r="Q26" s="110">
        <v>1445416628</v>
      </c>
      <c r="R26" s="111"/>
      <c r="S26" s="110">
        <v>396791</v>
      </c>
      <c r="T26" s="111"/>
      <c r="U26" s="110">
        <v>13270</v>
      </c>
      <c r="V26" s="90"/>
      <c r="W26" s="110">
        <v>5209304722</v>
      </c>
      <c r="X26" s="111"/>
      <c r="Y26" s="110">
        <v>5234087341.4084997</v>
      </c>
      <c r="Z26" s="111"/>
      <c r="AA26" s="90">
        <f>Y26/'سرمایه گذاری ها'!$O$17</f>
        <v>1.5075236314544044E-2</v>
      </c>
    </row>
    <row r="27" spans="3:27">
      <c r="C27" s="43" t="s">
        <v>213</v>
      </c>
      <c r="E27" s="110">
        <v>850000</v>
      </c>
      <c r="F27" s="111"/>
      <c r="G27" s="110">
        <v>5213833886</v>
      </c>
      <c r="H27" s="111"/>
      <c r="I27" s="110">
        <v>4841520525</v>
      </c>
      <c r="J27" s="111"/>
      <c r="K27" s="110">
        <v>0</v>
      </c>
      <c r="L27" s="90"/>
      <c r="M27" s="110">
        <v>0</v>
      </c>
      <c r="N27" s="111"/>
      <c r="O27" s="110">
        <v>-760000</v>
      </c>
      <c r="P27" s="111"/>
      <c r="Q27" s="110">
        <v>4190746528</v>
      </c>
      <c r="R27" s="111"/>
      <c r="S27" s="110">
        <v>90000</v>
      </c>
      <c r="T27" s="111"/>
      <c r="U27" s="110">
        <v>5650</v>
      </c>
      <c r="V27" s="90"/>
      <c r="W27" s="110">
        <v>552053003</v>
      </c>
      <c r="X27" s="111"/>
      <c r="Y27" s="110">
        <v>505474425</v>
      </c>
      <c r="Z27" s="111"/>
      <c r="AA27" s="90">
        <f>Y27/'سرمایه گذاری ها'!$O$17</f>
        <v>1.4558691727491653E-3</v>
      </c>
    </row>
    <row r="28" spans="3:27">
      <c r="C28" s="43" t="s">
        <v>197</v>
      </c>
      <c r="E28" s="110">
        <v>400000</v>
      </c>
      <c r="F28" s="111"/>
      <c r="G28" s="110">
        <v>1486820653</v>
      </c>
      <c r="H28" s="111"/>
      <c r="I28" s="110">
        <v>1583322840</v>
      </c>
      <c r="J28" s="111"/>
      <c r="K28" s="110">
        <v>0</v>
      </c>
      <c r="L28" s="90"/>
      <c r="M28" s="110">
        <v>0</v>
      </c>
      <c r="N28" s="111"/>
      <c r="O28" s="110">
        <v>-400000</v>
      </c>
      <c r="P28" s="111"/>
      <c r="Q28" s="110">
        <v>1769409016</v>
      </c>
      <c r="R28" s="111"/>
      <c r="S28" s="110">
        <v>0</v>
      </c>
      <c r="T28" s="111"/>
      <c r="U28" s="110">
        <v>0</v>
      </c>
      <c r="V28" s="90"/>
      <c r="W28" s="110">
        <v>0</v>
      </c>
      <c r="X28" s="111"/>
      <c r="Y28" s="110">
        <v>0</v>
      </c>
      <c r="Z28" s="111"/>
      <c r="AA28" s="90">
        <f>Y28/'سرمایه گذاری ها'!$O$17</f>
        <v>0</v>
      </c>
    </row>
    <row r="29" spans="3:27">
      <c r="C29" s="43" t="s">
        <v>206</v>
      </c>
      <c r="E29" s="110">
        <v>2400000</v>
      </c>
      <c r="F29" s="111"/>
      <c r="G29" s="110">
        <v>2448816700</v>
      </c>
      <c r="H29" s="111"/>
      <c r="I29" s="110">
        <v>2454905880</v>
      </c>
      <c r="J29" s="111"/>
      <c r="K29" s="110">
        <v>400000</v>
      </c>
      <c r="L29" s="90"/>
      <c r="M29" s="110">
        <v>432400891</v>
      </c>
      <c r="N29" s="111"/>
      <c r="O29" s="110">
        <v>-2800000</v>
      </c>
      <c r="P29" s="111"/>
      <c r="Q29" s="110">
        <v>3242988783</v>
      </c>
      <c r="R29" s="111"/>
      <c r="S29" s="110">
        <v>0</v>
      </c>
      <c r="T29" s="111"/>
      <c r="U29" s="110">
        <v>0</v>
      </c>
      <c r="V29" s="90"/>
      <c r="W29" s="110">
        <v>0</v>
      </c>
      <c r="X29" s="111"/>
      <c r="Y29" s="110">
        <v>0</v>
      </c>
      <c r="Z29" s="111"/>
      <c r="AA29" s="90">
        <f>Y29/'سرمایه گذاری ها'!$O$17</f>
        <v>0</v>
      </c>
    </row>
    <row r="30" spans="3:27">
      <c r="C30" s="43" t="s">
        <v>198</v>
      </c>
      <c r="E30" s="110">
        <v>100000</v>
      </c>
      <c r="F30" s="111"/>
      <c r="G30" s="110">
        <v>1890464977</v>
      </c>
      <c r="H30" s="111"/>
      <c r="I30" s="110">
        <v>1704795750</v>
      </c>
      <c r="J30" s="111"/>
      <c r="K30" s="110">
        <v>100000</v>
      </c>
      <c r="L30" s="90"/>
      <c r="M30" s="110">
        <v>1644625472</v>
      </c>
      <c r="N30" s="111"/>
      <c r="O30" s="110">
        <v>0</v>
      </c>
      <c r="P30" s="111"/>
      <c r="Q30" s="110">
        <v>0</v>
      </c>
      <c r="R30" s="111"/>
      <c r="S30" s="110">
        <v>200000</v>
      </c>
      <c r="T30" s="111"/>
      <c r="U30" s="110">
        <v>15590</v>
      </c>
      <c r="V30" s="90"/>
      <c r="W30" s="110">
        <v>3535090449</v>
      </c>
      <c r="X30" s="111"/>
      <c r="Y30" s="110">
        <v>3099447900</v>
      </c>
      <c r="Z30" s="111"/>
      <c r="AA30" s="90">
        <f>Y30/'سرمایه گذاری ها'!$O$17</f>
        <v>8.9270404732190705E-3</v>
      </c>
    </row>
    <row r="31" spans="3:27">
      <c r="C31" s="43" t="s">
        <v>199</v>
      </c>
      <c r="E31" s="110">
        <v>3119341</v>
      </c>
      <c r="F31" s="111"/>
      <c r="G31" s="110">
        <v>15237374366</v>
      </c>
      <c r="H31" s="111"/>
      <c r="I31" s="110">
        <v>13547311844.0674</v>
      </c>
      <c r="J31" s="111"/>
      <c r="K31" s="110">
        <v>0</v>
      </c>
      <c r="L31" s="90"/>
      <c r="M31" s="110">
        <v>0</v>
      </c>
      <c r="N31" s="111"/>
      <c r="O31" s="110">
        <v>0</v>
      </c>
      <c r="P31" s="111"/>
      <c r="Q31" s="110">
        <v>0</v>
      </c>
      <c r="R31" s="111"/>
      <c r="S31" s="110">
        <v>3119341</v>
      </c>
      <c r="T31" s="111"/>
      <c r="U31" s="110">
        <v>4890</v>
      </c>
      <c r="V31" s="90"/>
      <c r="W31" s="110">
        <v>15237374366</v>
      </c>
      <c r="X31" s="111"/>
      <c r="Y31" s="110">
        <v>15162818703.9345</v>
      </c>
      <c r="Z31" s="111"/>
      <c r="AA31" s="90">
        <f>Y31/'سرمایه گذاری ها'!$O$17</f>
        <v>4.3672002442146682E-2</v>
      </c>
    </row>
    <row r="32" spans="3:27">
      <c r="C32" s="43" t="s">
        <v>200</v>
      </c>
      <c r="E32" s="110">
        <v>575990</v>
      </c>
      <c r="F32" s="111"/>
      <c r="G32" s="110">
        <v>10380140615</v>
      </c>
      <c r="H32" s="111"/>
      <c r="I32" s="110">
        <v>5273303935.9949999</v>
      </c>
      <c r="J32" s="111"/>
      <c r="K32" s="110">
        <v>0</v>
      </c>
      <c r="L32" s="90"/>
      <c r="M32" s="110">
        <v>0</v>
      </c>
      <c r="N32" s="111"/>
      <c r="O32" s="110">
        <v>0</v>
      </c>
      <c r="P32" s="111"/>
      <c r="Q32" s="110">
        <v>0</v>
      </c>
      <c r="R32" s="111"/>
      <c r="S32" s="110">
        <v>575990</v>
      </c>
      <c r="T32" s="111"/>
      <c r="U32" s="110">
        <v>10340</v>
      </c>
      <c r="V32" s="90"/>
      <c r="W32" s="110">
        <v>10380140615</v>
      </c>
      <c r="X32" s="111"/>
      <c r="Y32" s="110">
        <v>5920299967.2299995</v>
      </c>
      <c r="Z32" s="111"/>
      <c r="AA32" s="90">
        <f>Y32/'سرمایه گذاری ها'!$O$17</f>
        <v>1.7051668273262391E-2</v>
      </c>
    </row>
    <row r="33" spans="3:27">
      <c r="C33" s="43" t="s">
        <v>201</v>
      </c>
      <c r="E33" s="110">
        <v>20000</v>
      </c>
      <c r="F33" s="111"/>
      <c r="G33" s="110">
        <v>829468958</v>
      </c>
      <c r="H33" s="111"/>
      <c r="I33" s="110">
        <v>832616280</v>
      </c>
      <c r="J33" s="111"/>
      <c r="K33" s="110">
        <v>0</v>
      </c>
      <c r="L33" s="90"/>
      <c r="M33" s="110">
        <v>0</v>
      </c>
      <c r="N33" s="111"/>
      <c r="O33" s="110">
        <v>-20000</v>
      </c>
      <c r="P33" s="111"/>
      <c r="Q33" s="110">
        <v>887349805</v>
      </c>
      <c r="R33" s="111"/>
      <c r="S33" s="110">
        <v>0</v>
      </c>
      <c r="T33" s="111"/>
      <c r="U33" s="110">
        <v>0</v>
      </c>
      <c r="V33" s="90"/>
      <c r="W33" s="110">
        <v>0</v>
      </c>
      <c r="X33" s="111"/>
      <c r="Y33" s="110">
        <v>0</v>
      </c>
      <c r="Z33" s="111"/>
      <c r="AA33" s="90">
        <f>Y33/'سرمایه گذاری ها'!$O$17</f>
        <v>0</v>
      </c>
    </row>
    <row r="34" spans="3:27">
      <c r="C34" s="43" t="s">
        <v>79</v>
      </c>
      <c r="E34" s="110">
        <v>600000</v>
      </c>
      <c r="F34" s="111"/>
      <c r="G34" s="110">
        <v>13962433594</v>
      </c>
      <c r="H34" s="111"/>
      <c r="I34" s="110">
        <v>16765647300</v>
      </c>
      <c r="J34" s="111"/>
      <c r="K34" s="110">
        <v>0</v>
      </c>
      <c r="L34" s="90"/>
      <c r="M34" s="110">
        <v>0</v>
      </c>
      <c r="N34" s="111"/>
      <c r="O34" s="110">
        <v>-200000</v>
      </c>
      <c r="P34" s="111"/>
      <c r="Q34" s="110">
        <v>6061390920</v>
      </c>
      <c r="R34" s="111"/>
      <c r="S34" s="110">
        <v>400000</v>
      </c>
      <c r="T34" s="111"/>
      <c r="U34" s="110">
        <v>31860</v>
      </c>
      <c r="V34" s="90"/>
      <c r="W34" s="110">
        <v>9308289061</v>
      </c>
      <c r="X34" s="111"/>
      <c r="Y34" s="110">
        <v>12668173200</v>
      </c>
      <c r="Z34" s="111"/>
      <c r="AA34" s="90">
        <f>Y34/'سرمایه گذاری ها'!$O$17</f>
        <v>3.6486915904651647E-2</v>
      </c>
    </row>
    <row r="35" spans="3:27">
      <c r="C35" s="43" t="s">
        <v>80</v>
      </c>
      <c r="E35" s="110">
        <v>979562</v>
      </c>
      <c r="F35" s="111"/>
      <c r="G35" s="110">
        <v>17737905430</v>
      </c>
      <c r="H35" s="111"/>
      <c r="I35" s="110">
        <v>12658536879.299999</v>
      </c>
      <c r="J35" s="111"/>
      <c r="K35" s="110">
        <v>0</v>
      </c>
      <c r="L35" s="90"/>
      <c r="M35" s="110">
        <v>0</v>
      </c>
      <c r="N35" s="111"/>
      <c r="O35" s="110">
        <v>-79562</v>
      </c>
      <c r="P35" s="111"/>
      <c r="Q35" s="110">
        <v>1251181751</v>
      </c>
      <c r="R35" s="111"/>
      <c r="S35" s="110">
        <v>900000</v>
      </c>
      <c r="T35" s="111"/>
      <c r="U35" s="110">
        <v>14830</v>
      </c>
      <c r="V35" s="90"/>
      <c r="W35" s="110">
        <v>16297196999</v>
      </c>
      <c r="X35" s="111"/>
      <c r="Y35" s="110">
        <v>13267585350</v>
      </c>
      <c r="Z35" s="111"/>
      <c r="AA35" s="90">
        <f>Y35/'سرمایه گذاری ها'!$O$17</f>
        <v>3.8213344835168354E-2</v>
      </c>
    </row>
    <row r="36" spans="3:27">
      <c r="C36" s="43" t="s">
        <v>209</v>
      </c>
      <c r="E36" s="110">
        <v>1000000</v>
      </c>
      <c r="F36" s="111"/>
      <c r="G36" s="110">
        <v>2621150152</v>
      </c>
      <c r="H36" s="111"/>
      <c r="I36" s="110">
        <v>2468226150</v>
      </c>
      <c r="J36" s="111"/>
      <c r="K36" s="110">
        <v>1400000</v>
      </c>
      <c r="L36" s="90"/>
      <c r="M36" s="110">
        <v>3761746227</v>
      </c>
      <c r="N36" s="111"/>
      <c r="O36" s="110">
        <v>0</v>
      </c>
      <c r="P36" s="111"/>
      <c r="Q36" s="110">
        <v>0</v>
      </c>
      <c r="R36" s="111"/>
      <c r="S36" s="110">
        <v>2400000</v>
      </c>
      <c r="T36" s="111"/>
      <c r="U36" s="110">
        <v>2552</v>
      </c>
      <c r="V36" s="90"/>
      <c r="W36" s="110">
        <v>6382896379</v>
      </c>
      <c r="X36" s="111"/>
      <c r="Y36" s="110">
        <v>6088357440</v>
      </c>
      <c r="Z36" s="111"/>
      <c r="AA36" s="90">
        <f>Y36/'سرمایه گذاری ها'!$O$17</f>
        <v>1.7535707982800564E-2</v>
      </c>
    </row>
    <row r="37" spans="3:27">
      <c r="C37" s="43" t="s">
        <v>214</v>
      </c>
      <c r="E37" s="110">
        <v>500000</v>
      </c>
      <c r="F37" s="111"/>
      <c r="G37" s="110">
        <v>1878904479</v>
      </c>
      <c r="H37" s="111"/>
      <c r="I37" s="110">
        <v>1853903250</v>
      </c>
      <c r="J37" s="111"/>
      <c r="K37" s="110">
        <v>0</v>
      </c>
      <c r="L37" s="90"/>
      <c r="M37" s="110">
        <v>0</v>
      </c>
      <c r="N37" s="111"/>
      <c r="O37" s="110">
        <v>0</v>
      </c>
      <c r="P37" s="111"/>
      <c r="Q37" s="110">
        <v>0</v>
      </c>
      <c r="R37" s="111"/>
      <c r="S37" s="110">
        <v>500000</v>
      </c>
      <c r="T37" s="111"/>
      <c r="U37" s="110">
        <v>3991</v>
      </c>
      <c r="V37" s="90"/>
      <c r="W37" s="110">
        <v>1878904479</v>
      </c>
      <c r="X37" s="111"/>
      <c r="Y37" s="110">
        <v>1983626775</v>
      </c>
      <c r="Z37" s="111"/>
      <c r="AA37" s="90">
        <f>Y37/'سرمایه گذاری ها'!$O$17</f>
        <v>5.7132486415358095E-3</v>
      </c>
    </row>
    <row r="38" spans="3:27">
      <c r="C38" s="43" t="s">
        <v>86</v>
      </c>
      <c r="E38" s="110">
        <v>4000000</v>
      </c>
      <c r="F38" s="111"/>
      <c r="G38" s="110">
        <v>18788545269</v>
      </c>
      <c r="H38" s="111"/>
      <c r="I38" s="110">
        <v>15344155800</v>
      </c>
      <c r="J38" s="111"/>
      <c r="K38" s="110">
        <v>0</v>
      </c>
      <c r="L38" s="90"/>
      <c r="M38" s="110">
        <v>0</v>
      </c>
      <c r="N38" s="111"/>
      <c r="O38" s="110">
        <v>-1400000</v>
      </c>
      <c r="P38" s="111"/>
      <c r="Q38" s="110">
        <v>5768216552</v>
      </c>
      <c r="R38" s="111"/>
      <c r="S38" s="110">
        <v>2600000</v>
      </c>
      <c r="T38" s="111"/>
      <c r="U38" s="110">
        <v>3923</v>
      </c>
      <c r="V38" s="90"/>
      <c r="W38" s="110">
        <v>12212554423</v>
      </c>
      <c r="X38" s="111"/>
      <c r="Y38" s="110">
        <v>10139111190</v>
      </c>
      <c r="Z38" s="111"/>
      <c r="AA38" s="90">
        <f>Y38/'سرمایه گذاری ها'!$O$17</f>
        <v>2.9202702828332223E-2</v>
      </c>
    </row>
    <row r="39" spans="3:27">
      <c r="C39" s="43" t="s">
        <v>212</v>
      </c>
      <c r="E39" s="110">
        <v>5000000</v>
      </c>
      <c r="F39" s="111"/>
      <c r="G39" s="110">
        <v>7819474454</v>
      </c>
      <c r="H39" s="111"/>
      <c r="I39" s="110">
        <v>7524958500</v>
      </c>
      <c r="J39" s="111"/>
      <c r="K39" s="110">
        <v>5400000</v>
      </c>
      <c r="L39" s="90"/>
      <c r="M39" s="110">
        <v>9630659712</v>
      </c>
      <c r="N39" s="111"/>
      <c r="O39" s="110">
        <v>-2000000</v>
      </c>
      <c r="P39" s="111"/>
      <c r="Q39" s="110">
        <v>3211949447</v>
      </c>
      <c r="R39" s="111"/>
      <c r="S39" s="110">
        <v>8400000</v>
      </c>
      <c r="T39" s="111"/>
      <c r="U39" s="110">
        <v>1690</v>
      </c>
      <c r="V39" s="90"/>
      <c r="W39" s="110">
        <v>14322344384</v>
      </c>
      <c r="X39" s="111"/>
      <c r="Y39" s="110">
        <v>14111533800</v>
      </c>
      <c r="Z39" s="111"/>
      <c r="AA39" s="90">
        <f>Y39/'سرمایه گذاری ها'!$O$17</f>
        <v>4.0644088055746604E-2</v>
      </c>
    </row>
    <row r="40" spans="3:27">
      <c r="C40" s="43" t="s">
        <v>202</v>
      </c>
      <c r="E40" s="110">
        <v>678301</v>
      </c>
      <c r="F40" s="111"/>
      <c r="G40" s="110">
        <v>5290831112</v>
      </c>
      <c r="H40" s="111"/>
      <c r="I40" s="110">
        <v>3802855215.0419998</v>
      </c>
      <c r="J40" s="111"/>
      <c r="K40" s="110">
        <v>0</v>
      </c>
      <c r="L40" s="90"/>
      <c r="M40" s="110">
        <v>0</v>
      </c>
      <c r="N40" s="111"/>
      <c r="O40" s="110">
        <v>0</v>
      </c>
      <c r="P40" s="111"/>
      <c r="Q40" s="110">
        <v>0</v>
      </c>
      <c r="R40" s="111"/>
      <c r="S40" s="110">
        <v>678301</v>
      </c>
      <c r="T40" s="111"/>
      <c r="U40" s="110">
        <v>5220</v>
      </c>
      <c r="V40" s="90"/>
      <c r="W40" s="110">
        <v>5290831112</v>
      </c>
      <c r="X40" s="111"/>
      <c r="Y40" s="110">
        <v>3519663869.2410002</v>
      </c>
      <c r="Z40" s="111"/>
      <c r="AA40" s="90">
        <f>Y40/'سرمایه گذاری ها'!$O$17</f>
        <v>1.0137347949240006E-2</v>
      </c>
    </row>
    <row r="41" spans="3:27">
      <c r="C41" s="43" t="s">
        <v>203</v>
      </c>
      <c r="E41" s="110">
        <v>1920659</v>
      </c>
      <c r="F41" s="111"/>
      <c r="G41" s="110">
        <v>10315276857</v>
      </c>
      <c r="H41" s="111"/>
      <c r="I41" s="110">
        <v>13097325201.597</v>
      </c>
      <c r="J41" s="111"/>
      <c r="K41" s="110">
        <v>0</v>
      </c>
      <c r="L41" s="90"/>
      <c r="M41" s="110">
        <v>0</v>
      </c>
      <c r="N41" s="111"/>
      <c r="O41" s="110">
        <v>0</v>
      </c>
      <c r="P41" s="111"/>
      <c r="Q41" s="110">
        <v>0</v>
      </c>
      <c r="R41" s="111"/>
      <c r="S41" s="110">
        <v>1920659</v>
      </c>
      <c r="T41" s="111"/>
      <c r="U41" s="110">
        <v>7690</v>
      </c>
      <c r="V41" s="90"/>
      <c r="W41" s="110">
        <v>10315276857</v>
      </c>
      <c r="X41" s="111"/>
      <c r="Y41" s="110">
        <v>14681986997.1255</v>
      </c>
      <c r="Z41" s="111"/>
      <c r="AA41" s="90">
        <f>Y41/'سرمایه گذاری ها'!$O$17</f>
        <v>4.2287109310859994E-2</v>
      </c>
    </row>
    <row r="42" spans="3:27">
      <c r="C42" s="43" t="s">
        <v>204</v>
      </c>
      <c r="E42" s="110">
        <v>1000000</v>
      </c>
      <c r="F42" s="111"/>
      <c r="G42" s="110">
        <v>9578879824</v>
      </c>
      <c r="H42" s="111"/>
      <c r="I42" s="110">
        <v>8519008500</v>
      </c>
      <c r="J42" s="111"/>
      <c r="K42" s="110">
        <v>0</v>
      </c>
      <c r="L42" s="90"/>
      <c r="M42" s="110">
        <v>0</v>
      </c>
      <c r="N42" s="111"/>
      <c r="O42" s="110">
        <v>-600000</v>
      </c>
      <c r="P42" s="111"/>
      <c r="Q42" s="110">
        <v>4969117865</v>
      </c>
      <c r="R42" s="111"/>
      <c r="S42" s="110">
        <v>400000</v>
      </c>
      <c r="T42" s="111"/>
      <c r="U42" s="110">
        <v>7510</v>
      </c>
      <c r="V42" s="90"/>
      <c r="W42" s="110">
        <v>3831551931</v>
      </c>
      <c r="X42" s="111"/>
      <c r="Y42" s="110">
        <v>2986126200</v>
      </c>
      <c r="Z42" s="111"/>
      <c r="AA42" s="90">
        <f>Y42/'سرمایه گذاری ها'!$O$17</f>
        <v>8.6006509241661599E-3</v>
      </c>
    </row>
    <row r="43" spans="3:27">
      <c r="C43" s="43" t="s">
        <v>215</v>
      </c>
      <c r="E43" s="110">
        <v>1000000</v>
      </c>
      <c r="F43" s="111"/>
      <c r="G43" s="110">
        <v>4073964308</v>
      </c>
      <c r="H43" s="111"/>
      <c r="I43" s="110">
        <v>3672020700</v>
      </c>
      <c r="J43" s="111"/>
      <c r="K43" s="110">
        <v>0</v>
      </c>
      <c r="L43" s="90"/>
      <c r="M43" s="110">
        <v>0</v>
      </c>
      <c r="N43" s="111"/>
      <c r="O43" s="110">
        <v>0</v>
      </c>
      <c r="P43" s="111"/>
      <c r="Q43" s="110">
        <v>0</v>
      </c>
      <c r="R43" s="111"/>
      <c r="S43" s="110">
        <v>1000000</v>
      </c>
      <c r="T43" s="111"/>
      <c r="U43" s="110">
        <v>3529</v>
      </c>
      <c r="V43" s="90"/>
      <c r="W43" s="110">
        <v>4073964308</v>
      </c>
      <c r="X43" s="111"/>
      <c r="Y43" s="110">
        <v>3508002450</v>
      </c>
      <c r="Z43" s="111"/>
      <c r="AA43" s="90">
        <f>Y43/'سرمایه گذاری ها'!$O$17</f>
        <v>1.0103760689541405E-2</v>
      </c>
    </row>
    <row r="44" spans="3:27">
      <c r="C44" s="43" t="s">
        <v>208</v>
      </c>
      <c r="E44" s="110">
        <v>200000</v>
      </c>
      <c r="F44" s="111"/>
      <c r="G44" s="110">
        <v>1436331654</v>
      </c>
      <c r="H44" s="111"/>
      <c r="I44" s="110">
        <v>1479146400</v>
      </c>
      <c r="J44" s="111"/>
      <c r="K44" s="110">
        <v>0</v>
      </c>
      <c r="L44" s="90"/>
      <c r="M44" s="110">
        <v>0</v>
      </c>
      <c r="N44" s="111"/>
      <c r="O44" s="110">
        <v>-200000</v>
      </c>
      <c r="P44" s="111"/>
      <c r="Q44" s="110">
        <v>1536801308</v>
      </c>
      <c r="R44" s="111"/>
      <c r="S44" s="110">
        <v>0</v>
      </c>
      <c r="T44" s="111"/>
      <c r="U44" s="110">
        <v>0</v>
      </c>
      <c r="V44" s="90"/>
      <c r="W44" s="110">
        <v>0</v>
      </c>
      <c r="X44" s="111"/>
      <c r="Y44" s="110">
        <v>0</v>
      </c>
      <c r="Z44" s="111"/>
      <c r="AA44" s="90">
        <f>Y44/'سرمایه گذاری ها'!$O$17</f>
        <v>0</v>
      </c>
    </row>
    <row r="45" spans="3:27">
      <c r="C45" s="43" t="s">
        <v>205</v>
      </c>
      <c r="E45" s="110">
        <v>695724</v>
      </c>
      <c r="F45" s="111"/>
      <c r="G45" s="110">
        <v>11841892616</v>
      </c>
      <c r="H45" s="111"/>
      <c r="I45" s="110">
        <v>9993395189.7900009</v>
      </c>
      <c r="J45" s="111"/>
      <c r="K45" s="110">
        <v>304276</v>
      </c>
      <c r="L45" s="90"/>
      <c r="M45" s="110">
        <v>4375469550</v>
      </c>
      <c r="N45" s="111"/>
      <c r="O45" s="110">
        <v>0</v>
      </c>
      <c r="P45" s="111"/>
      <c r="Q45" s="110">
        <v>0</v>
      </c>
      <c r="R45" s="111"/>
      <c r="S45" s="110">
        <v>1000000</v>
      </c>
      <c r="T45" s="111"/>
      <c r="U45" s="110">
        <v>11510</v>
      </c>
      <c r="V45" s="90"/>
      <c r="W45" s="110">
        <v>16217362166</v>
      </c>
      <c r="X45" s="111"/>
      <c r="Y45" s="110">
        <v>11441515500</v>
      </c>
      <c r="Z45" s="111"/>
      <c r="AA45" s="90">
        <f>Y45/'سرمایه گذاری ها'!$O$17</f>
        <v>3.295389218946488E-2</v>
      </c>
    </row>
    <row r="46" spans="3:27">
      <c r="C46" s="43" t="s">
        <v>225</v>
      </c>
      <c r="E46" s="110">
        <v>0</v>
      </c>
      <c r="F46" s="111"/>
      <c r="G46" s="110">
        <v>0</v>
      </c>
      <c r="H46" s="111"/>
      <c r="I46" s="110">
        <v>0</v>
      </c>
      <c r="J46" s="111"/>
      <c r="K46" s="110">
        <v>168355</v>
      </c>
      <c r="L46" s="90"/>
      <c r="M46" s="110">
        <v>6510190033</v>
      </c>
      <c r="N46" s="111"/>
      <c r="O46" s="110">
        <v>0</v>
      </c>
      <c r="P46" s="111"/>
      <c r="Q46" s="110">
        <v>0</v>
      </c>
      <c r="R46" s="111"/>
      <c r="S46" s="110">
        <v>168355</v>
      </c>
      <c r="T46" s="111"/>
      <c r="U46" s="110">
        <v>38500</v>
      </c>
      <c r="V46" s="90"/>
      <c r="W46" s="110">
        <v>6510190033</v>
      </c>
      <c r="X46" s="111"/>
      <c r="Y46" s="110">
        <v>6443101578.375</v>
      </c>
      <c r="Z46" s="111"/>
      <c r="AA46" s="90">
        <f>Y46/'سرمایه گذاری ها'!$O$17</f>
        <v>1.8557443266981614E-2</v>
      </c>
    </row>
    <row r="47" spans="3:27">
      <c r="C47" s="43" t="s">
        <v>226</v>
      </c>
      <c r="E47" s="110">
        <v>0</v>
      </c>
      <c r="F47" s="111"/>
      <c r="G47" s="110">
        <v>0</v>
      </c>
      <c r="H47" s="111"/>
      <c r="I47" s="110">
        <v>0</v>
      </c>
      <c r="J47" s="111"/>
      <c r="K47" s="110">
        <v>1000300</v>
      </c>
      <c r="L47" s="90"/>
      <c r="M47" s="110">
        <v>10818666411</v>
      </c>
      <c r="N47" s="111"/>
      <c r="O47" s="110">
        <v>0</v>
      </c>
      <c r="P47" s="111"/>
      <c r="Q47" s="110">
        <v>0</v>
      </c>
      <c r="R47" s="111"/>
      <c r="S47" s="110">
        <v>1000300</v>
      </c>
      <c r="T47" s="111"/>
      <c r="U47" s="110">
        <v>11240</v>
      </c>
      <c r="V47" s="90"/>
      <c r="W47" s="110">
        <v>10818666411</v>
      </c>
      <c r="X47" s="111"/>
      <c r="Y47" s="110">
        <v>11176473936.6</v>
      </c>
      <c r="Z47" s="111"/>
      <c r="AA47" s="90">
        <f>Y47/'سرمایه گذاری ها'!$O$17</f>
        <v>3.219051856942208E-2</v>
      </c>
    </row>
    <row r="48" spans="3:27">
      <c r="C48" s="43" t="s">
        <v>227</v>
      </c>
      <c r="E48" s="110">
        <v>0</v>
      </c>
      <c r="F48" s="111"/>
      <c r="G48" s="110">
        <v>0</v>
      </c>
      <c r="H48" s="111"/>
      <c r="I48" s="110">
        <v>0</v>
      </c>
      <c r="J48" s="111"/>
      <c r="K48" s="110">
        <v>200000</v>
      </c>
      <c r="L48" s="90"/>
      <c r="M48" s="110">
        <v>4237770881</v>
      </c>
      <c r="N48" s="111"/>
      <c r="O48" s="110">
        <v>0</v>
      </c>
      <c r="P48" s="111"/>
      <c r="Q48" s="110">
        <v>0</v>
      </c>
      <c r="R48" s="111"/>
      <c r="S48" s="110">
        <v>200000</v>
      </c>
      <c r="T48" s="111"/>
      <c r="U48" s="110">
        <v>20860</v>
      </c>
      <c r="V48" s="90"/>
      <c r="W48" s="110">
        <v>4237770881</v>
      </c>
      <c r="X48" s="111"/>
      <c r="Y48" s="110">
        <v>4147176600</v>
      </c>
      <c r="Z48" s="111"/>
      <c r="AA48" s="90">
        <f>Y48/'سرمایه گذاری ها'!$O$17</f>
        <v>1.1944712268848608E-2</v>
      </c>
    </row>
    <row r="49" spans="3:27">
      <c r="C49" s="43" t="s">
        <v>228</v>
      </c>
      <c r="E49" s="110">
        <v>0</v>
      </c>
      <c r="F49" s="111"/>
      <c r="G49" s="110">
        <v>0</v>
      </c>
      <c r="H49" s="111"/>
      <c r="I49" s="110">
        <v>0</v>
      </c>
      <c r="J49" s="111"/>
      <c r="K49" s="110">
        <v>300000</v>
      </c>
      <c r="L49" s="90"/>
      <c r="M49" s="110">
        <v>1099513437</v>
      </c>
      <c r="N49" s="111"/>
      <c r="O49" s="110">
        <v>0</v>
      </c>
      <c r="P49" s="111"/>
      <c r="Q49" s="110">
        <v>0</v>
      </c>
      <c r="R49" s="111"/>
      <c r="S49" s="110">
        <v>300000</v>
      </c>
      <c r="T49" s="111"/>
      <c r="U49" s="110">
        <v>3536</v>
      </c>
      <c r="V49" s="90"/>
      <c r="W49" s="110">
        <v>1099513437</v>
      </c>
      <c r="X49" s="111"/>
      <c r="Y49" s="110">
        <v>1054488240</v>
      </c>
      <c r="Z49" s="111"/>
      <c r="AA49" s="90">
        <f>Y49/'سرمایه گذاری ها'!$O$17</f>
        <v>3.0371406459239222E-3</v>
      </c>
    </row>
    <row r="50" spans="3:27">
      <c r="C50" s="43" t="s">
        <v>229</v>
      </c>
      <c r="E50" s="110">
        <v>0</v>
      </c>
      <c r="F50" s="111"/>
      <c r="G50" s="110">
        <v>0</v>
      </c>
      <c r="H50" s="111"/>
      <c r="I50" s="110">
        <v>0</v>
      </c>
      <c r="J50" s="111"/>
      <c r="K50" s="110">
        <v>3650000</v>
      </c>
      <c r="L50" s="90"/>
      <c r="M50" s="110">
        <v>10505262016</v>
      </c>
      <c r="N50" s="111"/>
      <c r="O50" s="110">
        <v>-200000</v>
      </c>
      <c r="P50" s="111"/>
      <c r="Q50" s="110">
        <v>548715600</v>
      </c>
      <c r="R50" s="111"/>
      <c r="S50" s="110">
        <v>3450000</v>
      </c>
      <c r="T50" s="111"/>
      <c r="U50" s="110">
        <v>2866</v>
      </c>
      <c r="V50" s="90"/>
      <c r="W50" s="110">
        <v>9958221504</v>
      </c>
      <c r="X50" s="111"/>
      <c r="Y50" s="110">
        <v>9828868185</v>
      </c>
      <c r="Z50" s="111"/>
      <c r="AA50" s="90">
        <f>Y50/'سرمایه گذاری ها'!$O$17</f>
        <v>2.8309139861144389E-2</v>
      </c>
    </row>
    <row r="51" spans="3:27">
      <c r="C51" s="43" t="s">
        <v>230</v>
      </c>
      <c r="E51" s="110">
        <v>0</v>
      </c>
      <c r="F51" s="111"/>
      <c r="G51" s="110">
        <v>0</v>
      </c>
      <c r="H51" s="111"/>
      <c r="I51" s="110">
        <v>0</v>
      </c>
      <c r="J51" s="111"/>
      <c r="K51" s="110">
        <v>500000</v>
      </c>
      <c r="L51" s="90"/>
      <c r="M51" s="110">
        <v>5507192451</v>
      </c>
      <c r="N51" s="111"/>
      <c r="O51" s="110">
        <v>0</v>
      </c>
      <c r="P51" s="111"/>
      <c r="Q51" s="110">
        <v>0</v>
      </c>
      <c r="R51" s="111"/>
      <c r="S51" s="110">
        <v>500000</v>
      </c>
      <c r="T51" s="111"/>
      <c r="U51" s="110">
        <v>10570</v>
      </c>
      <c r="V51" s="90"/>
      <c r="W51" s="110">
        <v>5507192451</v>
      </c>
      <c r="X51" s="111"/>
      <c r="Y51" s="110">
        <v>5253554250</v>
      </c>
      <c r="Z51" s="111"/>
      <c r="AA51" s="90">
        <f>Y51/'سرمایه گذاری ها'!$O$17</f>
        <v>1.5131304971444126E-2</v>
      </c>
    </row>
    <row r="52" spans="3:27">
      <c r="C52" s="43" t="s">
        <v>231</v>
      </c>
      <c r="E52" s="110">
        <v>0</v>
      </c>
      <c r="F52" s="111"/>
      <c r="G52" s="110">
        <v>0</v>
      </c>
      <c r="H52" s="111"/>
      <c r="I52" s="110">
        <v>0</v>
      </c>
      <c r="J52" s="111"/>
      <c r="K52" s="110">
        <v>324000</v>
      </c>
      <c r="L52" s="90"/>
      <c r="M52" s="110">
        <v>5838131560</v>
      </c>
      <c r="N52" s="111"/>
      <c r="O52" s="110">
        <v>0</v>
      </c>
      <c r="P52" s="111"/>
      <c r="Q52" s="110">
        <v>0</v>
      </c>
      <c r="R52" s="111"/>
      <c r="S52" s="110">
        <v>324000</v>
      </c>
      <c r="T52" s="111"/>
      <c r="U52" s="110">
        <v>18470</v>
      </c>
      <c r="V52" s="90"/>
      <c r="W52" s="110">
        <v>5838131560</v>
      </c>
      <c r="X52" s="111"/>
      <c r="Y52" s="110">
        <v>5948673534</v>
      </c>
      <c r="Z52" s="111"/>
      <c r="AA52" s="90">
        <f>Y52/'سرمایه گذاری ها'!$O$17</f>
        <v>1.7133389917599558E-2</v>
      </c>
    </row>
    <row r="53" spans="3:27">
      <c r="E53" s="110"/>
      <c r="F53" s="111"/>
      <c r="G53" s="110"/>
      <c r="H53" s="111"/>
      <c r="I53" s="110"/>
      <c r="J53" s="111"/>
      <c r="K53" s="110"/>
      <c r="L53" s="90"/>
      <c r="M53" s="110"/>
      <c r="N53" s="111"/>
      <c r="O53" s="110"/>
      <c r="P53" s="111"/>
      <c r="Q53" s="110"/>
      <c r="R53" s="111"/>
      <c r="S53" s="110"/>
      <c r="T53" s="111"/>
      <c r="U53" s="110"/>
      <c r="V53" s="90"/>
      <c r="W53" s="110"/>
      <c r="X53" s="111"/>
      <c r="Y53" s="110"/>
      <c r="Z53" s="111"/>
      <c r="AA53" s="90"/>
    </row>
    <row r="54" spans="3:27" ht="33.75" thickBot="1">
      <c r="C54" s="43" t="s">
        <v>66</v>
      </c>
      <c r="E54" s="112">
        <f>SUM(E11:E53)</f>
        <v>103758081</v>
      </c>
      <c r="F54" s="110"/>
      <c r="G54" s="112">
        <f>SUM(G11:G53)</f>
        <v>406193884623</v>
      </c>
      <c r="H54" s="112"/>
      <c r="I54" s="112">
        <f>SUM(I11:I53)</f>
        <v>367760609771.29865</v>
      </c>
      <c r="J54" s="112"/>
      <c r="K54" s="112">
        <f>SUM(K11:K53)</f>
        <v>16207373</v>
      </c>
      <c r="L54" s="112"/>
      <c r="M54" s="112">
        <f>SUM(M11:M53)</f>
        <v>73243238745</v>
      </c>
      <c r="N54" s="112"/>
      <c r="O54" s="112">
        <f>SUM(O11:O53)</f>
        <v>-18820688</v>
      </c>
      <c r="P54" s="112"/>
      <c r="Q54" s="112">
        <f>SUM(Q11:Q53)</f>
        <v>99945483529</v>
      </c>
      <c r="R54" s="112"/>
      <c r="S54" s="112">
        <f>SUM(S11:S53)</f>
        <v>101144766</v>
      </c>
      <c r="T54" s="112"/>
      <c r="U54" s="112"/>
      <c r="V54" s="112"/>
      <c r="W54" s="112">
        <f>SUM(W11:W53)</f>
        <v>390604671047</v>
      </c>
      <c r="X54" s="112"/>
      <c r="Y54" s="112">
        <f>SUM(Y11:Y53)</f>
        <v>344922477561.45361</v>
      </c>
      <c r="Z54" s="110"/>
      <c r="AA54" s="146">
        <f>SUM(AA11:AA53)</f>
        <v>0.99344690301588667</v>
      </c>
    </row>
    <row r="55" spans="3:27" ht="63.75" customHeight="1" thickTop="1">
      <c r="L55"/>
      <c r="V55"/>
    </row>
    <row r="56" spans="3:27" ht="30.75" customHeight="1">
      <c r="L56"/>
      <c r="O56" s="89">
        <v>2</v>
      </c>
      <c r="V56"/>
    </row>
    <row r="57" spans="3:27">
      <c r="L57"/>
      <c r="V57"/>
    </row>
    <row r="58" spans="3:27">
      <c r="L58"/>
      <c r="V58"/>
    </row>
    <row r="59" spans="3:27">
      <c r="L59"/>
      <c r="V59"/>
    </row>
    <row r="60" spans="3:27">
      <c r="L60"/>
      <c r="V60"/>
    </row>
    <row r="61" spans="3:27">
      <c r="L61"/>
      <c r="V61"/>
    </row>
    <row r="62" spans="3:27">
      <c r="L62"/>
      <c r="V62"/>
    </row>
    <row r="63" spans="3:27">
      <c r="L63"/>
      <c r="V63"/>
    </row>
    <row r="64" spans="3:27">
      <c r="L64"/>
      <c r="V64"/>
    </row>
    <row r="65" spans="12:22">
      <c r="L65"/>
      <c r="V65"/>
    </row>
  </sheetData>
  <sortState xmlns:xlrd2="http://schemas.microsoft.com/office/spreadsheetml/2017/richdata2" ref="C11:AA52">
    <sortCondition descending="1" ref="Y11:Y52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19"/>
  <sheetViews>
    <sheetView rightToLeft="1" view="pageBreakPreview" zoomScale="80" zoomScaleNormal="64" zoomScaleSheetLayoutView="80" workbookViewId="0">
      <selection activeCell="A5" sqref="A5:XFD5"/>
    </sheetView>
  </sheetViews>
  <sheetFormatPr defaultRowHeight="1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49" ht="25.5">
      <c r="A2" s="170" t="s">
        <v>91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</row>
    <row r="3" spans="1:49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</row>
    <row r="4" spans="1:49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</row>
    <row r="5" spans="1:49" s="171" customFormat="1" ht="24">
      <c r="A5" s="171" t="s">
        <v>223</v>
      </c>
    </row>
    <row r="6" spans="1:49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</row>
    <row r="7" spans="1:49" ht="24">
      <c r="A7" s="167" t="s">
        <v>92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</row>
    <row r="8" spans="1:49" ht="21">
      <c r="A8" s="121"/>
      <c r="B8" s="121"/>
      <c r="C8" s="121"/>
      <c r="D8" s="121"/>
      <c r="E8" s="121"/>
      <c r="F8" s="121"/>
      <c r="G8" s="121"/>
      <c r="H8" s="121"/>
      <c r="I8" s="169" t="s">
        <v>90</v>
      </c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21"/>
      <c r="AC8" s="169" t="s">
        <v>233</v>
      </c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21"/>
      <c r="AU8" s="121"/>
      <c r="AV8" s="121"/>
      <c r="AW8" s="121"/>
    </row>
    <row r="9" spans="1:49">
      <c r="A9" s="121"/>
      <c r="B9" s="121"/>
      <c r="C9" s="121"/>
      <c r="D9" s="121"/>
      <c r="E9" s="121"/>
      <c r="F9" s="121"/>
      <c r="G9" s="121"/>
      <c r="H9" s="121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1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1"/>
      <c r="AU9" s="121"/>
      <c r="AV9" s="121"/>
      <c r="AW9" s="121"/>
    </row>
    <row r="10" spans="1:49" ht="21">
      <c r="A10" s="169" t="s">
        <v>93</v>
      </c>
      <c r="B10" s="169"/>
      <c r="C10" s="169"/>
      <c r="D10" s="169"/>
      <c r="E10" s="169"/>
      <c r="F10" s="169"/>
      <c r="G10" s="169"/>
      <c r="H10" s="121"/>
      <c r="I10" s="169" t="s">
        <v>13</v>
      </c>
      <c r="J10" s="169"/>
      <c r="K10" s="169"/>
      <c r="L10" s="121"/>
      <c r="M10" s="169" t="s">
        <v>14</v>
      </c>
      <c r="N10" s="169"/>
      <c r="O10" s="169"/>
      <c r="P10" s="121"/>
      <c r="Q10" s="169" t="s">
        <v>15</v>
      </c>
      <c r="R10" s="169"/>
      <c r="S10" s="169"/>
      <c r="T10" s="169"/>
      <c r="U10" s="169"/>
      <c r="V10" s="121"/>
      <c r="W10" s="169" t="s">
        <v>94</v>
      </c>
      <c r="X10" s="169"/>
      <c r="Y10" s="169"/>
      <c r="Z10" s="169"/>
      <c r="AA10" s="169"/>
      <c r="AB10" s="121"/>
      <c r="AC10" s="169" t="s">
        <v>13</v>
      </c>
      <c r="AD10" s="169"/>
      <c r="AE10" s="169"/>
      <c r="AF10" s="169"/>
      <c r="AG10" s="169"/>
      <c r="AH10" s="121"/>
      <c r="AI10" s="169" t="s">
        <v>14</v>
      </c>
      <c r="AJ10" s="169"/>
      <c r="AK10" s="169"/>
      <c r="AL10" s="121"/>
      <c r="AM10" s="169" t="s">
        <v>15</v>
      </c>
      <c r="AN10" s="169"/>
      <c r="AO10" s="169"/>
      <c r="AP10" s="121"/>
      <c r="AQ10" s="169" t="s">
        <v>94</v>
      </c>
      <c r="AR10" s="169"/>
      <c r="AS10" s="169"/>
      <c r="AT10" s="121"/>
      <c r="AU10" s="121"/>
      <c r="AV10" s="121"/>
      <c r="AW10" s="121"/>
    </row>
    <row r="11" spans="1:49" ht="24">
      <c r="A11" s="167" t="s">
        <v>95</v>
      </c>
      <c r="B11" s="168"/>
      <c r="C11" s="168"/>
      <c r="D11" s="168"/>
      <c r="E11" s="168"/>
      <c r="F11" s="168"/>
      <c r="G11" s="168"/>
      <c r="H11" s="167"/>
      <c r="I11" s="168"/>
      <c r="J11" s="168"/>
      <c r="K11" s="168"/>
      <c r="L11" s="167"/>
      <c r="M11" s="168"/>
      <c r="N11" s="168"/>
      <c r="O11" s="168"/>
      <c r="P11" s="167"/>
      <c r="Q11" s="168"/>
      <c r="R11" s="168"/>
      <c r="S11" s="168"/>
      <c r="T11" s="168"/>
      <c r="U11" s="168"/>
      <c r="V11" s="167"/>
      <c r="W11" s="168"/>
      <c r="X11" s="168"/>
      <c r="Y11" s="168"/>
      <c r="Z11" s="168"/>
      <c r="AA11" s="168"/>
      <c r="AB11" s="167"/>
      <c r="AC11" s="168"/>
      <c r="AD11" s="168"/>
      <c r="AE11" s="168"/>
      <c r="AF11" s="168"/>
      <c r="AG11" s="168"/>
      <c r="AH11" s="167"/>
      <c r="AI11" s="168"/>
      <c r="AJ11" s="168"/>
      <c r="AK11" s="168"/>
      <c r="AL11" s="167"/>
      <c r="AM11" s="168"/>
      <c r="AN11" s="168"/>
      <c r="AO11" s="168"/>
      <c r="AP11" s="167"/>
      <c r="AQ11" s="168"/>
      <c r="AR11" s="168"/>
      <c r="AS11" s="168"/>
      <c r="AT11" s="167"/>
      <c r="AU11" s="167"/>
      <c r="AV11" s="167"/>
      <c r="AW11" s="167"/>
    </row>
    <row r="12" spans="1:49" ht="21">
      <c r="A12" s="121"/>
      <c r="B12" s="121"/>
      <c r="C12" s="169" t="s">
        <v>90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21"/>
      <c r="Y12" s="169" t="s">
        <v>233</v>
      </c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21"/>
    </row>
    <row r="13" spans="1:49" ht="21">
      <c r="A13" s="123" t="s">
        <v>93</v>
      </c>
      <c r="B13" s="121"/>
      <c r="C13" s="124" t="s">
        <v>96</v>
      </c>
      <c r="D13" s="122"/>
      <c r="E13" s="124" t="s">
        <v>97</v>
      </c>
      <c r="F13" s="122"/>
      <c r="G13" s="165" t="s">
        <v>98</v>
      </c>
      <c r="H13" s="165"/>
      <c r="I13" s="165"/>
      <c r="J13" s="122"/>
      <c r="K13" s="165" t="s">
        <v>99</v>
      </c>
      <c r="L13" s="165"/>
      <c r="M13" s="165"/>
      <c r="N13" s="122"/>
      <c r="O13" s="165" t="s">
        <v>14</v>
      </c>
      <c r="P13" s="165"/>
      <c r="Q13" s="165"/>
      <c r="R13" s="122"/>
      <c r="S13" s="165" t="s">
        <v>15</v>
      </c>
      <c r="T13" s="165"/>
      <c r="U13" s="165"/>
      <c r="V13" s="165"/>
      <c r="W13" s="165"/>
      <c r="X13" s="121"/>
      <c r="Y13" s="165" t="s">
        <v>96</v>
      </c>
      <c r="Z13" s="165"/>
      <c r="AA13" s="165"/>
      <c r="AB13" s="165"/>
      <c r="AC13" s="165"/>
      <c r="AD13" s="122"/>
      <c r="AE13" s="165" t="s">
        <v>97</v>
      </c>
      <c r="AF13" s="165"/>
      <c r="AG13" s="165"/>
      <c r="AH13" s="165"/>
      <c r="AI13" s="165"/>
      <c r="AJ13" s="122"/>
      <c r="AK13" s="165" t="s">
        <v>98</v>
      </c>
      <c r="AL13" s="165"/>
      <c r="AM13" s="165"/>
      <c r="AN13" s="122"/>
      <c r="AO13" s="165" t="s">
        <v>99</v>
      </c>
      <c r="AP13" s="165"/>
      <c r="AQ13" s="165"/>
      <c r="AR13" s="122"/>
      <c r="AS13" s="165" t="s">
        <v>14</v>
      </c>
      <c r="AT13" s="165"/>
      <c r="AU13" s="122"/>
      <c r="AV13" s="124" t="s">
        <v>15</v>
      </c>
      <c r="AW13" s="121"/>
    </row>
    <row r="14" spans="1:49" ht="24">
      <c r="A14" s="167" t="s">
        <v>100</v>
      </c>
      <c r="B14" s="167"/>
      <c r="C14" s="168"/>
      <c r="D14" s="167"/>
      <c r="E14" s="168"/>
      <c r="F14" s="167"/>
      <c r="G14" s="168"/>
      <c r="H14" s="168"/>
      <c r="I14" s="168"/>
      <c r="J14" s="167"/>
      <c r="K14" s="168"/>
      <c r="L14" s="168"/>
      <c r="M14" s="168"/>
      <c r="N14" s="167"/>
      <c r="O14" s="168"/>
      <c r="P14" s="168"/>
      <c r="Q14" s="168"/>
      <c r="R14" s="167"/>
      <c r="S14" s="168"/>
      <c r="T14" s="168"/>
      <c r="U14" s="168"/>
      <c r="V14" s="168"/>
      <c r="W14" s="168"/>
      <c r="X14" s="167"/>
      <c r="Y14" s="168"/>
      <c r="Z14" s="168"/>
      <c r="AA14" s="168"/>
      <c r="AB14" s="168"/>
      <c r="AC14" s="168"/>
      <c r="AD14" s="167"/>
      <c r="AE14" s="168"/>
      <c r="AF14" s="168"/>
      <c r="AG14" s="168"/>
      <c r="AH14" s="168"/>
      <c r="AI14" s="168"/>
      <c r="AJ14" s="167"/>
      <c r="AK14" s="168"/>
      <c r="AL14" s="168"/>
      <c r="AM14" s="168"/>
      <c r="AN14" s="167"/>
      <c r="AO14" s="168"/>
      <c r="AP14" s="168"/>
      <c r="AQ14" s="168"/>
      <c r="AR14" s="167"/>
      <c r="AS14" s="168"/>
      <c r="AT14" s="168"/>
      <c r="AU14" s="167"/>
      <c r="AV14" s="168"/>
      <c r="AW14" s="167"/>
    </row>
    <row r="15" spans="1:49" ht="21">
      <c r="A15" s="121"/>
      <c r="B15" s="121"/>
      <c r="C15" s="169" t="s">
        <v>90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21"/>
      <c r="O15" s="169" t="s">
        <v>233</v>
      </c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</row>
    <row r="16" spans="1:49" ht="21">
      <c r="A16" s="123" t="s">
        <v>93</v>
      </c>
      <c r="B16" s="121"/>
      <c r="C16" s="124" t="s">
        <v>97</v>
      </c>
      <c r="D16" s="122"/>
      <c r="E16" s="124" t="s">
        <v>99</v>
      </c>
      <c r="F16" s="122"/>
      <c r="G16" s="165" t="s">
        <v>14</v>
      </c>
      <c r="H16" s="165"/>
      <c r="I16" s="165"/>
      <c r="J16" s="122"/>
      <c r="K16" s="165" t="s">
        <v>15</v>
      </c>
      <c r="L16" s="165"/>
      <c r="M16" s="165"/>
      <c r="N16" s="121"/>
      <c r="O16" s="165" t="s">
        <v>97</v>
      </c>
      <c r="P16" s="165"/>
      <c r="Q16" s="165"/>
      <c r="R16" s="165"/>
      <c r="S16" s="165"/>
      <c r="T16" s="122"/>
      <c r="U16" s="165" t="s">
        <v>99</v>
      </c>
      <c r="V16" s="165"/>
      <c r="W16" s="165"/>
      <c r="X16" s="165"/>
      <c r="Y16" s="165"/>
      <c r="Z16" s="122"/>
      <c r="AA16" s="165" t="s">
        <v>14</v>
      </c>
      <c r="AB16" s="165"/>
      <c r="AC16" s="165"/>
      <c r="AD16" s="165"/>
      <c r="AE16" s="165"/>
      <c r="AF16" s="122"/>
      <c r="AG16" s="165" t="s">
        <v>15</v>
      </c>
      <c r="AH16" s="165"/>
      <c r="AI16" s="165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</row>
    <row r="17" spans="1:49">
      <c r="A17" s="122"/>
      <c r="B17" s="121"/>
      <c r="C17" s="122"/>
      <c r="D17" s="121"/>
      <c r="E17" s="122"/>
      <c r="F17" s="121"/>
      <c r="G17" s="122"/>
      <c r="H17" s="122"/>
      <c r="I17" s="122"/>
      <c r="J17" s="121"/>
      <c r="K17" s="122"/>
      <c r="L17" s="122"/>
      <c r="M17" s="122"/>
      <c r="N17" s="121"/>
      <c r="O17" s="122"/>
      <c r="P17" s="122"/>
      <c r="Q17" s="122"/>
      <c r="R17" s="122"/>
      <c r="S17" s="122"/>
      <c r="T17" s="121"/>
      <c r="U17" s="122"/>
      <c r="V17" s="122"/>
      <c r="W17" s="122"/>
      <c r="X17" s="122"/>
      <c r="Y17" s="122"/>
      <c r="Z17" s="121"/>
      <c r="AA17" s="122"/>
      <c r="AB17" s="122"/>
      <c r="AC17" s="122"/>
      <c r="AD17" s="122"/>
      <c r="AE17" s="122"/>
      <c r="AF17" s="121"/>
      <c r="AG17" s="122"/>
      <c r="AH17" s="122"/>
      <c r="AI17" s="122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</row>
    <row r="18" spans="1:49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</row>
    <row r="19" spans="1:49" ht="39">
      <c r="A19" s="166">
        <v>3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</row>
  </sheetData>
  <mergeCells count="38">
    <mergeCell ref="A1:AW1"/>
    <mergeCell ref="A2:AW2"/>
    <mergeCell ref="A3:AW3"/>
    <mergeCell ref="A7:AW7"/>
    <mergeCell ref="I8:AA8"/>
    <mergeCell ref="AC8:AS8"/>
    <mergeCell ref="A5:XFD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O16:S16"/>
    <mergeCell ref="U16:Y16"/>
    <mergeCell ref="AA16:AE16"/>
    <mergeCell ref="AG16:AI16"/>
    <mergeCell ref="A19:AW19"/>
    <mergeCell ref="G16:I16"/>
    <mergeCell ref="K16:M1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A13" sqref="A13:XFD14"/>
    </sheetView>
  </sheetViews>
  <sheetFormatPr defaultRowHeight="21"/>
  <cols>
    <col min="1" max="1" width="4.7109375" style="1" customWidth="1"/>
    <col min="2" max="2" width="27.140625" style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0.855468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76" t="s">
        <v>187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</row>
    <row r="3" spans="2:38" ht="39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</row>
    <row r="4" spans="2:38" ht="39">
      <c r="B4" s="176" t="s">
        <v>232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</row>
    <row r="5" spans="2:38" ht="39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>
      <c r="B8" s="174" t="s">
        <v>169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>
      <c r="B10" s="149" t="s">
        <v>17</v>
      </c>
      <c r="C10" s="149" t="s">
        <v>17</v>
      </c>
      <c r="D10" s="149" t="s">
        <v>17</v>
      </c>
      <c r="E10" s="149" t="s">
        <v>17</v>
      </c>
      <c r="F10" s="149" t="s">
        <v>17</v>
      </c>
      <c r="G10" s="149" t="s">
        <v>17</v>
      </c>
      <c r="H10" s="149" t="s">
        <v>17</v>
      </c>
      <c r="I10" s="149" t="s">
        <v>17</v>
      </c>
      <c r="J10" s="149" t="s">
        <v>17</v>
      </c>
      <c r="K10" s="149" t="s">
        <v>17</v>
      </c>
      <c r="L10" s="149"/>
      <c r="M10" s="149"/>
      <c r="N10" s="149" t="s">
        <v>17</v>
      </c>
      <c r="P10" s="149" t="s">
        <v>90</v>
      </c>
      <c r="Q10" s="149" t="s">
        <v>2</v>
      </c>
      <c r="R10" s="149" t="s">
        <v>2</v>
      </c>
      <c r="S10" s="149" t="s">
        <v>2</v>
      </c>
      <c r="T10" s="149" t="s">
        <v>2</v>
      </c>
      <c r="V10" s="177" t="s">
        <v>3</v>
      </c>
      <c r="W10" s="149" t="s">
        <v>3</v>
      </c>
      <c r="X10" s="149" t="s">
        <v>3</v>
      </c>
      <c r="Y10" s="149" t="s">
        <v>3</v>
      </c>
      <c r="Z10" s="149" t="s">
        <v>3</v>
      </c>
      <c r="AA10" s="149" t="s">
        <v>3</v>
      </c>
      <c r="AB10" s="149" t="s">
        <v>3</v>
      </c>
      <c r="AD10" s="149" t="s">
        <v>233</v>
      </c>
      <c r="AE10" s="149" t="s">
        <v>4</v>
      </c>
      <c r="AF10" s="149" t="s">
        <v>4</v>
      </c>
      <c r="AG10" s="149" t="s">
        <v>4</v>
      </c>
      <c r="AH10" s="149" t="s">
        <v>4</v>
      </c>
      <c r="AI10" s="149" t="s">
        <v>4</v>
      </c>
      <c r="AJ10" s="149" t="s">
        <v>4</v>
      </c>
      <c r="AK10" s="149" t="s">
        <v>4</v>
      </c>
      <c r="AL10" s="149" t="s">
        <v>4</v>
      </c>
    </row>
    <row r="11" spans="2:38" s="13" customFormat="1" ht="45.75" customHeight="1">
      <c r="B11" s="152" t="s">
        <v>18</v>
      </c>
      <c r="C11" s="15"/>
      <c r="D11" s="152" t="s">
        <v>19</v>
      </c>
      <c r="E11" s="15"/>
      <c r="F11" s="152" t="s">
        <v>20</v>
      </c>
      <c r="G11" s="15"/>
      <c r="H11" s="152" t="s">
        <v>21</v>
      </c>
      <c r="I11" s="15"/>
      <c r="J11" s="152" t="s">
        <v>71</v>
      </c>
      <c r="K11" s="15"/>
      <c r="L11" s="152" t="s">
        <v>23</v>
      </c>
      <c r="M11" s="116"/>
      <c r="N11" s="152" t="s">
        <v>16</v>
      </c>
      <c r="P11" s="152" t="s">
        <v>5</v>
      </c>
      <c r="Q11" s="15"/>
      <c r="R11" s="152" t="s">
        <v>6</v>
      </c>
      <c r="S11" s="15"/>
      <c r="T11" s="152" t="s">
        <v>7</v>
      </c>
      <c r="V11" s="173" t="s">
        <v>8</v>
      </c>
      <c r="W11" s="152" t="s">
        <v>8</v>
      </c>
      <c r="X11" s="152" t="s">
        <v>8</v>
      </c>
      <c r="Z11" s="152" t="s">
        <v>9</v>
      </c>
      <c r="AA11" s="152" t="s">
        <v>9</v>
      </c>
      <c r="AB11" s="152" t="s">
        <v>9</v>
      </c>
      <c r="AD11" s="152" t="s">
        <v>5</v>
      </c>
      <c r="AE11" s="15"/>
      <c r="AF11" s="152" t="s">
        <v>24</v>
      </c>
      <c r="AG11" s="15"/>
      <c r="AH11" s="152" t="s">
        <v>6</v>
      </c>
      <c r="AI11" s="15"/>
      <c r="AJ11" s="152" t="s">
        <v>7</v>
      </c>
      <c r="AK11" s="15"/>
      <c r="AL11" s="152" t="s">
        <v>11</v>
      </c>
    </row>
    <row r="12" spans="2:38" s="13" customFormat="1" ht="45.75" customHeight="1">
      <c r="B12" s="153" t="s">
        <v>18</v>
      </c>
      <c r="C12" s="16"/>
      <c r="D12" s="153" t="s">
        <v>19</v>
      </c>
      <c r="E12" s="16"/>
      <c r="F12" s="153" t="s">
        <v>20</v>
      </c>
      <c r="G12" s="16"/>
      <c r="H12" s="153" t="s">
        <v>21</v>
      </c>
      <c r="I12" s="16"/>
      <c r="J12" s="153" t="s">
        <v>22</v>
      </c>
      <c r="K12" s="16"/>
      <c r="L12" s="153"/>
      <c r="M12" s="117"/>
      <c r="N12" s="153" t="s">
        <v>16</v>
      </c>
      <c r="P12" s="153" t="s">
        <v>5</v>
      </c>
      <c r="Q12" s="16"/>
      <c r="R12" s="153" t="s">
        <v>6</v>
      </c>
      <c r="S12" s="16"/>
      <c r="T12" s="153" t="s">
        <v>7</v>
      </c>
      <c r="V12" s="172" t="s">
        <v>5</v>
      </c>
      <c r="W12" s="16"/>
      <c r="X12" s="153" t="s">
        <v>6</v>
      </c>
      <c r="Z12" s="153" t="s">
        <v>5</v>
      </c>
      <c r="AA12" s="16"/>
      <c r="AB12" s="153" t="s">
        <v>12</v>
      </c>
      <c r="AD12" s="153" t="s">
        <v>5</v>
      </c>
      <c r="AE12" s="16"/>
      <c r="AF12" s="153" t="s">
        <v>24</v>
      </c>
      <c r="AG12" s="16"/>
      <c r="AH12" s="153" t="s">
        <v>6</v>
      </c>
      <c r="AI12" s="16"/>
      <c r="AJ12" s="153"/>
      <c r="AK12" s="16"/>
      <c r="AL12" s="153" t="s">
        <v>11</v>
      </c>
    </row>
    <row r="13" spans="2:38" ht="21.75">
      <c r="B13" s="3"/>
      <c r="C13" s="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>
        <v>5.1000000000000004E-3</v>
      </c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2"/>
      <c r="AL13" s="74"/>
    </row>
    <row r="14" spans="2:38" ht="27" thickBot="1">
      <c r="B14" s="175" t="s">
        <v>66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2"/>
      <c r="P14" s="54">
        <f>SUM(P13:P13)</f>
        <v>0</v>
      </c>
      <c r="Q14" s="20"/>
      <c r="R14" s="54">
        <f>SUM(R13:R13)</f>
        <v>0</v>
      </c>
      <c r="S14" s="20"/>
      <c r="T14" s="54">
        <f>SUM(T13:T13)</f>
        <v>0</v>
      </c>
      <c r="U14" s="20"/>
      <c r="V14" s="54">
        <f>SUM(V13:V13)</f>
        <v>5.1000000000000004E-3</v>
      </c>
      <c r="W14" s="20"/>
      <c r="X14" s="54">
        <f>SUM(X13:X13)</f>
        <v>0</v>
      </c>
      <c r="Y14" s="20"/>
      <c r="Z14" s="54">
        <f>SUM(Z13:Z13)</f>
        <v>0</v>
      </c>
      <c r="AA14" s="20"/>
      <c r="AB14" s="54">
        <f>SUM(AB13:AB13)</f>
        <v>0</v>
      </c>
      <c r="AC14" s="20"/>
      <c r="AD14" s="54">
        <f>SUM(AD13:AD13)</f>
        <v>0</v>
      </c>
      <c r="AE14" s="55"/>
      <c r="AF14" s="54"/>
      <c r="AG14" s="20"/>
      <c r="AH14" s="54">
        <f>SUM(AH13:AH13)</f>
        <v>0</v>
      </c>
      <c r="AI14" s="20"/>
      <c r="AJ14" s="54">
        <f>SUM(AJ13:AJ13)</f>
        <v>0</v>
      </c>
      <c r="AK14" s="20"/>
      <c r="AL14" s="63">
        <f>SUM(AL13:AL13)</f>
        <v>0</v>
      </c>
    </row>
    <row r="15" spans="2:38" ht="21" customHeight="1" thickTop="1">
      <c r="V15"/>
      <c r="W15"/>
    </row>
    <row r="16" spans="2:38">
      <c r="V16"/>
      <c r="W16"/>
    </row>
    <row r="17" spans="20:81" ht="21.75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>
      <c r="V28"/>
      <c r="W28"/>
    </row>
  </sheetData>
  <sortState xmlns:xlrd2="http://schemas.microsoft.com/office/spreadsheetml/2017/richdata2" ref="B13:AL13">
    <sortCondition descending="1" ref="AJ13"/>
  </sortState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B2" sqref="B2:AF2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76" t="s">
        <v>188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</row>
    <row r="3" spans="2:32" ht="39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</row>
    <row r="4" spans="2:32" ht="39">
      <c r="B4" s="176" t="s">
        <v>232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</row>
    <row r="5" spans="2:32" ht="129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>
      <c r="B8" s="12" t="s">
        <v>170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>
      <c r="B10" s="151" t="s">
        <v>30</v>
      </c>
      <c r="C10" s="151" t="s">
        <v>30</v>
      </c>
      <c r="D10" s="151" t="s">
        <v>30</v>
      </c>
      <c r="E10" s="151" t="s">
        <v>30</v>
      </c>
      <c r="F10" s="151" t="s">
        <v>30</v>
      </c>
      <c r="G10" s="151" t="s">
        <v>30</v>
      </c>
      <c r="H10" s="151" t="s">
        <v>30</v>
      </c>
      <c r="I10" s="151" t="s">
        <v>30</v>
      </c>
      <c r="J10" s="151" t="s">
        <v>30</v>
      </c>
      <c r="L10" s="178"/>
      <c r="M10" s="151" t="s">
        <v>2</v>
      </c>
      <c r="N10" s="151" t="s">
        <v>2</v>
      </c>
      <c r="O10" s="151" t="s">
        <v>2</v>
      </c>
      <c r="P10" s="151" t="s">
        <v>2</v>
      </c>
      <c r="R10" s="151" t="s">
        <v>3</v>
      </c>
      <c r="S10" s="151" t="s">
        <v>3</v>
      </c>
      <c r="T10" s="151" t="s">
        <v>3</v>
      </c>
      <c r="U10" s="151" t="s">
        <v>3</v>
      </c>
      <c r="V10" s="151"/>
      <c r="W10" s="151" t="s">
        <v>3</v>
      </c>
      <c r="X10" s="151" t="s">
        <v>3</v>
      </c>
      <c r="Z10" s="151" t="s">
        <v>233</v>
      </c>
      <c r="AA10" s="151" t="s">
        <v>4</v>
      </c>
      <c r="AB10" s="151" t="s">
        <v>4</v>
      </c>
      <c r="AC10" s="151" t="s">
        <v>4</v>
      </c>
      <c r="AD10" s="151" t="s">
        <v>4</v>
      </c>
      <c r="AE10" s="151" t="s">
        <v>4</v>
      </c>
      <c r="AF10" s="151" t="s">
        <v>4</v>
      </c>
    </row>
    <row r="11" spans="2:32" s="13" customFormat="1">
      <c r="B11" s="152" t="s">
        <v>31</v>
      </c>
      <c r="C11" s="15"/>
      <c r="D11" s="152" t="s">
        <v>71</v>
      </c>
      <c r="E11" s="15"/>
      <c r="F11" s="152" t="s">
        <v>23</v>
      </c>
      <c r="G11" s="15"/>
      <c r="H11" s="152" t="s">
        <v>32</v>
      </c>
      <c r="I11" s="15"/>
      <c r="J11" s="152" t="s">
        <v>20</v>
      </c>
      <c r="L11" s="173" t="s">
        <v>5</v>
      </c>
      <c r="M11" s="15"/>
      <c r="N11" s="152" t="s">
        <v>6</v>
      </c>
      <c r="O11" s="15"/>
      <c r="P11" s="152" t="s">
        <v>7</v>
      </c>
      <c r="R11" s="152" t="s">
        <v>8</v>
      </c>
      <c r="S11" s="152" t="s">
        <v>8</v>
      </c>
      <c r="T11" s="152" t="s">
        <v>8</v>
      </c>
      <c r="U11" s="15"/>
      <c r="V11" s="173" t="s">
        <v>9</v>
      </c>
      <c r="W11" s="152" t="s">
        <v>9</v>
      </c>
      <c r="X11" s="152" t="s">
        <v>9</v>
      </c>
      <c r="Z11" s="152" t="s">
        <v>5</v>
      </c>
      <c r="AA11" s="15"/>
      <c r="AB11" s="152" t="s">
        <v>6</v>
      </c>
      <c r="AC11" s="15"/>
      <c r="AD11" s="152" t="s">
        <v>7</v>
      </c>
      <c r="AE11" s="15"/>
      <c r="AF11" s="152" t="s">
        <v>33</v>
      </c>
    </row>
    <row r="12" spans="2:32" s="13" customFormat="1" ht="75.75" customHeight="1">
      <c r="B12" s="153" t="s">
        <v>31</v>
      </c>
      <c r="C12" s="16"/>
      <c r="D12" s="153" t="s">
        <v>22</v>
      </c>
      <c r="E12" s="16"/>
      <c r="F12" s="153" t="s">
        <v>23</v>
      </c>
      <c r="G12" s="16"/>
      <c r="H12" s="153" t="s">
        <v>32</v>
      </c>
      <c r="I12" s="16"/>
      <c r="J12" s="153" t="s">
        <v>20</v>
      </c>
      <c r="L12" s="153"/>
      <c r="M12" s="16"/>
      <c r="N12" s="153" t="s">
        <v>6</v>
      </c>
      <c r="O12" s="16"/>
      <c r="P12" s="153" t="s">
        <v>7</v>
      </c>
      <c r="R12" s="153" t="s">
        <v>5</v>
      </c>
      <c r="S12" s="16"/>
      <c r="T12" s="153" t="s">
        <v>6</v>
      </c>
      <c r="U12" s="16"/>
      <c r="V12" s="172" t="s">
        <v>5</v>
      </c>
      <c r="W12" s="16"/>
      <c r="X12" s="153" t="s">
        <v>12</v>
      </c>
      <c r="Z12" s="153" t="s">
        <v>5</v>
      </c>
      <c r="AA12" s="16"/>
      <c r="AB12" s="153" t="s">
        <v>6</v>
      </c>
      <c r="AC12" s="16"/>
      <c r="AD12" s="153" t="s">
        <v>7</v>
      </c>
      <c r="AE12" s="16"/>
      <c r="AF12" s="153" t="s">
        <v>33</v>
      </c>
    </row>
    <row r="13" spans="2:32" s="13" customFormat="1" ht="32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>
      <c r="B14" s="179" t="s">
        <v>66</v>
      </c>
      <c r="C14" s="179"/>
      <c r="D14" s="179"/>
      <c r="E14" s="179"/>
      <c r="F14" s="179"/>
      <c r="G14" s="179"/>
      <c r="H14" s="179"/>
      <c r="I14" s="179"/>
      <c r="J14" s="179"/>
      <c r="K14" s="19"/>
      <c r="L14" s="107">
        <f>SUM(L13:L13)</f>
        <v>0</v>
      </c>
      <c r="M14" s="99"/>
      <c r="N14" s="107" t="s">
        <v>81</v>
      </c>
      <c r="O14" s="99"/>
      <c r="P14" s="107" t="s">
        <v>81</v>
      </c>
      <c r="Q14" s="99"/>
      <c r="R14" s="107" t="s">
        <v>81</v>
      </c>
      <c r="S14" s="99"/>
      <c r="T14" s="107" t="s">
        <v>81</v>
      </c>
      <c r="U14" s="99"/>
      <c r="V14" s="107" t="s">
        <v>81</v>
      </c>
      <c r="W14" s="99"/>
      <c r="X14" s="107" t="s">
        <v>81</v>
      </c>
      <c r="Y14" s="99"/>
      <c r="Z14" s="107" t="s">
        <v>81</v>
      </c>
      <c r="AA14" s="99"/>
      <c r="AB14" s="107" t="s">
        <v>81</v>
      </c>
      <c r="AC14" s="99"/>
      <c r="AD14" s="107" t="s">
        <v>81</v>
      </c>
      <c r="AE14" s="99"/>
      <c r="AF14" s="108">
        <f>SUM(AF13:AF13)</f>
        <v>0</v>
      </c>
    </row>
    <row r="15" spans="2:32" ht="21.75" thickTop="1">
      <c r="L15" s="98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43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28"/>
  <sheetViews>
    <sheetView rightToLeft="1" view="pageBreakPreview" zoomScale="70" zoomScaleNormal="100" zoomScaleSheetLayoutView="70" workbookViewId="0">
      <selection activeCell="L23" sqref="L23"/>
    </sheetView>
  </sheetViews>
  <sheetFormatPr defaultRowHeight="21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>
      <c r="B2" s="149" t="s">
        <v>188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20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20" ht="30">
      <c r="B4" s="149" t="s">
        <v>232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20" ht="30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>
      <c r="B6" s="12" t="s">
        <v>171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>
      <c r="B8" s="150" t="s">
        <v>34</v>
      </c>
      <c r="D8" s="151" t="s">
        <v>90</v>
      </c>
      <c r="F8" s="151" t="s">
        <v>3</v>
      </c>
      <c r="G8" s="151" t="s">
        <v>3</v>
      </c>
      <c r="H8" s="151" t="s">
        <v>3</v>
      </c>
      <c r="J8" s="151" t="s">
        <v>233</v>
      </c>
      <c r="K8" s="151" t="s">
        <v>4</v>
      </c>
      <c r="L8" s="151" t="s">
        <v>4</v>
      </c>
    </row>
    <row r="9" spans="2:20" s="4" customFormat="1">
      <c r="B9" s="183" t="s">
        <v>34</v>
      </c>
      <c r="D9" s="181" t="s">
        <v>35</v>
      </c>
      <c r="F9" s="181" t="s">
        <v>36</v>
      </c>
      <c r="G9" s="27"/>
      <c r="H9" s="181" t="s">
        <v>37</v>
      </c>
      <c r="J9" s="181" t="s">
        <v>35</v>
      </c>
      <c r="K9" s="27"/>
      <c r="L9" s="182" t="s">
        <v>33</v>
      </c>
    </row>
    <row r="10" spans="2:20" s="4" customFormat="1">
      <c r="B10" s="3" t="s">
        <v>217</v>
      </c>
      <c r="C10" s="103"/>
      <c r="D10" s="103">
        <v>601851</v>
      </c>
      <c r="E10" s="103"/>
      <c r="F10" s="103">
        <v>2545</v>
      </c>
      <c r="G10" s="103"/>
      <c r="H10" s="103">
        <v>0</v>
      </c>
      <c r="I10" s="103"/>
      <c r="J10" s="103">
        <v>604396</v>
      </c>
      <c r="K10" s="6"/>
      <c r="L10" s="31">
        <f>J10/'سرمایه گذاری ها'!$O$17</f>
        <v>1.7407834323821715E-6</v>
      </c>
      <c r="N10"/>
    </row>
    <row r="11" spans="2:20" s="4" customFormat="1">
      <c r="B11" s="3" t="s">
        <v>218</v>
      </c>
      <c r="C11" s="103"/>
      <c r="D11" s="103">
        <v>414072</v>
      </c>
      <c r="E11" s="103"/>
      <c r="F11" s="103">
        <v>1754</v>
      </c>
      <c r="G11" s="103"/>
      <c r="H11" s="103">
        <v>0</v>
      </c>
      <c r="I11" s="103"/>
      <c r="J11" s="103">
        <v>415826</v>
      </c>
      <c r="K11" s="6"/>
      <c r="L11" s="31">
        <f>J11/'سرمایه گذاری ها'!$O$17</f>
        <v>1.1976634715546576E-6</v>
      </c>
      <c r="N11"/>
    </row>
    <row r="12" spans="2:20" s="4" customFormat="1">
      <c r="B12" s="3" t="s">
        <v>219</v>
      </c>
      <c r="C12" s="103"/>
      <c r="D12" s="103">
        <v>3439765999</v>
      </c>
      <c r="E12" s="103"/>
      <c r="F12" s="103">
        <v>33490579533</v>
      </c>
      <c r="G12" s="103"/>
      <c r="H12" s="103">
        <v>34657117124</v>
      </c>
      <c r="I12" s="103"/>
      <c r="J12" s="103">
        <v>2273228408</v>
      </c>
      <c r="K12" s="6"/>
      <c r="L12" s="31">
        <f>J12/'سرمایه گذاری ها'!$O$17</f>
        <v>6.5473602582857915E-3</v>
      </c>
      <c r="N12"/>
    </row>
    <row r="13" spans="2:20" s="4" customFormat="1">
      <c r="B13" s="3" t="s">
        <v>220</v>
      </c>
      <c r="C13" s="103"/>
      <c r="D13" s="103">
        <v>967459</v>
      </c>
      <c r="E13" s="103"/>
      <c r="F13" s="103">
        <v>4097</v>
      </c>
      <c r="G13" s="103"/>
      <c r="H13" s="103">
        <v>0</v>
      </c>
      <c r="I13" s="103"/>
      <c r="J13" s="103">
        <v>971556</v>
      </c>
      <c r="K13" s="6"/>
      <c r="L13" s="31">
        <f>J13/'سرمایه گذاری ها'!$O$17</f>
        <v>2.7982789238040836E-6</v>
      </c>
      <c r="N13"/>
    </row>
    <row r="14" spans="2:20" s="4" customFormat="1">
      <c r="B14" s="5"/>
      <c r="C14" s="6"/>
      <c r="D14" s="69">
        <v>3.6200000000000003E-2</v>
      </c>
      <c r="E14" s="6"/>
      <c r="F14" s="69"/>
      <c r="G14" s="6"/>
      <c r="H14" s="69"/>
      <c r="I14" s="6"/>
      <c r="J14" s="69"/>
      <c r="K14" s="6"/>
      <c r="L14" s="31"/>
      <c r="N14"/>
    </row>
    <row r="15" spans="2:20" ht="27" thickBot="1">
      <c r="B15" s="53" t="s">
        <v>66</v>
      </c>
      <c r="D15" s="54">
        <f>SUM(D10:D14)</f>
        <v>3441749381.0362</v>
      </c>
      <c r="E15" s="54">
        <f>SUM(E10:E13)</f>
        <v>0</v>
      </c>
      <c r="F15" s="54">
        <f>SUM(F10:F13)</f>
        <v>33490587929</v>
      </c>
      <c r="G15" s="54">
        <f>SUM(G10:G13)</f>
        <v>0</v>
      </c>
      <c r="H15" s="54">
        <f>SUM(H10:H13)</f>
        <v>34657117124</v>
      </c>
      <c r="I15" s="54">
        <f>SUM(I10:I13)</f>
        <v>0</v>
      </c>
      <c r="J15" s="54">
        <f>SUM(J10:J14)</f>
        <v>2275220186</v>
      </c>
      <c r="L15" s="63">
        <f>SUM(L10:L14)</f>
        <v>6.5530969841135324E-3</v>
      </c>
      <c r="N15"/>
    </row>
    <row r="16" spans="2:20" ht="21.75" thickTop="1">
      <c r="D16"/>
      <c r="N16"/>
    </row>
    <row r="17" spans="2:14">
      <c r="B17" s="180">
        <v>6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N17"/>
    </row>
    <row r="18" spans="2:14">
      <c r="B18" s="20"/>
      <c r="D18"/>
      <c r="N18"/>
    </row>
    <row r="19" spans="2:14">
      <c r="D19"/>
      <c r="N19"/>
    </row>
    <row r="20" spans="2:14">
      <c r="D20"/>
      <c r="N20"/>
    </row>
    <row r="21" spans="2:14">
      <c r="D21"/>
      <c r="N21"/>
    </row>
    <row r="22" spans="2:14">
      <c r="D22"/>
      <c r="N22"/>
    </row>
    <row r="23" spans="2:14">
      <c r="D23"/>
      <c r="N23"/>
    </row>
    <row r="24" spans="2:14">
      <c r="D24"/>
      <c r="N24"/>
    </row>
    <row r="25" spans="2:14">
      <c r="D25"/>
      <c r="N25"/>
    </row>
    <row r="26" spans="2:14">
      <c r="D26"/>
      <c r="N26"/>
    </row>
    <row r="27" spans="2:14">
      <c r="N27"/>
    </row>
    <row r="28" spans="2:14">
      <c r="D28" s="3"/>
      <c r="N28"/>
    </row>
  </sheetData>
  <sortState xmlns:xlrd2="http://schemas.microsoft.com/office/spreadsheetml/2017/richdata2"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22"/>
  <sheetViews>
    <sheetView rightToLeft="1" view="pageBreakPreview" zoomScaleNormal="100" zoomScaleSheetLayoutView="100" workbookViewId="0">
      <selection sqref="A1:AA1"/>
    </sheetView>
  </sheetViews>
  <sheetFormatPr defaultRowHeight="1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>
      <c r="A1" s="170" t="s">
        <v>188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ht="25.5">
      <c r="A2" s="170" t="s">
        <v>91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1:27" ht="25.5">
      <c r="A3" s="170" t="s">
        <v>232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7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1:27" ht="24">
      <c r="A5" s="144" t="s">
        <v>172</v>
      </c>
      <c r="B5" s="184" t="s">
        <v>101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</row>
    <row r="6" spans="1:27" ht="21">
      <c r="A6" s="121"/>
      <c r="B6" s="121"/>
      <c r="C6" s="121"/>
      <c r="D6" s="121"/>
      <c r="E6" s="169" t="s">
        <v>90</v>
      </c>
      <c r="F6" s="169"/>
      <c r="G6" s="169"/>
      <c r="H6" s="169"/>
      <c r="I6" s="169"/>
      <c r="J6" s="121"/>
      <c r="K6" s="169" t="s">
        <v>3</v>
      </c>
      <c r="L6" s="169"/>
      <c r="M6" s="169"/>
      <c r="N6" s="169"/>
      <c r="O6" s="169"/>
      <c r="P6" s="169"/>
      <c r="Q6" s="169"/>
      <c r="R6" s="121"/>
      <c r="S6" s="169" t="s">
        <v>233</v>
      </c>
      <c r="T6" s="169"/>
      <c r="U6" s="169"/>
      <c r="V6" s="169"/>
      <c r="W6" s="169"/>
      <c r="X6" s="169"/>
      <c r="Y6" s="169"/>
      <c r="Z6" s="169"/>
      <c r="AA6" s="169"/>
    </row>
    <row r="7" spans="1:27" ht="21">
      <c r="A7" s="121"/>
      <c r="B7" s="121"/>
      <c r="C7" s="121"/>
      <c r="D7" s="121"/>
      <c r="E7" s="122"/>
      <c r="F7" s="122"/>
      <c r="G7" s="122"/>
      <c r="H7" s="122"/>
      <c r="I7" s="122"/>
      <c r="J7" s="121"/>
      <c r="K7" s="165" t="s">
        <v>102</v>
      </c>
      <c r="L7" s="165"/>
      <c r="M7" s="165"/>
      <c r="N7" s="122"/>
      <c r="O7" s="165" t="s">
        <v>103</v>
      </c>
      <c r="P7" s="165"/>
      <c r="Q7" s="165"/>
      <c r="R7" s="121"/>
      <c r="S7" s="122"/>
      <c r="T7" s="122"/>
      <c r="U7" s="122"/>
      <c r="V7" s="122"/>
      <c r="W7" s="122"/>
      <c r="X7" s="122"/>
      <c r="Y7" s="122"/>
      <c r="Z7" s="122"/>
      <c r="AA7" s="122"/>
    </row>
    <row r="8" spans="1:27" ht="21">
      <c r="A8" s="169" t="s">
        <v>104</v>
      </c>
      <c r="B8" s="169"/>
      <c r="C8" s="121"/>
      <c r="D8" s="169" t="s">
        <v>105</v>
      </c>
      <c r="E8" s="169"/>
      <c r="F8" s="121"/>
      <c r="G8" s="123" t="s">
        <v>6</v>
      </c>
      <c r="H8" s="121"/>
      <c r="I8" s="123" t="s">
        <v>7</v>
      </c>
      <c r="J8" s="121"/>
      <c r="K8" s="124" t="s">
        <v>5</v>
      </c>
      <c r="L8" s="122"/>
      <c r="M8" s="124" t="s">
        <v>6</v>
      </c>
      <c r="N8" s="121"/>
      <c r="O8" s="124" t="s">
        <v>5</v>
      </c>
      <c r="P8" s="122"/>
      <c r="Q8" s="124" t="s">
        <v>12</v>
      </c>
      <c r="R8" s="121"/>
      <c r="S8" s="123" t="s">
        <v>5</v>
      </c>
      <c r="T8" s="121"/>
      <c r="U8" s="123" t="s">
        <v>106</v>
      </c>
      <c r="V8" s="121"/>
      <c r="W8" s="123" t="s">
        <v>6</v>
      </c>
      <c r="X8" s="121"/>
      <c r="Y8" s="123" t="s">
        <v>7</v>
      </c>
      <c r="Z8" s="121"/>
      <c r="AA8" s="123" t="s">
        <v>107</v>
      </c>
    </row>
    <row r="9" spans="1:27" ht="21">
      <c r="A9" s="134"/>
      <c r="B9" s="134"/>
      <c r="C9" s="121"/>
      <c r="D9" s="134"/>
      <c r="E9" s="134"/>
      <c r="F9" s="121"/>
      <c r="G9" s="134"/>
      <c r="H9" s="121"/>
      <c r="I9" s="134"/>
      <c r="J9" s="121"/>
      <c r="K9" s="134"/>
      <c r="L9" s="121"/>
      <c r="M9" s="134"/>
      <c r="N9" s="121"/>
      <c r="O9" s="134"/>
      <c r="P9" s="121"/>
      <c r="Q9" s="134"/>
      <c r="R9" s="121"/>
      <c r="S9" s="134"/>
      <c r="T9" s="121"/>
      <c r="U9" s="134"/>
      <c r="V9" s="121"/>
      <c r="W9" s="134"/>
      <c r="X9" s="121"/>
      <c r="Y9" s="134"/>
      <c r="Z9" s="121"/>
      <c r="AA9" s="134"/>
    </row>
    <row r="10" spans="1:27" ht="21">
      <c r="A10" s="134"/>
      <c r="B10" s="134"/>
      <c r="C10" s="121"/>
      <c r="D10" s="134"/>
      <c r="E10" s="134"/>
      <c r="F10" s="121"/>
      <c r="G10" s="134"/>
      <c r="H10" s="121"/>
      <c r="I10" s="134"/>
      <c r="J10" s="121"/>
      <c r="K10" s="134"/>
      <c r="L10" s="121"/>
      <c r="M10" s="134"/>
      <c r="N10" s="121"/>
      <c r="O10" s="134"/>
      <c r="P10" s="121"/>
      <c r="Q10" s="134"/>
      <c r="R10" s="121"/>
      <c r="S10" s="134"/>
      <c r="T10" s="121"/>
      <c r="U10" s="134"/>
      <c r="V10" s="121"/>
      <c r="W10" s="134"/>
      <c r="X10" s="121"/>
      <c r="Y10" s="134"/>
      <c r="Z10" s="121"/>
      <c r="AA10" s="134"/>
    </row>
    <row r="11" spans="1:27" ht="21">
      <c r="A11" s="169" t="s">
        <v>66</v>
      </c>
      <c r="B11" s="169"/>
      <c r="C11" s="121"/>
      <c r="D11" s="169"/>
      <c r="E11" s="169"/>
      <c r="F11" s="121"/>
      <c r="G11" s="123"/>
      <c r="H11" s="121"/>
      <c r="I11" s="123"/>
      <c r="J11" s="121"/>
      <c r="K11" s="124"/>
      <c r="L11" s="122"/>
      <c r="M11" s="124"/>
      <c r="N11" s="121"/>
      <c r="O11" s="124"/>
      <c r="P11" s="122"/>
      <c r="Q11" s="124"/>
      <c r="R11" s="121"/>
      <c r="S11" s="123"/>
      <c r="T11" s="121"/>
      <c r="U11" s="123"/>
      <c r="V11" s="121"/>
      <c r="W11" s="123"/>
      <c r="X11" s="121"/>
      <c r="Y11" s="123"/>
      <c r="Z11" s="121"/>
      <c r="AA11" s="123"/>
    </row>
    <row r="12" spans="1:27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</row>
    <row r="13" spans="1:27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</row>
    <row r="14" spans="1:27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</row>
    <row r="15" spans="1:27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</row>
    <row r="16" spans="1:27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</row>
    <row r="17" spans="1:27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</row>
    <row r="22" spans="1:27" ht="21">
      <c r="A22" s="180">
        <v>7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85" t="s">
        <v>188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2:28" ht="35.25">
      <c r="B3" s="185" t="s">
        <v>0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2:28" ht="35.25">
      <c r="B4" s="185" t="s">
        <v>232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2:28" ht="138.75" customHeight="1"/>
    <row r="6" spans="2:28" s="2" customFormat="1" ht="30">
      <c r="B6" s="12" t="s">
        <v>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>
      <c r="B8" s="187" t="s">
        <v>70</v>
      </c>
      <c r="D8" s="149" t="s">
        <v>233</v>
      </c>
      <c r="E8" s="149" t="s">
        <v>4</v>
      </c>
      <c r="F8" s="149" t="s">
        <v>4</v>
      </c>
      <c r="G8" s="149" t="s">
        <v>4</v>
      </c>
      <c r="H8" s="149" t="s">
        <v>4</v>
      </c>
      <c r="I8" s="149" t="s">
        <v>4</v>
      </c>
      <c r="J8" s="149" t="s">
        <v>4</v>
      </c>
      <c r="K8" s="149" t="s">
        <v>4</v>
      </c>
      <c r="L8" s="149" t="s">
        <v>4</v>
      </c>
      <c r="M8" s="149" t="s">
        <v>4</v>
      </c>
      <c r="N8" s="149" t="s">
        <v>4</v>
      </c>
    </row>
    <row r="9" spans="2:28" ht="30">
      <c r="B9" s="187" t="s">
        <v>1</v>
      </c>
      <c r="D9" s="186" t="s">
        <v>5</v>
      </c>
      <c r="E9" s="17"/>
      <c r="F9" s="186" t="s">
        <v>25</v>
      </c>
      <c r="G9" s="17"/>
      <c r="H9" s="186" t="s">
        <v>26</v>
      </c>
      <c r="I9" s="17"/>
      <c r="J9" s="186" t="s">
        <v>27</v>
      </c>
      <c r="K9" s="17"/>
      <c r="L9" s="181" t="s">
        <v>28</v>
      </c>
      <c r="M9" s="17"/>
      <c r="N9" s="186" t="s">
        <v>29</v>
      </c>
    </row>
    <row r="10" spans="2:28" ht="26.25" customHeight="1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>
      <c r="B11" s="64" t="s">
        <v>66</v>
      </c>
      <c r="D11" s="79"/>
      <c r="E11" s="80"/>
      <c r="F11" s="79">
        <f>SUM(F10:F10)</f>
        <v>0</v>
      </c>
      <c r="G11" s="80"/>
      <c r="H11" s="79">
        <f>SUM(H10:H10)</f>
        <v>0</v>
      </c>
      <c r="I11" s="81"/>
      <c r="J11" s="104"/>
      <c r="K11" s="81"/>
      <c r="L11" s="79">
        <f>SUM(L10:L10)</f>
        <v>0</v>
      </c>
      <c r="M11" s="81"/>
      <c r="N11" s="82"/>
    </row>
    <row r="12" spans="2:28" ht="21.75" thickTop="1">
      <c r="H12"/>
      <c r="L12"/>
    </row>
    <row r="13" spans="2:28">
      <c r="L13"/>
    </row>
    <row r="14" spans="2:28">
      <c r="L14"/>
    </row>
    <row r="15" spans="2:28">
      <c r="L15"/>
    </row>
    <row r="16" spans="2:28">
      <c r="L16"/>
    </row>
    <row r="17" spans="8:12" ht="30">
      <c r="H17" s="81">
        <v>8</v>
      </c>
      <c r="L17"/>
    </row>
    <row r="18" spans="8:12">
      <c r="L18"/>
    </row>
    <row r="19" spans="8:12">
      <c r="L19"/>
    </row>
    <row r="20" spans="8:12">
      <c r="L20"/>
    </row>
    <row r="21" spans="8:12">
      <c r="L21"/>
    </row>
    <row r="22" spans="8:12">
      <c r="L22"/>
    </row>
    <row r="23" spans="8:12">
      <c r="L23"/>
    </row>
    <row r="24" spans="8:12">
      <c r="L24"/>
    </row>
    <row r="25" spans="8:12">
      <c r="L25"/>
    </row>
    <row r="26" spans="8:12">
      <c r="L26"/>
    </row>
    <row r="27" spans="8:12">
      <c r="L27"/>
    </row>
    <row r="28" spans="8:12">
      <c r="L28"/>
    </row>
    <row r="29" spans="8:12">
      <c r="L29"/>
    </row>
    <row r="30" spans="8:12">
      <c r="L30"/>
    </row>
    <row r="31" spans="8:12">
      <c r="L31"/>
    </row>
    <row r="32" spans="8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سهام!Print_Area</vt:lpstr>
      <vt:lpstr>'سود اوراق بهادار'!Print_Area</vt:lpstr>
      <vt:lpstr>'سود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2024-07-22T12:15:26Z</cp:lastPrinted>
  <dcterms:created xsi:type="dcterms:W3CDTF">2021-12-28T12:49:50Z</dcterms:created>
  <dcterms:modified xsi:type="dcterms:W3CDTF">2024-07-24T07:58:48Z</dcterms:modified>
</cp:coreProperties>
</file>