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3\خرداد\ارمغان\"/>
    </mc:Choice>
  </mc:AlternateContent>
  <xr:revisionPtr revIDLastSave="0" documentId="13_ncr:1_{793008A4-99C0-40A6-BCB6-E4AEDE9AE6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اوراق مشتقه" sheetId="18" r:id="rId4"/>
    <sheet name="اوراق مشارکت" sheetId="3" r:id="rId5"/>
    <sheet name="گواهی سپرده" sheetId="5" r:id="rId6"/>
    <sheet name="سپرده" sheetId="6" r:id="rId7"/>
    <sheet name="واحدهای صندوق" sheetId="19" r:id="rId8"/>
    <sheet name="تعدیل قیمت" sheetId="4" r:id="rId9"/>
    <sheet name="جمع درآمدها" sheetId="15" r:id="rId10"/>
    <sheet name="درآمد سرمایه گذاری در صندوق" sheetId="2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درآمد سود صندوق" sheetId="22" r:id="rId16"/>
    <sheet name="درآمد سود سهام" sheetId="8" r:id="rId17"/>
    <sheet name="سود اوراق بهادار" sheetId="23" r:id="rId18"/>
    <sheet name="سود سپرده بانکی" sheetId="7" r:id="rId19"/>
    <sheet name="درآمد ناشی از تغییر قیمت اوراق" sheetId="9" r:id="rId20"/>
    <sheet name="درآمد ناشی از فروش" sheetId="10" r:id="rId21"/>
    <sheet name="درآمد اعمال اختیار" sheetId="24" r:id="rId22"/>
    <sheet name="مبالغ تخصیصی اوراق" sheetId="21" r:id="rId23"/>
  </sheets>
  <definedNames>
    <definedName name="_xlnm._FilterDatabase" localSheetId="1" hidden="1">'سرمایه گذاری ها'!$E$12:$Q$14</definedName>
    <definedName name="_xlnm._FilterDatabase" localSheetId="2" hidden="1">سهام!$C$11:$AA$45</definedName>
    <definedName name="_xlnm.Print_Area" localSheetId="4">'اوراق مشارکت'!$A$1:$AN$23</definedName>
    <definedName name="_xlnm.Print_Area" localSheetId="3">'اوراق مشتقه'!$A$1:$AW$19</definedName>
    <definedName name="_xlnm.Print_Area" localSheetId="9">'جمع درآمدها'!$A$1:$L$22</definedName>
    <definedName name="_xlnm.Print_Area" localSheetId="13">'درآمد سپرده بانکی'!$A$1:$L$18</definedName>
    <definedName name="_xlnm.Print_Area" localSheetId="16">'درآمد سود سهام'!$A$1:$U$35</definedName>
    <definedName name="_xlnm.Print_Area" localSheetId="19">'درآمد ناشی از تغییر قیمت اوراق'!$A$1:$S$48</definedName>
    <definedName name="_xlnm.Print_Area" localSheetId="20">'درآمد ناشی از فروش'!$A$1:$U$30</definedName>
    <definedName name="_xlnm.Print_Area" localSheetId="14">'سایر درآمدها'!$A$1:$F$22</definedName>
    <definedName name="_xlnm.Print_Area" localSheetId="6">سپرده!$A$1:$L$17</definedName>
    <definedName name="_xlnm.Print_Area" localSheetId="1">'سرمایه گذاری ها'!$A$1:$S$22</definedName>
    <definedName name="_xlnm.Print_Area" localSheetId="12">'سرمایه‌گذاری در اوراق بهادار'!$A$1:$U$20</definedName>
    <definedName name="_xlnm.Print_Area" localSheetId="2">سهام!$A$1:$AB$49</definedName>
    <definedName name="_xlnm.Print_Area" localSheetId="17">'سود اوراق بهادار'!$A$1:$T$15</definedName>
    <definedName name="_xlnm.Print_Area" localSheetId="18">'سود سپرده بانکی'!$A$1:$O$18</definedName>
    <definedName name="_xlnm.Print_Area" localSheetId="0">'صفحه اول '!$A$1:$M$53</definedName>
    <definedName name="_xlnm.Print_Area" localSheetId="5">'گواهی سپرده'!$A$1:$AF$27</definedName>
  </definedNames>
  <calcPr calcId="181029"/>
</workbook>
</file>

<file path=xl/calcChain.xml><?xml version="1.0" encoding="utf-8"?>
<calcChain xmlns="http://schemas.openxmlformats.org/spreadsheetml/2006/main">
  <c r="J13" i="15" l="1"/>
  <c r="D46" i="9"/>
  <c r="F46" i="9"/>
  <c r="H46" i="9"/>
  <c r="J46" i="9"/>
  <c r="L46" i="9"/>
  <c r="N46" i="9"/>
  <c r="P46" i="9"/>
  <c r="R46" i="9"/>
  <c r="N15" i="7"/>
  <c r="F18" i="8"/>
  <c r="H18" i="8"/>
  <c r="J18" i="8"/>
  <c r="L18" i="8"/>
  <c r="N18" i="8"/>
  <c r="P18" i="8"/>
  <c r="R18" i="8"/>
  <c r="T18" i="8"/>
  <c r="V46" i="11"/>
  <c r="D46" i="11"/>
  <c r="F46" i="11"/>
  <c r="H46" i="11"/>
  <c r="J46" i="11"/>
  <c r="L46" i="11"/>
  <c r="N46" i="11"/>
  <c r="P46" i="11"/>
  <c r="R46" i="11"/>
  <c r="T46" i="11"/>
  <c r="F11" i="15" l="1"/>
  <c r="D26" i="10"/>
  <c r="F26" i="10"/>
  <c r="H26" i="10"/>
  <c r="J26" i="10"/>
  <c r="L26" i="10"/>
  <c r="N26" i="10"/>
  <c r="P26" i="10"/>
  <c r="R26" i="10"/>
  <c r="D15" i="7"/>
  <c r="F15" i="7"/>
  <c r="H15" i="7"/>
  <c r="J15" i="7"/>
  <c r="L15" i="7"/>
  <c r="D15" i="13"/>
  <c r="F9" i="15" s="1"/>
  <c r="H15" i="13"/>
  <c r="D14" i="12"/>
  <c r="F14" i="12"/>
  <c r="D15" i="6"/>
  <c r="F15" i="6"/>
  <c r="H15" i="6"/>
  <c r="J15" i="6"/>
  <c r="L11" i="4"/>
  <c r="H11" i="4"/>
  <c r="F11" i="4"/>
  <c r="AD16" i="3"/>
  <c r="AJ16" i="3"/>
  <c r="AH16" i="3"/>
  <c r="AB16" i="3"/>
  <c r="Z16" i="3"/>
  <c r="X16" i="3"/>
  <c r="V16" i="3"/>
  <c r="T16" i="3"/>
  <c r="R16" i="3"/>
  <c r="P16" i="3"/>
  <c r="E47" i="1"/>
  <c r="O47" i="1"/>
  <c r="Q47" i="1"/>
  <c r="S47" i="1"/>
  <c r="W47" i="1"/>
  <c r="Y47" i="1"/>
  <c r="O15" i="16"/>
  <c r="M15" i="16"/>
  <c r="K15" i="16"/>
  <c r="I15" i="16"/>
  <c r="G15" i="16"/>
  <c r="E15" i="16"/>
  <c r="F13" i="14"/>
  <c r="H14" i="12"/>
  <c r="J14" i="12"/>
  <c r="F12" i="15" s="1"/>
  <c r="L14" i="12"/>
  <c r="N14" i="12"/>
  <c r="P14" i="12"/>
  <c r="R14" i="12"/>
  <c r="F13" i="15"/>
  <c r="E15" i="6"/>
  <c r="G15" i="6"/>
  <c r="I15" i="6"/>
  <c r="D13" i="14"/>
  <c r="F10" i="15" s="1"/>
  <c r="G47" i="1"/>
  <c r="I47" i="1"/>
  <c r="K47" i="1"/>
  <c r="M47" i="1"/>
  <c r="I14" i="16" s="1"/>
  <c r="F15" i="15" l="1"/>
  <c r="H10" i="15" s="1"/>
  <c r="H11" i="15" l="1"/>
  <c r="H9" i="15"/>
  <c r="H13" i="15"/>
  <c r="H12" i="15"/>
  <c r="L14" i="5"/>
  <c r="I12" i="16" l="1"/>
  <c r="H15" i="15" l="1"/>
  <c r="E13" i="16"/>
  <c r="O13" i="16" l="1"/>
  <c r="M13" i="16"/>
  <c r="I13" i="16"/>
  <c r="I17" i="16" s="1"/>
  <c r="K13" i="16"/>
  <c r="G13" i="16" l="1"/>
  <c r="O12" i="16" l="1"/>
  <c r="E12" i="16"/>
  <c r="G12" i="16"/>
  <c r="K12" i="16"/>
  <c r="M12" i="16"/>
  <c r="M14" i="16"/>
  <c r="O14" i="16"/>
  <c r="E14" i="16"/>
  <c r="E17" i="16" s="1"/>
  <c r="G14" i="16"/>
  <c r="G17" i="16" l="1"/>
  <c r="M17" i="16"/>
  <c r="O17" i="16"/>
  <c r="K14" i="16"/>
  <c r="K17" i="16" s="1"/>
  <c r="AA15" i="1" l="1"/>
  <c r="AA19" i="1"/>
  <c r="AA23" i="1"/>
  <c r="AA27" i="1"/>
  <c r="AA31" i="1"/>
  <c r="AA39" i="1"/>
  <c r="AA12" i="1"/>
  <c r="AA16" i="1"/>
  <c r="AA20" i="1"/>
  <c r="AA24" i="1"/>
  <c r="AA28" i="1"/>
  <c r="AA32" i="1"/>
  <c r="AA36" i="1"/>
  <c r="AA40" i="1"/>
  <c r="AA44" i="1"/>
  <c r="AA14" i="1"/>
  <c r="AA22" i="1"/>
  <c r="AA26" i="1"/>
  <c r="AA30" i="1"/>
  <c r="AA34" i="1"/>
  <c r="AA38" i="1"/>
  <c r="AA42" i="1"/>
  <c r="AA35" i="1"/>
  <c r="AA43" i="1"/>
  <c r="AA13" i="1"/>
  <c r="AA17" i="1"/>
  <c r="AA21" i="1"/>
  <c r="AA25" i="1"/>
  <c r="AA29" i="1"/>
  <c r="AA33" i="1"/>
  <c r="AA37" i="1"/>
  <c r="AA41" i="1"/>
  <c r="AA45" i="1"/>
  <c r="AA18" i="1"/>
  <c r="L13" i="6"/>
  <c r="L11" i="6"/>
  <c r="L12" i="6"/>
  <c r="L10" i="6"/>
  <c r="AL14" i="3"/>
  <c r="Q15" i="16"/>
  <c r="J12" i="15"/>
  <c r="J10" i="15"/>
  <c r="J11" i="15"/>
  <c r="AA11" i="1"/>
  <c r="Q13" i="16"/>
  <c r="AL13" i="3"/>
  <c r="Q17" i="16"/>
  <c r="Q12" i="16"/>
  <c r="Q14" i="16"/>
  <c r="J9" i="15"/>
  <c r="AF14" i="5"/>
  <c r="AA47" i="1" l="1"/>
  <c r="L15" i="6"/>
  <c r="AL16" i="3"/>
  <c r="J15" i="15"/>
  <c r="E14" i="12"/>
  <c r="G14" i="12"/>
  <c r="I14" i="12"/>
  <c r="K14" i="12"/>
  <c r="M14" i="12"/>
  <c r="O14" i="12"/>
  <c r="Q14" i="12"/>
  <c r="P17" i="16" l="1"/>
  <c r="N17" i="16"/>
  <c r="L42" i="16"/>
  <c r="J17" i="16"/>
  <c r="H17" i="16"/>
  <c r="F17" i="16"/>
  <c r="D17" i="16"/>
</calcChain>
</file>

<file path=xl/sharedStrings.xml><?xml version="1.0" encoding="utf-8"?>
<sst xmlns="http://schemas.openxmlformats.org/spreadsheetml/2006/main" count="834" uniqueCount="233">
  <si>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</si>
  <si>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</si>
  <si>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</si>
  <si>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</si>
  <si>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</si>
  <si>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</si>
  <si>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</si>
  <si>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</si>
  <si>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</si>
  <si>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</si>
  <si>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</si>
  <si>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</si>
  <si>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</si>
  <si>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</si>
  <si>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</si>
  <si>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</si>
  <si>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</si>
  <si>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</si>
  <si>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</si>
  <si>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</si>
  <si>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</si>
  <si>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</si>
  <si>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</si>
  <si>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</si>
  <si>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</si>
  <si>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</si>
  <si>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</si>
  <si>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</si>
  <si>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</si>
  <si>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</si>
  <si>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</si>
  <si>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</si>
  <si>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</si>
  <si>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</si>
  <si>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</si>
  <si>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</si>
  <si>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</si>
  <si>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</si>
  <si>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</si>
  <si>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</si>
  <si>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</si>
  <si>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</si>
  <si>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</si>
  <si>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</si>
  <si>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</si>
  <si>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</si>
  <si>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</si>
  <si>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</si>
  <si>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</si>
  <si>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</si>
  <si>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</si>
  <si>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</si>
  <si>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</si>
  <si>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</si>
  <si>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</si>
  <si>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</si>
  <si>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</si>
  <si>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</si>
  <si>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</si>
  <si>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</si>
  <si>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</si>
  <si>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</si>
  <si>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</si>
  <si>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</si>
  <si>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</si>
  <si>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</si>
  <si>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جمع کل</t>
  </si>
  <si>
    <t>1. سرمایه گذاری ها</t>
  </si>
  <si>
    <t>1.1. سرمایه گذاری در سهام و حق تقدم سهام</t>
  </si>
  <si>
    <t>سهام و حق تقدم</t>
  </si>
  <si>
    <t>اوراق بدهی</t>
  </si>
  <si>
    <t>نام دارایی</t>
  </si>
  <si>
    <t>تاریخ سررسید</t>
  </si>
  <si>
    <t>طبقه دارایی</t>
  </si>
  <si>
    <t>افزایش طی دوره</t>
  </si>
  <si>
    <t>کاهش طی دوره</t>
  </si>
  <si>
    <t>2. اوراق بهاداری که ارزش آنها در تاریخ گزارش تعدیل شده اند</t>
  </si>
  <si>
    <t>بله</t>
  </si>
  <si>
    <t>اسنادخزانه-م7بودجه00-030912</t>
  </si>
  <si>
    <t>3. درآمد حاصل از سرمایه گذاری ها</t>
  </si>
  <si>
    <t>سپرده های بانکی</t>
  </si>
  <si>
    <t>سیمان‌هرمزگان‌</t>
  </si>
  <si>
    <t>شیر پگاه آذربایجان شرقی</t>
  </si>
  <si>
    <t>-</t>
  </si>
  <si>
    <t>بانک ملت</t>
  </si>
  <si>
    <t>ایران خودرو دیزل</t>
  </si>
  <si>
    <t>پویا زرکان آق دره</t>
  </si>
  <si>
    <t>اسنادخزانه-م5بودجه00-030626</t>
  </si>
  <si>
    <t>فولاد امیرکبیرکاشان</t>
  </si>
  <si>
    <t>آهن و فولاد غدیر ایرانیان</t>
  </si>
  <si>
    <t>1403/02/31</t>
  </si>
  <si>
    <t>1403/02/01</t>
  </si>
  <si>
    <t>تعدیل کارمزد کارگزار</t>
  </si>
  <si>
    <t>برای ماه منتهی به 1403/03/31</t>
  </si>
  <si>
    <t>1403/03/31</t>
  </si>
  <si>
    <t>صورت وضعیت پرتفوی</t>
  </si>
  <si>
    <t>اطلاعات آماری مرتبط با اوراق اختیار فروش تبعی خریداری شده توسط صندوق سرمایه گذاری:</t>
  </si>
  <si>
    <t>نام سهام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</si>
  <si>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</si>
  <si>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</si>
  <si>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</si>
  <si>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</si>
  <si>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</si>
  <si>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</si>
  <si>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</si>
  <si>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</si>
  <si>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</si>
  <si>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</si>
  <si>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</si>
  <si>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</si>
  <si>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</si>
  <si>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درصد به کل دارایی ها</t>
  </si>
  <si>
    <t>یادداشت</t>
  </si>
  <si>
    <t>درآمد حاصل از سرمایه گذاری در سپرده بانکی و گواهی سپرده</t>
  </si>
  <si>
    <t>درآمد حاصل از سرمایه گذاری در واحدهای صندوق های سرمایه گذاری</t>
  </si>
  <si>
    <t>درآمد حاصل از سرمایه گذاری در اوراق بهادار با درآمد ثابت</t>
  </si>
  <si>
    <t>3-2</t>
  </si>
  <si>
    <t>درآمد حاصل از سرمایه گذاری در سهام و حق تقدم سهام</t>
  </si>
  <si>
    <t>درآمد حاصل از سرمایه­گذاری در واحدهای صندوق</t>
  </si>
  <si>
    <t>از ابتدای سال مالی</t>
  </si>
  <si>
    <t>درآمد سود صندوق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</si>
  <si>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</si>
  <si>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</si>
  <si>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</si>
  <si>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</si>
  <si>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</si>
  <si>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</si>
  <si>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</si>
  <si>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</si>
  <si>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</si>
  <si>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</si>
  <si>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</si>
  <si>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</si>
  <si>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</si>
  <si>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</si>
  <si>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</si>
  <si>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</si>
  <si>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</si>
  <si>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</si>
  <si>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</si>
  <si>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</si>
  <si>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</si>
  <si>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</si>
  <si>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</si>
  <si>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تاریخ تشکیل مجمع</t>
  </si>
  <si>
    <t>1403/03/30</t>
  </si>
  <si>
    <t>1403/03/06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</si>
  <si>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</si>
  <si>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</si>
  <si>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</si>
  <si>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</si>
  <si>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</si>
  <si>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شرح</t>
  </si>
  <si>
    <t>تاریخ دریافت سود</t>
  </si>
  <si>
    <t>نرخ سود علی الحساب</t>
  </si>
  <si>
    <t>خالص بهای فروش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</si>
  <si>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</si>
  <si>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</si>
  <si>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</si>
  <si>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</si>
  <si>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</si>
  <si>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</si>
  <si>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</si>
  <si>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</si>
  <si>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</si>
  <si>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سود و زیان ناشی از تغییر قیمت اوراق</t>
  </si>
  <si>
    <t xml:space="preserve"> </t>
  </si>
  <si>
    <t>واحدهای صندوق</t>
  </si>
  <si>
    <t>3-5</t>
  </si>
  <si>
    <t>پالایش نفت اصفهان</t>
  </si>
  <si>
    <t>اسناد خزانه-م3بودجه01-040520</t>
  </si>
  <si>
    <t>1400/04/14</t>
  </si>
  <si>
    <t>1403/09/12</t>
  </si>
  <si>
    <t>معین برای سایر درآمدهای تنزیل سود بانک</t>
  </si>
  <si>
    <t xml:space="preserve"> 2.1سرمایه گذاری در اوراق مشتقه</t>
  </si>
  <si>
    <t>3-3- درآمد حاصل از سرمایه گذاری در اوراق بهادار با درآمد ثابت</t>
  </si>
  <si>
    <t>3.5.  سایر درآمدها</t>
  </si>
  <si>
    <t>3-1- سرمایه گذاری در اوراق بهادار با درآمد ثابت یا علل الحساب</t>
  </si>
  <si>
    <t>4-1- سرمایه گذاری در  گواهی سپرده بانکی</t>
  </si>
  <si>
    <t>5-1- سرمایه گذاری در سپرده های بانکی</t>
  </si>
  <si>
    <t>6-1-</t>
  </si>
  <si>
    <t>1-3-</t>
  </si>
  <si>
    <t>2-3- درآمد حاصل سرمایه گذاری در سهام و حق تقدم</t>
  </si>
  <si>
    <t>4-3- درآمد حاصل از سپرده های بانکی</t>
  </si>
  <si>
    <t>1-4- درآمد سود صندوق</t>
  </si>
  <si>
    <t>2-4- درآمد حاصل از سود سهام</t>
  </si>
  <si>
    <t xml:space="preserve">  3-4- سود اوراق بهادار با درآمد ثابت</t>
  </si>
  <si>
    <t>4-4-  سود اوراق بدهی و سپرده های بانکی</t>
  </si>
  <si>
    <t>5-4- درآمد حاصل از تغییر قیمت اوراق بهادار</t>
  </si>
  <si>
    <t>6-4- درآمد حاصل از فروش اوراق بهادار</t>
  </si>
  <si>
    <t>7-4- سود (زیان) ناشی از اعمال اختیار معامله سهام</t>
  </si>
  <si>
    <t>.5</t>
  </si>
  <si>
    <t>3-4</t>
  </si>
  <si>
    <t>3-1</t>
  </si>
  <si>
    <t>3-3</t>
  </si>
  <si>
    <t>صندوق سرمایه‌گذاری مشترک گنجینه ارمغان الماس</t>
  </si>
  <si>
    <t>صندوق سرمایه‌گذاری مشترک گنجینه  ارمغان الماس</t>
  </si>
  <si>
    <t>اقتصادی و خودکفایی آزادگان</t>
  </si>
  <si>
    <t>الحاوی</t>
  </si>
  <si>
    <t>بانک صادرات ایران</t>
  </si>
  <si>
    <t>بورس کالای ایران</t>
  </si>
  <si>
    <t>پالایش نفت بندرعباس</t>
  </si>
  <si>
    <t>پالایش نفت تهران</t>
  </si>
  <si>
    <t>پتروشیمی‌شیراز</t>
  </si>
  <si>
    <t>پمپ‌ سازی‌ ایران‌</t>
  </si>
  <si>
    <t>زامیاد</t>
  </si>
  <si>
    <t>سرمایه گذاری مسکن پردیس</t>
  </si>
  <si>
    <t>سرمایه‌گذاری‌نیرو</t>
  </si>
  <si>
    <t>سیم و کابل ابهر</t>
  </si>
  <si>
    <t>سیمان‌ارومیه‌</t>
  </si>
  <si>
    <t>ملی شیمی کشاورز</t>
  </si>
  <si>
    <t>ملی‌ صنایع‌ مس‌ ایران‌</t>
  </si>
  <si>
    <t>نیروکلر</t>
  </si>
  <si>
    <t>کشتیرانی دریای خزر</t>
  </si>
  <si>
    <t>سرمایه گذاری تامین اجتماعی</t>
  </si>
  <si>
    <t>توسعه فن افزار توسن</t>
  </si>
  <si>
    <t>کربن‌ ایران‌</t>
  </si>
  <si>
    <t>شیشه‌ همدان‌</t>
  </si>
  <si>
    <t>بانک‌اقتصادنوین‌</t>
  </si>
  <si>
    <t>بهمن  دیزل</t>
  </si>
  <si>
    <t>گروه‌بهمن‌</t>
  </si>
  <si>
    <t>توسعه‌ معادن‌ روی‌ ایران‌</t>
  </si>
  <si>
    <t>صنایع شیمیایی کیمیاگران امروز</t>
  </si>
  <si>
    <t>کالسیمین‌</t>
  </si>
  <si>
    <t>اسنادخزانه-م4بودجه00-030522</t>
  </si>
  <si>
    <t>1400/03/11</t>
  </si>
  <si>
    <t>1403/05/22</t>
  </si>
  <si>
    <t>سپرده کوتاه مدت بانک پارسیان ملاصدرا 47000952860609 نرخ سود 0 درصد</t>
  </si>
  <si>
    <t>سپرده کوتاه مدت بانک آینده بخارست 0203466325003 نرخ سود 0 درصد</t>
  </si>
  <si>
    <t>سپرده کوتاه مدت بانک خاورمیانه نیایش 101310810707074763 نرخ سود 0 درصد</t>
  </si>
  <si>
    <t>سپرده کوتاه مدت موسسه اعتباری ملل نارمک 026610277000000486 نرخ سود 0 درصد</t>
  </si>
  <si>
    <t>1403/03/23</t>
  </si>
  <si>
    <t>1403/02/12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</si>
</sst>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2"/>
      <color rgb="FF000000"/>
      <name val="B Zar"/>
      <charset val="178"/>
    </font>
    <font>
      <b/>
      <sz val="24"/>
      <name val="B Zar"/>
      <charset val="178"/>
    </font>
    <font>
      <b/>
      <sz val="12"/>
      <color theme="1"/>
      <name val="B Zar"/>
      <charset val="178"/>
    </font>
    <font>
      <sz val="8"/>
      <name val="Calibri"/>
    </font>
    <font>
      <sz val="12"/>
      <color rgb="FF000000"/>
      <name val="B Nazanin"/>
      <charset val="178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0"/>
      <color rgb="FF000000"/>
      <name val="Arial"/>
      <charset val="1"/>
    </font>
    <font>
      <b/>
      <sz val="14"/>
      <color theme="1"/>
      <name val="B Nazanin"/>
      <charset val="178"/>
    </font>
    <font>
      <b/>
      <sz val="10"/>
      <color rgb="FF000000"/>
      <name val="Arial"/>
      <family val="2"/>
    </font>
    <font>
      <b/>
      <sz val="12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0" borderId="0"/>
  </cellStyleXfs>
  <cellXfs count="222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7" fillId="0" borderId="0" xfId="0" applyFont="1"/>
    <xf numFmtId="0" fontId="8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0" fontId="4" fillId="0" borderId="4" xfId="0" applyFont="1" applyBorder="1"/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8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0" fontId="11" fillId="0" borderId="0" xfId="0" applyFont="1" applyAlignment="1">
      <alignment wrapText="1"/>
    </xf>
    <xf numFmtId="0" fontId="11" fillId="0" borderId="3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3" fillId="0" borderId="0" xfId="0" applyFont="1"/>
    <xf numFmtId="0" fontId="5" fillId="0" borderId="0" xfId="0" applyFont="1" applyAlignment="1">
      <alignment horizontal="center" vertical="center"/>
    </xf>
    <xf numFmtId="0" fontId="14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wrapText="1"/>
    </xf>
    <xf numFmtId="0" fontId="7" fillId="0" borderId="3" xfId="0" applyFont="1" applyBorder="1" applyAlignment="1">
      <alignment wrapText="1"/>
    </xf>
    <xf numFmtId="0" fontId="13" fillId="0" borderId="0" xfId="0" applyFont="1" applyAlignment="1">
      <alignment horizontal="center" vertical="center" readingOrder="2"/>
    </xf>
    <xf numFmtId="0" fontId="9" fillId="0" borderId="0" xfId="0" applyFont="1" applyAlignment="1">
      <alignment horizontal="right" vertical="center" indent="1" readingOrder="2"/>
    </xf>
    <xf numFmtId="0" fontId="9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7" fillId="0" borderId="0" xfId="2" applyNumberFormat="1" applyFont="1"/>
    <xf numFmtId="0" fontId="8" fillId="0" borderId="4" xfId="0" applyFont="1" applyBorder="1" applyAlignment="1">
      <alignment vertical="center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5" fillId="0" borderId="0" xfId="0" applyFont="1" applyAlignment="1">
      <alignment horizontal="right" vertical="center" indent="1" readingOrder="2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/>
    <xf numFmtId="0" fontId="14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164" fontId="2" fillId="0" borderId="0" xfId="1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wrapText="1"/>
    </xf>
    <xf numFmtId="3" fontId="7" fillId="0" borderId="4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16" fillId="0" borderId="0" xfId="1" applyNumberFormat="1" applyFont="1" applyBorder="1" applyAlignment="1">
      <alignment horizontal="center" vertical="center"/>
    </xf>
    <xf numFmtId="164" fontId="16" fillId="0" borderId="0" xfId="1" applyNumberFormat="1" applyFont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164" fontId="13" fillId="0" borderId="4" xfId="1" applyNumberFormat="1" applyFont="1" applyBorder="1" applyAlignment="1">
      <alignment horizontal="center" vertical="center"/>
    </xf>
    <xf numFmtId="164" fontId="13" fillId="0" borderId="0" xfId="1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 readingOrder="2"/>
    </xf>
    <xf numFmtId="0" fontId="7" fillId="0" borderId="2" xfId="0" applyFont="1" applyBorder="1" applyAlignment="1">
      <alignment horizontal="center" vertical="center" wrapText="1" readingOrder="2"/>
    </xf>
    <xf numFmtId="0" fontId="7" fillId="0" borderId="0" xfId="0" applyFont="1" applyAlignment="1">
      <alignment horizontal="right" vertical="center" wrapText="1" readingOrder="2"/>
    </xf>
    <xf numFmtId="3" fontId="7" fillId="0" borderId="0" xfId="0" applyNumberFormat="1" applyFont="1" applyAlignment="1">
      <alignment horizontal="left" vertical="center" wrapText="1" readingOrder="1"/>
    </xf>
    <xf numFmtId="0" fontId="7" fillId="0" borderId="0" xfId="0" applyFont="1" applyAlignment="1">
      <alignment horizontal="left" vertical="center" wrapText="1" readingOrder="1"/>
    </xf>
    <xf numFmtId="3" fontId="7" fillId="0" borderId="4" xfId="0" applyNumberFormat="1" applyFont="1" applyBorder="1" applyAlignment="1">
      <alignment horizontal="center" vertical="center" wrapText="1" readingOrder="2"/>
    </xf>
    <xf numFmtId="0" fontId="20" fillId="0" borderId="0" xfId="0" applyFont="1"/>
    <xf numFmtId="10" fontId="14" fillId="0" borderId="0" xfId="0" applyNumberFormat="1" applyFont="1" applyAlignment="1">
      <alignment horizontal="center"/>
    </xf>
    <xf numFmtId="164" fontId="4" fillId="0" borderId="0" xfId="0" applyNumberFormat="1" applyFont="1"/>
    <xf numFmtId="3" fontId="4" fillId="0" borderId="0" xfId="0" applyNumberFormat="1" applyFont="1" applyAlignment="1">
      <alignment horizontal="center" vertical="center" readingOrder="2"/>
    </xf>
    <xf numFmtId="10" fontId="4" fillId="0" borderId="0" xfId="0" applyNumberFormat="1" applyFont="1"/>
    <xf numFmtId="10" fontId="4" fillId="0" borderId="3" xfId="0" applyNumberFormat="1" applyFont="1" applyBorder="1" applyAlignment="1">
      <alignment horizontal="center" vertical="center" wrapText="1"/>
    </xf>
    <xf numFmtId="10" fontId="14" fillId="0" borderId="1" xfId="0" applyNumberFormat="1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164" fontId="0" fillId="0" borderId="0" xfId="0" applyNumberFormat="1"/>
    <xf numFmtId="0" fontId="8" fillId="0" borderId="0" xfId="0" applyFont="1" applyAlignment="1">
      <alignment horizontal="center" vertical="center"/>
    </xf>
    <xf numFmtId="164" fontId="8" fillId="0" borderId="0" xfId="1" applyNumberFormat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10" fontId="21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164" fontId="13" fillId="0" borderId="4" xfId="0" applyNumberFormat="1" applyFont="1" applyBorder="1" applyAlignment="1">
      <alignment horizontal="left" vertical="top"/>
    </xf>
    <xf numFmtId="9" fontId="4" fillId="0" borderId="4" xfId="2" applyFont="1" applyBorder="1" applyAlignment="1">
      <alignment horizontal="center" vertical="center"/>
    </xf>
    <xf numFmtId="10" fontId="8" fillId="0" borderId="0" xfId="2" applyNumberFormat="1" applyFont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4" xfId="2" applyNumberFormat="1" applyFont="1" applyBorder="1" applyAlignment="1">
      <alignment horizontal="center" vertical="center"/>
    </xf>
    <xf numFmtId="9" fontId="4" fillId="0" borderId="0" xfId="0" applyNumberFormat="1" applyFont="1" applyAlignment="1">
      <alignment horizontal="center"/>
    </xf>
    <xf numFmtId="9" fontId="14" fillId="0" borderId="4" xfId="2" applyFont="1" applyBorder="1" applyAlignment="1">
      <alignment horizontal="center"/>
    </xf>
    <xf numFmtId="10" fontId="4" fillId="0" borderId="0" xfId="0" applyNumberFormat="1" applyFont="1" applyAlignment="1">
      <alignment horizontal="center" vertical="center"/>
    </xf>
    <xf numFmtId="3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3" fontId="14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0" fontId="4" fillId="0" borderId="0" xfId="0" applyNumberFormat="1" applyFont="1" applyAlignment="1">
      <alignment horizontal="center" wrapText="1"/>
    </xf>
    <xf numFmtId="3" fontId="4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26" fillId="0" borderId="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5" fillId="0" borderId="0" xfId="0" applyFont="1" applyAlignment="1">
      <alignment horizontal="right" vertical="center"/>
    </xf>
    <xf numFmtId="43" fontId="4" fillId="0" borderId="0" xfId="1" applyFont="1" applyAlignment="1">
      <alignment horizontal="center" vertical="center" wrapText="1"/>
    </xf>
    <xf numFmtId="43" fontId="4" fillId="0" borderId="4" xfId="2" applyNumberFormat="1" applyFont="1" applyBorder="1" applyAlignment="1">
      <alignment horizontal="center" vertical="center" wrapText="1"/>
    </xf>
    <xf numFmtId="43" fontId="4" fillId="0" borderId="0" xfId="1" applyFont="1" applyAlignment="1">
      <alignment horizontal="center" wrapText="1"/>
    </xf>
    <xf numFmtId="3" fontId="23" fillId="0" borderId="8" xfId="0" applyNumberFormat="1" applyFont="1" applyBorder="1" applyAlignment="1">
      <alignment horizontal="right" vertical="top"/>
    </xf>
    <xf numFmtId="0" fontId="26" fillId="0" borderId="8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 readingOrder="1"/>
    </xf>
    <xf numFmtId="0" fontId="7" fillId="0" borderId="4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6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9" fontId="7" fillId="2" borderId="4" xfId="2" applyFont="1" applyFill="1" applyBorder="1" applyAlignment="1">
      <alignment horizontal="center"/>
    </xf>
    <xf numFmtId="10" fontId="3" fillId="0" borderId="0" xfId="2" applyNumberFormat="1" applyFont="1" applyAlignment="1">
      <alignment horizontal="center" vertical="center"/>
    </xf>
    <xf numFmtId="10" fontId="2" fillId="0" borderId="0" xfId="2" applyNumberFormat="1" applyFont="1" applyAlignment="1">
      <alignment horizontal="center" vertical="center" wrapText="1"/>
    </xf>
    <xf numFmtId="10" fontId="7" fillId="2" borderId="4" xfId="2" applyNumberFormat="1" applyFont="1" applyFill="1" applyBorder="1" applyAlignment="1">
      <alignment horizontal="center"/>
    </xf>
    <xf numFmtId="0" fontId="23" fillId="0" borderId="5" xfId="0" applyFont="1" applyBorder="1" applyAlignment="1">
      <alignment horizontal="right" vertical="top"/>
    </xf>
    <xf numFmtId="3" fontId="23" fillId="0" borderId="5" xfId="0" applyNumberFormat="1" applyFont="1" applyBorder="1" applyAlignment="1">
      <alignment horizontal="right" vertical="top"/>
    </xf>
    <xf numFmtId="4" fontId="23" fillId="0" borderId="5" xfId="0" applyNumberFormat="1" applyFont="1" applyBorder="1" applyAlignment="1">
      <alignment horizontal="right" vertical="top"/>
    </xf>
    <xf numFmtId="49" fontId="28" fillId="0" borderId="0" xfId="0" applyNumberFormat="1" applyFont="1" applyAlignment="1">
      <alignment horizontal="right" vertical="center" readingOrder="2"/>
    </xf>
    <xf numFmtId="0" fontId="28" fillId="0" borderId="0" xfId="0" applyFont="1" applyAlignment="1">
      <alignment horizontal="right" vertical="center" readingOrder="2"/>
    </xf>
    <xf numFmtId="3" fontId="30" fillId="0" borderId="0" xfId="0" applyNumberFormat="1" applyFont="1" applyAlignment="1">
      <alignment horizontal="center" vertical="center"/>
    </xf>
    <xf numFmtId="0" fontId="26" fillId="0" borderId="5" xfId="3" applyFont="1" applyBorder="1" applyAlignment="1">
      <alignment horizontal="center" vertical="center"/>
    </xf>
    <xf numFmtId="0" fontId="27" fillId="0" borderId="0" xfId="3" applyAlignment="1">
      <alignment horizontal="center" vertical="center"/>
    </xf>
    <xf numFmtId="0" fontId="29" fillId="0" borderId="0" xfId="3" applyFont="1" applyAlignment="1">
      <alignment horizontal="center" vertical="center"/>
    </xf>
    <xf numFmtId="4" fontId="26" fillId="0" borderId="5" xfId="3" applyNumberFormat="1" applyFont="1" applyBorder="1" applyAlignment="1">
      <alignment horizontal="center" vertical="center"/>
    </xf>
    <xf numFmtId="3" fontId="26" fillId="0" borderId="5" xfId="3" applyNumberFormat="1" applyFont="1" applyBorder="1" applyAlignment="1">
      <alignment horizontal="center" vertical="center"/>
    </xf>
    <xf numFmtId="0" fontId="26" fillId="0" borderId="0" xfId="3" applyFont="1" applyAlignment="1">
      <alignment horizontal="center" vertical="center"/>
    </xf>
    <xf numFmtId="4" fontId="26" fillId="0" borderId="0" xfId="3" applyNumberFormat="1" applyFont="1" applyAlignment="1">
      <alignment horizontal="center" vertical="center"/>
    </xf>
    <xf numFmtId="3" fontId="26" fillId="0" borderId="0" xfId="3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readingOrder="2"/>
    </xf>
    <xf numFmtId="0" fontId="1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26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25" fillId="0" borderId="5" xfId="0" applyFont="1" applyBorder="1" applyAlignment="1">
      <alignment horizontal="right" vertical="center"/>
    </xf>
    <xf numFmtId="0" fontId="26" fillId="0" borderId="7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3" fillId="0" borderId="0" xfId="0" applyFont="1" applyAlignment="1">
      <alignment horizontal="right" vertical="center" readingOrder="2"/>
    </xf>
    <xf numFmtId="0" fontId="6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10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8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8" fillId="0" borderId="0" xfId="0" applyFont="1" applyAlignment="1">
      <alignment horizontal="right" vertical="center" readingOrder="2"/>
    </xf>
    <xf numFmtId="0" fontId="9" fillId="0" borderId="0" xfId="0" applyFont="1" applyAlignment="1">
      <alignment horizontal="center" wrapText="1"/>
    </xf>
    <xf numFmtId="0" fontId="9" fillId="0" borderId="3" xfId="0" applyFont="1" applyBorder="1" applyAlignment="1">
      <alignment horizontal="center" vertical="center" wrapText="1"/>
    </xf>
    <xf numFmtId="3" fontId="23" fillId="0" borderId="8" xfId="0" applyNumberFormat="1" applyFont="1" applyBorder="1" applyAlignment="1">
      <alignment horizontal="center" vertical="top"/>
    </xf>
    <xf numFmtId="0" fontId="26" fillId="0" borderId="6" xfId="0" applyFont="1" applyBorder="1" applyAlignment="1">
      <alignment horizontal="center" vertical="center" wrapText="1"/>
    </xf>
    <xf numFmtId="0" fontId="15" fillId="0" borderId="0" xfId="0" applyFont="1" applyAlignment="1">
      <alignment horizontal="right" vertical="center" readingOrder="2"/>
    </xf>
    <xf numFmtId="0" fontId="9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7" fillId="0" borderId="4" xfId="0" applyFont="1" applyBorder="1" applyAlignment="1">
      <alignment horizontal="center" vertical="center" wrapText="1" readingOrder="2"/>
    </xf>
    <xf numFmtId="0" fontId="9" fillId="0" borderId="2" xfId="0" applyFont="1" applyBorder="1" applyAlignment="1">
      <alignment horizontal="center" vertical="center" wrapText="1" readingOrder="2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 xr:uid="{1775FDE9-00E5-4D7E-843F-07CB7AE310CD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552449</xdr:colOff>
      <xdr:row>52</xdr:row>
      <xdr:rowOff>180974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273D56A-14EF-0FF1-AF6A-3D8D4F0E1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818751" y="0"/>
          <a:ext cx="7867649" cy="100869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8671E-852C-4D16-867E-8EB6DED283CB}">
  <dimension ref="A1"/>
  <sheetViews>
    <sheetView rightToLeft="1" tabSelected="1" view="pageBreakPreview" topLeftCell="A4" zoomScaleNormal="100" zoomScaleSheetLayoutView="100" workbookViewId="0">
      <selection activeCell="P31" sqref="P31"/>
    </sheetView>
  </sheetViews>
  <sheetFormatPr defaultRowHeight="15"/>
  <sheetData/>
  <pageMargins left="0.7" right="0.7" top="0.75" bottom="0.75" header="0.3" footer="0.3"/>
  <pageSetup paperSize="9" scale="6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/>
    <pageSetUpPr fitToPage="1"/>
  </sheetPr>
  <dimension ref="B1:AD20"/>
  <sheetViews>
    <sheetView rightToLeft="1" view="pageBreakPreview" zoomScale="85" zoomScaleNormal="85" zoomScaleSheetLayoutView="85" workbookViewId="0">
      <selection activeCell="N21" sqref="N21"/>
    </sheetView>
  </sheetViews>
  <sheetFormatPr defaultRowHeight="21"/>
  <cols>
    <col min="1" max="1" width="2.5703125" style="2" customWidth="1"/>
    <col min="2" max="2" width="62.5703125" style="2" bestFit="1" customWidth="1"/>
    <col min="3" max="3" width="1" style="2" customWidth="1"/>
    <col min="4" max="4" width="17.5703125" style="2" customWidth="1"/>
    <col min="5" max="5" width="0.5703125" style="2" customWidth="1"/>
    <col min="6" max="6" width="17.85546875" style="2" bestFit="1" customWidth="1"/>
    <col min="7" max="7" width="1" style="2" customWidth="1"/>
    <col min="8" max="8" width="15.28515625" style="2" customWidth="1"/>
    <col min="9" max="9" width="1" style="2" customWidth="1"/>
    <col min="10" max="10" width="21.5703125" style="2" customWidth="1"/>
    <col min="11" max="11" width="1" style="2" customWidth="1"/>
    <col min="12" max="12" width="9.140625" style="2" customWidth="1"/>
    <col min="13" max="16384" width="9.140625" style="2"/>
  </cols>
  <sheetData>
    <row r="1" spans="2:30" ht="26.25" customHeight="1"/>
    <row r="2" spans="2:30" ht="26.25" customHeight="1">
      <c r="B2" s="158" t="s">
        <v>196</v>
      </c>
      <c r="C2" s="158"/>
      <c r="D2" s="158"/>
      <c r="E2" s="158"/>
      <c r="F2" s="158"/>
      <c r="G2" s="158"/>
      <c r="H2" s="158"/>
      <c r="I2" s="158"/>
      <c r="J2" s="158"/>
    </row>
    <row r="3" spans="2:30" ht="26.25" customHeight="1">
      <c r="B3" s="158" t="s">
        <v>38</v>
      </c>
      <c r="C3" s="158"/>
      <c r="D3" s="158"/>
      <c r="E3" s="158"/>
      <c r="F3" s="158"/>
      <c r="G3" s="158"/>
      <c r="H3" s="158"/>
      <c r="I3" s="158"/>
      <c r="J3" s="158"/>
    </row>
    <row r="4" spans="2:30" ht="26.25" customHeight="1">
      <c r="B4" s="158" t="s">
        <v>93</v>
      </c>
      <c r="C4" s="158"/>
      <c r="D4" s="158"/>
      <c r="E4" s="158"/>
      <c r="F4" s="158"/>
      <c r="G4" s="158"/>
      <c r="H4" s="158"/>
      <c r="I4" s="158"/>
      <c r="J4" s="158"/>
    </row>
    <row r="5" spans="2:30" ht="26.25" customHeight="1"/>
    <row r="6" spans="2:30" ht="26.25" customHeight="1">
      <c r="B6" s="12" t="s">
        <v>79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2:30" ht="26.25" customHeight="1">
      <c r="B7" s="12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</row>
    <row r="8" spans="2:30" s="4" customFormat="1" ht="58.5" customHeight="1">
      <c r="B8" s="198" t="s">
        <v>42</v>
      </c>
      <c r="C8" s="29"/>
      <c r="D8" s="121" t="s">
        <v>112</v>
      </c>
      <c r="E8" s="29"/>
      <c r="F8" s="198" t="s">
        <v>35</v>
      </c>
      <c r="G8" s="29"/>
      <c r="H8" s="198" t="s">
        <v>58</v>
      </c>
      <c r="I8" s="29"/>
      <c r="J8" s="198" t="s">
        <v>11</v>
      </c>
    </row>
    <row r="9" spans="2:30" s="4" customFormat="1" ht="26.25" customHeight="1">
      <c r="B9" s="4" t="s">
        <v>113</v>
      </c>
      <c r="D9" s="139" t="s">
        <v>192</v>
      </c>
      <c r="F9" s="66">
        <f>'درآمد سپرده بانکی'!D15</f>
        <v>43274</v>
      </c>
      <c r="H9" s="142">
        <f>F9/$F$15</f>
        <v>-4.6177398574153959E-6</v>
      </c>
      <c r="I9" s="6"/>
      <c r="J9" s="142">
        <f>F9/'سرمایه گذاری ها'!$O$17</f>
        <v>1.1657792288503571E-7</v>
      </c>
    </row>
    <row r="10" spans="2:30" s="4" customFormat="1" ht="26.25" customHeight="1">
      <c r="B10" s="4" t="s">
        <v>65</v>
      </c>
      <c r="D10" s="139" t="s">
        <v>168</v>
      </c>
      <c r="F10" s="66">
        <f>'سایر درآمدها'!D13</f>
        <v>3596757</v>
      </c>
      <c r="H10" s="142">
        <f>F10/$F$15</f>
        <v>-3.8380755549146891E-4</v>
      </c>
      <c r="I10" s="6"/>
      <c r="J10" s="142">
        <f>F10/'سرمایه گذاری ها'!$O$17</f>
        <v>9.6894777506635014E-6</v>
      </c>
    </row>
    <row r="11" spans="2:30" s="4" customFormat="1" ht="26.25" customHeight="1">
      <c r="B11" s="4" t="s">
        <v>114</v>
      </c>
      <c r="D11" s="139" t="s">
        <v>193</v>
      </c>
      <c r="F11" s="66">
        <f>'درآمد سرمایه گذاری در صندوق'!J9</f>
        <v>0</v>
      </c>
      <c r="H11" s="142">
        <f>F11/$F$15</f>
        <v>0</v>
      </c>
      <c r="I11" s="6"/>
      <c r="J11" s="142">
        <f>F11/'سرمایه گذاری ها'!$O$17</f>
        <v>0</v>
      </c>
    </row>
    <row r="12" spans="2:30" s="4" customFormat="1" ht="26.25" customHeight="1">
      <c r="B12" s="4" t="s">
        <v>115</v>
      </c>
      <c r="D12" s="139" t="s">
        <v>194</v>
      </c>
      <c r="F12" s="66">
        <f>'سرمایه‌گذاری در اوراق بهادار'!J14</f>
        <v>7474282</v>
      </c>
      <c r="H12" s="142">
        <f>F12/$F$15</f>
        <v>-7.9757567816616116E-4</v>
      </c>
      <c r="I12" s="6"/>
      <c r="J12" s="142">
        <f>F12/'سرمایه گذاری ها'!$O$17</f>
        <v>2.0135330004552628E-5</v>
      </c>
    </row>
    <row r="13" spans="2:30" s="4" customFormat="1" ht="26.25" customHeight="1">
      <c r="B13" s="4" t="s">
        <v>117</v>
      </c>
      <c r="D13" s="138" t="s">
        <v>116</v>
      </c>
      <c r="F13" s="66">
        <f>'سرمایه‌گذاری در سهام'!J46</f>
        <v>-9382365474</v>
      </c>
      <c r="H13" s="142">
        <f>F13/$F$15</f>
        <v>1.001186000973515</v>
      </c>
      <c r="I13" s="6"/>
      <c r="J13" s="142">
        <f>F13/'سرمایه گذاری ها'!$O$17</f>
        <v>-2.5275608418616109E-2</v>
      </c>
    </row>
    <row r="14" spans="2:30" s="4" customFormat="1" ht="26.25" customHeight="1">
      <c r="F14" s="66"/>
      <c r="H14" s="141"/>
      <c r="I14" s="6"/>
      <c r="J14" s="142"/>
    </row>
    <row r="15" spans="2:30" ht="24.75" thickBot="1">
      <c r="B15" s="23" t="s">
        <v>66</v>
      </c>
      <c r="D15" s="23"/>
      <c r="F15" s="67">
        <f>SUM(F9:F14)</f>
        <v>-9371251161</v>
      </c>
      <c r="G15" s="18"/>
      <c r="H15" s="140">
        <f>SUM(H9:H14)</f>
        <v>0.99999999999999989</v>
      </c>
      <c r="I15" s="52"/>
      <c r="J15" s="143">
        <f>SUM(J9:J14)</f>
        <v>-2.5245667032938006E-2</v>
      </c>
    </row>
    <row r="16" spans="2:30" ht="21.75" thickTop="1">
      <c r="F16" s="3"/>
    </row>
    <row r="20" spans="2:12" ht="26.25" customHeight="1">
      <c r="B20" s="197">
        <v>9</v>
      </c>
      <c r="C20" s="197"/>
      <c r="D20" s="197"/>
      <c r="E20" s="197"/>
      <c r="F20" s="197"/>
      <c r="G20" s="197"/>
      <c r="H20" s="197"/>
      <c r="I20" s="197"/>
      <c r="J20" s="197"/>
      <c r="K20" s="197"/>
      <c r="L20" s="197"/>
    </row>
  </sheetData>
  <sortState xmlns:xlrd2="http://schemas.microsoft.com/office/spreadsheetml/2017/richdata2" ref="B9:J13">
    <sortCondition descending="1" ref="F9:F13"/>
  </sortState>
  <mergeCells count="8">
    <mergeCell ref="B2:J2"/>
    <mergeCell ref="B3:J3"/>
    <mergeCell ref="B4:J4"/>
    <mergeCell ref="B20:L20"/>
    <mergeCell ref="B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8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48E34-077F-4F45-B5D3-AED85A3973B3}">
  <dimension ref="A1:W19"/>
  <sheetViews>
    <sheetView rightToLeft="1" zoomScaleNormal="100" workbookViewId="0">
      <selection sqref="A1:W1"/>
    </sheetView>
  </sheetViews>
  <sheetFormatPr defaultRowHeight="15"/>
  <cols>
    <col min="1" max="1" width="6.42578125" bestFit="1" customWidth="1"/>
    <col min="2" max="2" width="26.5703125" bestFit="1" customWidth="1"/>
    <col min="3" max="3" width="1.140625" customWidth="1"/>
    <col min="4" max="4" width="16.28515625" bestFit="1" customWidth="1"/>
    <col min="5" max="5" width="1.42578125" customWidth="1"/>
    <col min="6" max="6" width="15.42578125" bestFit="1" customWidth="1"/>
    <col min="7" max="7" width="1.42578125" customWidth="1"/>
    <col min="8" max="8" width="11.140625" bestFit="1" customWidth="1"/>
    <col min="9" max="9" width="1.42578125" customWidth="1"/>
    <col min="10" max="10" width="8.7109375" customWidth="1"/>
    <col min="11" max="11" width="1.42578125" customWidth="1"/>
    <col min="12" max="12" width="17.28515625" bestFit="1" customWidth="1"/>
    <col min="13" max="13" width="1.42578125" customWidth="1"/>
    <col min="14" max="14" width="16.28515625" bestFit="1" customWidth="1"/>
    <col min="15" max="15" width="1.42578125" customWidth="1"/>
    <col min="16" max="16" width="9.140625" customWidth="1"/>
    <col min="17" max="17" width="7.28515625" customWidth="1"/>
    <col min="18" max="18" width="1.42578125" customWidth="1"/>
    <col min="19" max="19" width="13.140625" bestFit="1" customWidth="1"/>
    <col min="20" max="20" width="1.42578125" customWidth="1"/>
    <col min="21" max="21" width="13.140625" bestFit="1" customWidth="1"/>
    <col min="22" max="22" width="1.42578125" customWidth="1"/>
    <col min="23" max="23" width="17.28515625" bestFit="1" customWidth="1"/>
  </cols>
  <sheetData>
    <row r="1" spans="1:23" ht="25.5">
      <c r="A1" s="174" t="s">
        <v>196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</row>
    <row r="2" spans="1:23" ht="25.5">
      <c r="A2" s="174" t="s">
        <v>38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</row>
    <row r="3" spans="1:23" ht="25.5">
      <c r="A3" s="174" t="s">
        <v>93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</row>
    <row r="4" spans="1:23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</row>
    <row r="5" spans="1:23" ht="24">
      <c r="A5" s="148" t="s">
        <v>181</v>
      </c>
      <c r="B5" s="193" t="s">
        <v>118</v>
      </c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</row>
    <row r="6" spans="1:23" ht="21">
      <c r="A6" s="123"/>
      <c r="B6" s="123"/>
      <c r="C6" s="123"/>
      <c r="D6" s="176" t="s">
        <v>40</v>
      </c>
      <c r="E6" s="176"/>
      <c r="F6" s="176"/>
      <c r="G6" s="176"/>
      <c r="H6" s="176"/>
      <c r="I6" s="176"/>
      <c r="J6" s="176"/>
      <c r="K6" s="176"/>
      <c r="L6" s="176"/>
      <c r="M6" s="123"/>
      <c r="N6" s="176" t="s">
        <v>119</v>
      </c>
      <c r="O6" s="176"/>
      <c r="P6" s="176"/>
      <c r="Q6" s="176"/>
      <c r="R6" s="176"/>
      <c r="S6" s="176"/>
      <c r="T6" s="176"/>
      <c r="U6" s="176"/>
      <c r="V6" s="176"/>
      <c r="W6" s="176"/>
    </row>
    <row r="7" spans="1:23" ht="21">
      <c r="A7" s="123"/>
      <c r="B7" s="123"/>
      <c r="C7" s="123"/>
      <c r="D7" s="124"/>
      <c r="E7" s="124"/>
      <c r="F7" s="124"/>
      <c r="G7" s="124"/>
      <c r="H7" s="124"/>
      <c r="I7" s="124"/>
      <c r="J7" s="179" t="s">
        <v>60</v>
      </c>
      <c r="K7" s="179"/>
      <c r="L7" s="179"/>
      <c r="M7" s="123"/>
      <c r="N7" s="124"/>
      <c r="O7" s="124"/>
      <c r="P7" s="124"/>
      <c r="Q7" s="124"/>
      <c r="R7" s="124"/>
      <c r="S7" s="124"/>
      <c r="T7" s="124"/>
      <c r="U7" s="179" t="s">
        <v>60</v>
      </c>
      <c r="V7" s="179"/>
      <c r="W7" s="179"/>
    </row>
    <row r="8" spans="1:23" ht="21">
      <c r="A8" s="176" t="s">
        <v>108</v>
      </c>
      <c r="B8" s="176"/>
      <c r="C8" s="123"/>
      <c r="D8" s="125" t="s">
        <v>120</v>
      </c>
      <c r="E8" s="123"/>
      <c r="F8" s="125" t="s">
        <v>56</v>
      </c>
      <c r="G8" s="123"/>
      <c r="H8" s="125" t="s">
        <v>57</v>
      </c>
      <c r="I8" s="123"/>
      <c r="J8" s="126" t="s">
        <v>35</v>
      </c>
      <c r="K8" s="124"/>
      <c r="L8" s="126" t="s">
        <v>58</v>
      </c>
      <c r="M8" s="123"/>
      <c r="N8" s="125" t="s">
        <v>120</v>
      </c>
      <c r="O8" s="123"/>
      <c r="P8" s="176" t="s">
        <v>56</v>
      </c>
      <c r="Q8" s="176"/>
      <c r="R8" s="123"/>
      <c r="S8" s="125" t="s">
        <v>57</v>
      </c>
      <c r="T8" s="123"/>
      <c r="U8" s="126" t="s">
        <v>35</v>
      </c>
      <c r="V8" s="124"/>
      <c r="W8" s="126" t="s">
        <v>58</v>
      </c>
    </row>
    <row r="9" spans="1:23">
      <c r="D9">
        <v>0</v>
      </c>
      <c r="F9">
        <v>0</v>
      </c>
      <c r="H9">
        <v>0</v>
      </c>
      <c r="J9">
        <v>0</v>
      </c>
    </row>
    <row r="11" spans="1:23" ht="21">
      <c r="A11" s="176"/>
      <c r="B11" s="176"/>
      <c r="C11" s="123"/>
      <c r="D11" s="125"/>
      <c r="E11" s="123"/>
      <c r="F11" s="125"/>
      <c r="G11" s="123"/>
      <c r="H11" s="125"/>
      <c r="I11" s="123"/>
      <c r="J11" s="126"/>
      <c r="K11" s="124"/>
      <c r="L11" s="126"/>
      <c r="M11" s="123"/>
      <c r="N11" s="125"/>
      <c r="O11" s="123"/>
      <c r="P11" s="176"/>
      <c r="Q11" s="176"/>
      <c r="R11" s="123"/>
      <c r="S11" s="125"/>
      <c r="T11" s="123"/>
      <c r="U11" s="126"/>
      <c r="V11" s="124"/>
      <c r="W11" s="126"/>
    </row>
    <row r="12" spans="1:23" ht="21">
      <c r="A12" s="176" t="s">
        <v>60</v>
      </c>
      <c r="B12" s="176"/>
      <c r="C12" s="123"/>
      <c r="D12" s="125"/>
      <c r="E12" s="123"/>
      <c r="F12" s="125"/>
      <c r="G12" s="123"/>
      <c r="H12" s="125"/>
      <c r="I12" s="123"/>
      <c r="J12" s="126"/>
      <c r="K12" s="124"/>
      <c r="L12" s="126"/>
      <c r="M12" s="123"/>
      <c r="N12" s="125"/>
      <c r="O12" s="123"/>
      <c r="P12" s="176"/>
      <c r="Q12" s="176"/>
      <c r="R12" s="123"/>
      <c r="S12" s="125"/>
      <c r="T12" s="123"/>
      <c r="U12" s="126"/>
      <c r="V12" s="124"/>
      <c r="W12" s="126"/>
    </row>
    <row r="19" spans="2:23" ht="21">
      <c r="B19" s="189">
        <v>10</v>
      </c>
      <c r="C19" s="189"/>
      <c r="D19" s="189"/>
      <c r="E19" s="189"/>
      <c r="F19" s="189"/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89"/>
      <c r="U19" s="189"/>
      <c r="V19" s="189"/>
      <c r="W19" s="189"/>
    </row>
  </sheetData>
  <mergeCells count="15">
    <mergeCell ref="B19:W19"/>
    <mergeCell ref="A11:B11"/>
    <mergeCell ref="P11:Q11"/>
    <mergeCell ref="A12:B12"/>
    <mergeCell ref="P12:Q12"/>
    <mergeCell ref="J7:L7"/>
    <mergeCell ref="U7:W7"/>
    <mergeCell ref="A8:B8"/>
    <mergeCell ref="P8:Q8"/>
    <mergeCell ref="A1:W1"/>
    <mergeCell ref="A2:W2"/>
    <mergeCell ref="A3:W3"/>
    <mergeCell ref="B5:W5"/>
    <mergeCell ref="D6:L6"/>
    <mergeCell ref="N6:W6"/>
  </mergeCells>
  <pageMargins left="0.7" right="0.7" top="0.75" bottom="0.75" header="0.3" footer="0.3"/>
  <pageSetup paperSize="9" scale="68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AB49"/>
  <sheetViews>
    <sheetView rightToLeft="1" topLeftCell="A4" zoomScale="70" zoomScaleNormal="70" zoomScaleSheetLayoutView="70" workbookViewId="0">
      <selection activeCell="V47" sqref="V47"/>
    </sheetView>
  </sheetViews>
  <sheetFormatPr defaultRowHeight="21"/>
  <cols>
    <col min="1" max="1" width="2.85546875" style="4" customWidth="1"/>
    <col min="2" max="2" width="33.4257812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6.28515625" style="4" bestFit="1" customWidth="1"/>
    <col min="9" max="9" width="1" style="4" customWidth="1"/>
    <col min="10" max="10" width="17" style="4" customWidth="1"/>
    <col min="11" max="11" width="1" style="4" customWidth="1"/>
    <col min="12" max="12" width="13.4257812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2851562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16384" width="9.140625" style="4"/>
  </cols>
  <sheetData>
    <row r="2" spans="2:28" ht="35.25">
      <c r="B2" s="199" t="s">
        <v>195</v>
      </c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</row>
    <row r="3" spans="2:28" ht="35.25">
      <c r="B3" s="199" t="s">
        <v>38</v>
      </c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</row>
    <row r="4" spans="2:28" ht="35.25">
      <c r="B4" s="199" t="s">
        <v>93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</row>
    <row r="7" spans="2:28" s="2" customFormat="1" ht="30">
      <c r="B7" s="12" t="s">
        <v>182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31.5" customHeight="1">
      <c r="B8" s="159" t="s">
        <v>1</v>
      </c>
      <c r="D8" s="160" t="s">
        <v>40</v>
      </c>
      <c r="E8" s="160" t="s">
        <v>40</v>
      </c>
      <c r="F8" s="160" t="s">
        <v>40</v>
      </c>
      <c r="G8" s="160" t="s">
        <v>40</v>
      </c>
      <c r="H8" s="160" t="s">
        <v>40</v>
      </c>
      <c r="I8" s="160" t="s">
        <v>40</v>
      </c>
      <c r="J8" s="160" t="s">
        <v>40</v>
      </c>
      <c r="K8" s="160" t="s">
        <v>40</v>
      </c>
      <c r="L8" s="160" t="s">
        <v>40</v>
      </c>
      <c r="N8" s="160" t="s">
        <v>41</v>
      </c>
      <c r="O8" s="160" t="s">
        <v>41</v>
      </c>
      <c r="P8" s="160" t="s">
        <v>41</v>
      </c>
      <c r="Q8" s="160" t="s">
        <v>41</v>
      </c>
      <c r="R8" s="160" t="s">
        <v>41</v>
      </c>
      <c r="S8" s="160" t="s">
        <v>41</v>
      </c>
      <c r="T8" s="160" t="s">
        <v>41</v>
      </c>
      <c r="U8" s="160" t="s">
        <v>41</v>
      </c>
      <c r="V8" s="160" t="s">
        <v>41</v>
      </c>
    </row>
    <row r="9" spans="2:28" s="32" customFormat="1" ht="55.5" customHeight="1">
      <c r="B9" s="159" t="s">
        <v>1</v>
      </c>
      <c r="D9" s="200" t="s">
        <v>55</v>
      </c>
      <c r="E9" s="33"/>
      <c r="F9" s="200" t="s">
        <v>56</v>
      </c>
      <c r="G9" s="33"/>
      <c r="H9" s="200" t="s">
        <v>57</v>
      </c>
      <c r="I9" s="33"/>
      <c r="J9" s="200" t="s">
        <v>35</v>
      </c>
      <c r="K9" s="33"/>
      <c r="L9" s="200" t="s">
        <v>58</v>
      </c>
      <c r="N9" s="200" t="s">
        <v>55</v>
      </c>
      <c r="O9" s="33"/>
      <c r="P9" s="200" t="s">
        <v>56</v>
      </c>
      <c r="Q9" s="33"/>
      <c r="R9" s="200" t="s">
        <v>57</v>
      </c>
      <c r="S9" s="33"/>
      <c r="T9" s="200" t="s">
        <v>35</v>
      </c>
      <c r="U9" s="33"/>
      <c r="V9" s="200" t="s">
        <v>58</v>
      </c>
    </row>
    <row r="10" spans="2:28">
      <c r="B10" s="4" t="s">
        <v>212</v>
      </c>
      <c r="D10" s="66">
        <v>0</v>
      </c>
      <c r="E10" s="115"/>
      <c r="F10" s="66">
        <v>1463778113</v>
      </c>
      <c r="G10" s="115"/>
      <c r="H10" s="66">
        <v>282162489</v>
      </c>
      <c r="I10" s="115"/>
      <c r="J10" s="66">
        <v>1745940602</v>
      </c>
      <c r="K10" s="115"/>
      <c r="L10" s="130">
        <v>-19.149999999999999</v>
      </c>
      <c r="M10" s="115"/>
      <c r="N10" s="66">
        <v>0</v>
      </c>
      <c r="O10" s="115"/>
      <c r="P10" s="66">
        <v>191851698</v>
      </c>
      <c r="Q10" s="115"/>
      <c r="R10" s="66">
        <v>282162489</v>
      </c>
      <c r="S10" s="115"/>
      <c r="T10" s="66">
        <v>474014187</v>
      </c>
      <c r="U10" s="115"/>
      <c r="V10" s="128">
        <v>-1.06</v>
      </c>
    </row>
    <row r="11" spans="2:28">
      <c r="B11" s="4" t="s">
        <v>88</v>
      </c>
      <c r="D11" s="66">
        <v>3400000000</v>
      </c>
      <c r="E11" s="115"/>
      <c r="F11" s="66">
        <v>-3241127344</v>
      </c>
      <c r="G11" s="115"/>
      <c r="H11" s="66">
        <v>-19149666</v>
      </c>
      <c r="I11" s="115"/>
      <c r="J11" s="66">
        <v>139722990</v>
      </c>
      <c r="K11" s="115"/>
      <c r="L11" s="130">
        <v>-1.53</v>
      </c>
      <c r="M11" s="115"/>
      <c r="N11" s="66">
        <v>3400000000</v>
      </c>
      <c r="O11" s="115"/>
      <c r="P11" s="66">
        <v>-5260512599</v>
      </c>
      <c r="Q11" s="115"/>
      <c r="R11" s="66">
        <v>-19149666</v>
      </c>
      <c r="S11" s="115"/>
      <c r="T11" s="66">
        <v>-1879662265</v>
      </c>
      <c r="U11" s="115"/>
      <c r="V11" s="128">
        <v>4.1900000000000004</v>
      </c>
    </row>
    <row r="12" spans="2:28">
      <c r="B12" s="4" t="s">
        <v>81</v>
      </c>
      <c r="D12" s="66">
        <v>0</v>
      </c>
      <c r="E12" s="115"/>
      <c r="F12" s="66">
        <v>1667842270</v>
      </c>
      <c r="G12" s="115"/>
      <c r="H12" s="66">
        <v>-571854088</v>
      </c>
      <c r="I12" s="115"/>
      <c r="J12" s="66">
        <v>1095988182</v>
      </c>
      <c r="K12" s="115"/>
      <c r="L12" s="130">
        <v>-12.02</v>
      </c>
      <c r="M12" s="115"/>
      <c r="N12" s="66">
        <v>0</v>
      </c>
      <c r="O12" s="115"/>
      <c r="P12" s="66">
        <v>-214714829</v>
      </c>
      <c r="Q12" s="115"/>
      <c r="R12" s="66">
        <v>-571854088</v>
      </c>
      <c r="S12" s="115"/>
      <c r="T12" s="66">
        <v>-786568917</v>
      </c>
      <c r="U12" s="115"/>
      <c r="V12" s="128">
        <v>1.75</v>
      </c>
    </row>
    <row r="13" spans="2:28">
      <c r="B13" s="4" t="s">
        <v>206</v>
      </c>
      <c r="D13" s="66">
        <v>0</v>
      </c>
      <c r="E13" s="115"/>
      <c r="F13" s="66">
        <v>-142988014</v>
      </c>
      <c r="G13" s="115"/>
      <c r="H13" s="66">
        <v>-15553755</v>
      </c>
      <c r="I13" s="115"/>
      <c r="J13" s="66">
        <v>-158541769</v>
      </c>
      <c r="K13" s="115"/>
      <c r="L13" s="130">
        <v>1.74</v>
      </c>
      <c r="M13" s="115"/>
      <c r="N13" s="66">
        <v>0</v>
      </c>
      <c r="O13" s="115"/>
      <c r="P13" s="66">
        <v>-185669227</v>
      </c>
      <c r="Q13" s="115"/>
      <c r="R13" s="66">
        <v>-15553755</v>
      </c>
      <c r="S13" s="115"/>
      <c r="T13" s="66">
        <v>-201222982</v>
      </c>
      <c r="U13" s="115"/>
      <c r="V13" s="128">
        <v>0.45</v>
      </c>
    </row>
    <row r="14" spans="2:28">
      <c r="B14" s="4" t="s">
        <v>169</v>
      </c>
      <c r="D14" s="66">
        <v>0</v>
      </c>
      <c r="E14" s="115"/>
      <c r="F14" s="66">
        <v>-1594222661</v>
      </c>
      <c r="G14" s="115"/>
      <c r="H14" s="66">
        <v>-205930268</v>
      </c>
      <c r="I14" s="115"/>
      <c r="J14" s="66">
        <v>-1800152929</v>
      </c>
      <c r="K14" s="115"/>
      <c r="L14" s="130">
        <v>19.75</v>
      </c>
      <c r="M14" s="115"/>
      <c r="N14" s="66">
        <v>0</v>
      </c>
      <c r="O14" s="115"/>
      <c r="P14" s="66">
        <v>-2545780198</v>
      </c>
      <c r="Q14" s="115"/>
      <c r="R14" s="66">
        <v>-117727301</v>
      </c>
      <c r="S14" s="115"/>
      <c r="T14" s="66">
        <v>-2663507499</v>
      </c>
      <c r="U14" s="115"/>
      <c r="V14" s="128">
        <v>5.94</v>
      </c>
    </row>
    <row r="15" spans="2:28">
      <c r="B15" s="4" t="s">
        <v>209</v>
      </c>
      <c r="D15" s="66">
        <v>0</v>
      </c>
      <c r="E15" s="115"/>
      <c r="F15" s="66">
        <v>1102845064</v>
      </c>
      <c r="G15" s="115"/>
      <c r="H15" s="66">
        <v>-1041838956</v>
      </c>
      <c r="I15" s="115"/>
      <c r="J15" s="66">
        <v>61006108</v>
      </c>
      <c r="K15" s="115"/>
      <c r="L15" s="130">
        <v>-0.67</v>
      </c>
      <c r="M15" s="115"/>
      <c r="N15" s="66">
        <v>977521100</v>
      </c>
      <c r="O15" s="115"/>
      <c r="P15" s="66">
        <v>-176344471</v>
      </c>
      <c r="Q15" s="115"/>
      <c r="R15" s="66">
        <v>-1041838956</v>
      </c>
      <c r="S15" s="115"/>
      <c r="T15" s="66">
        <v>-240662327</v>
      </c>
      <c r="U15" s="115"/>
      <c r="V15" s="128">
        <v>0.54</v>
      </c>
    </row>
    <row r="16" spans="2:28">
      <c r="B16" s="4" t="s">
        <v>84</v>
      </c>
      <c r="D16" s="66">
        <v>1194389671</v>
      </c>
      <c r="E16" s="115"/>
      <c r="F16" s="66">
        <v>931540032</v>
      </c>
      <c r="G16" s="115"/>
      <c r="H16" s="66">
        <v>-545428008</v>
      </c>
      <c r="I16" s="115"/>
      <c r="J16" s="66">
        <v>1580501695</v>
      </c>
      <c r="K16" s="115"/>
      <c r="L16" s="130">
        <v>-17.34</v>
      </c>
      <c r="M16" s="115"/>
      <c r="N16" s="66">
        <v>1194389671</v>
      </c>
      <c r="O16" s="115"/>
      <c r="P16" s="66">
        <v>-3548758504</v>
      </c>
      <c r="Q16" s="115"/>
      <c r="R16" s="66">
        <v>-491318052</v>
      </c>
      <c r="S16" s="115"/>
      <c r="T16" s="66">
        <v>-2845686885</v>
      </c>
      <c r="U16" s="115"/>
      <c r="V16" s="128">
        <v>6.34</v>
      </c>
    </row>
    <row r="17" spans="2:22">
      <c r="B17" s="4" t="s">
        <v>89</v>
      </c>
      <c r="D17" s="66">
        <v>547177372</v>
      </c>
      <c r="E17" s="115"/>
      <c r="F17" s="66">
        <v>-1296618526</v>
      </c>
      <c r="G17" s="115"/>
      <c r="H17" s="66">
        <v>384539408</v>
      </c>
      <c r="I17" s="115"/>
      <c r="J17" s="66">
        <v>-364901746</v>
      </c>
      <c r="K17" s="115"/>
      <c r="L17" s="130">
        <v>4</v>
      </c>
      <c r="M17" s="115"/>
      <c r="N17" s="66">
        <v>547177372</v>
      </c>
      <c r="O17" s="115"/>
      <c r="P17" s="66">
        <v>-107357404</v>
      </c>
      <c r="Q17" s="115"/>
      <c r="R17" s="66">
        <v>384539408</v>
      </c>
      <c r="S17" s="115"/>
      <c r="T17" s="66">
        <v>824359376</v>
      </c>
      <c r="U17" s="115"/>
      <c r="V17" s="128">
        <v>-1.84</v>
      </c>
    </row>
    <row r="18" spans="2:22">
      <c r="B18" s="4" t="s">
        <v>203</v>
      </c>
      <c r="D18" s="66">
        <v>2701789592</v>
      </c>
      <c r="E18" s="115"/>
      <c r="F18" s="66">
        <v>-5314479049</v>
      </c>
      <c r="G18" s="115"/>
      <c r="H18" s="66">
        <v>-38700049</v>
      </c>
      <c r="I18" s="115"/>
      <c r="J18" s="66">
        <v>-2651389506</v>
      </c>
      <c r="K18" s="115"/>
      <c r="L18" s="130">
        <v>29.08</v>
      </c>
      <c r="M18" s="115"/>
      <c r="N18" s="66">
        <v>2701789592</v>
      </c>
      <c r="O18" s="115"/>
      <c r="P18" s="66">
        <v>-5927966917</v>
      </c>
      <c r="Q18" s="115"/>
      <c r="R18" s="66">
        <v>-38700049</v>
      </c>
      <c r="S18" s="115"/>
      <c r="T18" s="66">
        <v>-3264877374</v>
      </c>
      <c r="U18" s="115"/>
      <c r="V18" s="128">
        <v>7.28</v>
      </c>
    </row>
    <row r="19" spans="2:22">
      <c r="B19" s="4" t="s">
        <v>198</v>
      </c>
      <c r="D19" s="66">
        <v>0</v>
      </c>
      <c r="E19" s="115"/>
      <c r="F19" s="66">
        <v>-2096584704</v>
      </c>
      <c r="G19" s="115"/>
      <c r="H19" s="66">
        <v>0</v>
      </c>
      <c r="I19" s="115"/>
      <c r="J19" s="66">
        <v>-2096584704</v>
      </c>
      <c r="K19" s="115"/>
      <c r="L19" s="130">
        <v>23</v>
      </c>
      <c r="M19" s="115"/>
      <c r="N19" s="66">
        <v>0</v>
      </c>
      <c r="O19" s="115"/>
      <c r="P19" s="66">
        <v>-6910964440</v>
      </c>
      <c r="Q19" s="115"/>
      <c r="R19" s="66">
        <v>-248049988</v>
      </c>
      <c r="S19" s="115"/>
      <c r="T19" s="66">
        <v>-7159014428</v>
      </c>
      <c r="U19" s="115"/>
      <c r="V19" s="128">
        <v>15.96</v>
      </c>
    </row>
    <row r="20" spans="2:22">
      <c r="B20" s="4" t="s">
        <v>82</v>
      </c>
      <c r="D20" s="66">
        <v>0</v>
      </c>
      <c r="E20" s="115"/>
      <c r="F20" s="66">
        <v>-866622908</v>
      </c>
      <c r="G20" s="115"/>
      <c r="H20" s="66">
        <v>0</v>
      </c>
      <c r="I20" s="115"/>
      <c r="J20" s="66">
        <v>-866622908</v>
      </c>
      <c r="K20" s="115"/>
      <c r="L20" s="130">
        <v>9.51</v>
      </c>
      <c r="M20" s="115"/>
      <c r="N20" s="66">
        <v>309223896</v>
      </c>
      <c r="O20" s="115"/>
      <c r="P20" s="66">
        <v>-7068332255</v>
      </c>
      <c r="Q20" s="115"/>
      <c r="R20" s="66">
        <v>-415997269</v>
      </c>
      <c r="S20" s="115"/>
      <c r="T20" s="66">
        <v>-7175105628</v>
      </c>
      <c r="U20" s="115"/>
      <c r="V20" s="128">
        <v>15.99</v>
      </c>
    </row>
    <row r="21" spans="2:22">
      <c r="B21" s="4" t="s">
        <v>199</v>
      </c>
      <c r="D21" s="66">
        <v>209319295</v>
      </c>
      <c r="E21" s="115"/>
      <c r="F21" s="66">
        <v>-299988496</v>
      </c>
      <c r="G21" s="115"/>
      <c r="H21" s="66">
        <v>0</v>
      </c>
      <c r="I21" s="115"/>
      <c r="J21" s="66">
        <v>-90669201</v>
      </c>
      <c r="K21" s="115"/>
      <c r="L21" s="130">
        <v>0.99</v>
      </c>
      <c r="M21" s="115"/>
      <c r="N21" s="66">
        <v>209319295</v>
      </c>
      <c r="O21" s="115"/>
      <c r="P21" s="66">
        <v>-5285511605</v>
      </c>
      <c r="Q21" s="115"/>
      <c r="R21" s="66">
        <v>0</v>
      </c>
      <c r="S21" s="115"/>
      <c r="T21" s="66">
        <v>-5076192310</v>
      </c>
      <c r="U21" s="115"/>
      <c r="V21" s="128">
        <v>11.32</v>
      </c>
    </row>
    <row r="22" spans="2:22">
      <c r="B22" s="4" t="s">
        <v>219</v>
      </c>
      <c r="D22" s="66">
        <v>212488263</v>
      </c>
      <c r="E22" s="115"/>
      <c r="F22" s="66">
        <v>-173865080</v>
      </c>
      <c r="G22" s="115"/>
      <c r="H22" s="66">
        <v>0</v>
      </c>
      <c r="I22" s="115"/>
      <c r="J22" s="66">
        <v>38623183</v>
      </c>
      <c r="K22" s="115"/>
      <c r="L22" s="130">
        <v>-0.42</v>
      </c>
      <c r="M22" s="115"/>
      <c r="N22" s="66">
        <v>212488263</v>
      </c>
      <c r="O22" s="115"/>
      <c r="P22" s="66">
        <v>-173865080</v>
      </c>
      <c r="Q22" s="115"/>
      <c r="R22" s="66">
        <v>0</v>
      </c>
      <c r="S22" s="115"/>
      <c r="T22" s="66">
        <v>38623183</v>
      </c>
      <c r="U22" s="115"/>
      <c r="V22" s="128">
        <v>-0.09</v>
      </c>
    </row>
    <row r="23" spans="2:22">
      <c r="B23" s="4" t="s">
        <v>221</v>
      </c>
      <c r="D23" s="66">
        <v>0</v>
      </c>
      <c r="E23" s="115"/>
      <c r="F23" s="66">
        <v>-372313361</v>
      </c>
      <c r="G23" s="115"/>
      <c r="H23" s="66">
        <v>0</v>
      </c>
      <c r="I23" s="115"/>
      <c r="J23" s="66">
        <v>-372313361</v>
      </c>
      <c r="K23" s="115"/>
      <c r="L23" s="130">
        <v>4.08</v>
      </c>
      <c r="M23" s="115"/>
      <c r="N23" s="66">
        <v>0</v>
      </c>
      <c r="O23" s="115"/>
      <c r="P23" s="66">
        <v>-372313361</v>
      </c>
      <c r="Q23" s="115"/>
      <c r="R23" s="66">
        <v>0</v>
      </c>
      <c r="S23" s="115"/>
      <c r="T23" s="66">
        <v>-372313361</v>
      </c>
      <c r="U23" s="115"/>
      <c r="V23" s="128">
        <v>0.83</v>
      </c>
    </row>
    <row r="24" spans="2:22">
      <c r="B24" s="4" t="s">
        <v>210</v>
      </c>
      <c r="D24" s="66">
        <v>0</v>
      </c>
      <c r="E24" s="115"/>
      <c r="F24" s="66">
        <v>-296676647</v>
      </c>
      <c r="G24" s="115"/>
      <c r="H24" s="66">
        <v>0</v>
      </c>
      <c r="I24" s="115"/>
      <c r="J24" s="66">
        <v>-296676647</v>
      </c>
      <c r="K24" s="115"/>
      <c r="L24" s="130">
        <v>3.25</v>
      </c>
      <c r="M24" s="115"/>
      <c r="N24" s="66">
        <v>0</v>
      </c>
      <c r="O24" s="115"/>
      <c r="P24" s="66">
        <v>-1368758170</v>
      </c>
      <c r="Q24" s="115"/>
      <c r="R24" s="66">
        <v>0</v>
      </c>
      <c r="S24" s="115"/>
      <c r="T24" s="66">
        <v>-1368758170</v>
      </c>
      <c r="U24" s="115"/>
      <c r="V24" s="128">
        <v>3.05</v>
      </c>
    </row>
    <row r="25" spans="2:22">
      <c r="B25" s="4" t="s">
        <v>85</v>
      </c>
      <c r="D25" s="66">
        <v>0</v>
      </c>
      <c r="E25" s="115"/>
      <c r="F25" s="66">
        <v>-608227876</v>
      </c>
      <c r="G25" s="115"/>
      <c r="H25" s="66">
        <v>0</v>
      </c>
      <c r="I25" s="115"/>
      <c r="J25" s="66">
        <v>-608227876</v>
      </c>
      <c r="K25" s="115"/>
      <c r="L25" s="130">
        <v>6.67</v>
      </c>
      <c r="M25" s="115"/>
      <c r="N25" s="66">
        <v>0</v>
      </c>
      <c r="O25" s="115"/>
      <c r="P25" s="66">
        <v>-608227876</v>
      </c>
      <c r="Q25" s="115"/>
      <c r="R25" s="66">
        <v>0</v>
      </c>
      <c r="S25" s="115"/>
      <c r="T25" s="66">
        <v>-608227876</v>
      </c>
      <c r="U25" s="115"/>
      <c r="V25" s="128">
        <v>1.36</v>
      </c>
    </row>
    <row r="26" spans="2:22">
      <c r="B26" s="4" t="s">
        <v>223</v>
      </c>
      <c r="D26" s="66">
        <v>0</v>
      </c>
      <c r="E26" s="115"/>
      <c r="F26" s="66">
        <v>-401943608</v>
      </c>
      <c r="G26" s="115"/>
      <c r="H26" s="66">
        <v>0</v>
      </c>
      <c r="I26" s="115"/>
      <c r="J26" s="66">
        <v>-401943608</v>
      </c>
      <c r="K26" s="115"/>
      <c r="L26" s="130">
        <v>4.41</v>
      </c>
      <c r="M26" s="115"/>
      <c r="N26" s="66">
        <v>0</v>
      </c>
      <c r="O26" s="115"/>
      <c r="P26" s="66">
        <v>-401943608</v>
      </c>
      <c r="Q26" s="115"/>
      <c r="R26" s="66">
        <v>0</v>
      </c>
      <c r="S26" s="115"/>
      <c r="T26" s="66">
        <v>-401943608</v>
      </c>
      <c r="U26" s="115"/>
      <c r="V26" s="128">
        <v>0.9</v>
      </c>
    </row>
    <row r="27" spans="2:22">
      <c r="B27" s="4" t="s">
        <v>211</v>
      </c>
      <c r="D27" s="66">
        <v>0</v>
      </c>
      <c r="E27" s="115"/>
      <c r="F27" s="66">
        <v>-76369242</v>
      </c>
      <c r="G27" s="115"/>
      <c r="H27" s="66">
        <v>0</v>
      </c>
      <c r="I27" s="115"/>
      <c r="J27" s="66">
        <v>-76369242</v>
      </c>
      <c r="K27" s="115"/>
      <c r="L27" s="130">
        <v>0.84</v>
      </c>
      <c r="M27" s="115"/>
      <c r="N27" s="66">
        <v>0</v>
      </c>
      <c r="O27" s="115"/>
      <c r="P27" s="66">
        <v>38184621</v>
      </c>
      <c r="Q27" s="115"/>
      <c r="R27" s="66">
        <v>0</v>
      </c>
      <c r="S27" s="115"/>
      <c r="T27" s="66">
        <v>38184621</v>
      </c>
      <c r="U27" s="115"/>
      <c r="V27" s="128">
        <v>-0.09</v>
      </c>
    </row>
    <row r="28" spans="2:22">
      <c r="B28" s="4" t="s">
        <v>208</v>
      </c>
      <c r="D28" s="66">
        <v>0</v>
      </c>
      <c r="E28" s="115"/>
      <c r="F28" s="66">
        <v>-755782974</v>
      </c>
      <c r="G28" s="115"/>
      <c r="H28" s="66">
        <v>0</v>
      </c>
      <c r="I28" s="115"/>
      <c r="J28" s="66">
        <v>-755782974</v>
      </c>
      <c r="K28" s="115"/>
      <c r="L28" s="130">
        <v>8.2899999999999991</v>
      </c>
      <c r="M28" s="115"/>
      <c r="N28" s="66">
        <v>0</v>
      </c>
      <c r="O28" s="115"/>
      <c r="P28" s="66">
        <v>-1196656376</v>
      </c>
      <c r="Q28" s="115"/>
      <c r="R28" s="66">
        <v>0</v>
      </c>
      <c r="S28" s="115"/>
      <c r="T28" s="66">
        <v>-1196656376</v>
      </c>
      <c r="U28" s="115"/>
      <c r="V28" s="128">
        <v>2.67</v>
      </c>
    </row>
    <row r="29" spans="2:22">
      <c r="B29" s="4" t="s">
        <v>200</v>
      </c>
      <c r="D29" s="66">
        <v>0</v>
      </c>
      <c r="E29" s="115"/>
      <c r="F29" s="66">
        <v>-252474384</v>
      </c>
      <c r="G29" s="115"/>
      <c r="H29" s="66">
        <v>0</v>
      </c>
      <c r="I29" s="115"/>
      <c r="J29" s="66">
        <v>-252474384</v>
      </c>
      <c r="K29" s="115"/>
      <c r="L29" s="130">
        <v>2.77</v>
      </c>
      <c r="M29" s="115"/>
      <c r="N29" s="66">
        <v>0</v>
      </c>
      <c r="O29" s="115"/>
      <c r="P29" s="66">
        <v>-931860004</v>
      </c>
      <c r="Q29" s="115"/>
      <c r="R29" s="66">
        <v>0</v>
      </c>
      <c r="S29" s="115"/>
      <c r="T29" s="66">
        <v>-931860004</v>
      </c>
      <c r="U29" s="115"/>
      <c r="V29" s="128">
        <v>2.08</v>
      </c>
    </row>
    <row r="30" spans="2:22">
      <c r="B30" s="4" t="s">
        <v>215</v>
      </c>
      <c r="D30" s="66">
        <v>0</v>
      </c>
      <c r="E30" s="115"/>
      <c r="F30" s="66">
        <v>-16760947</v>
      </c>
      <c r="G30" s="115"/>
      <c r="H30" s="66">
        <v>0</v>
      </c>
      <c r="I30" s="115"/>
      <c r="J30" s="66">
        <v>-16760947</v>
      </c>
      <c r="K30" s="115"/>
      <c r="L30" s="130">
        <v>0.18</v>
      </c>
      <c r="M30" s="115"/>
      <c r="N30" s="66">
        <v>0</v>
      </c>
      <c r="O30" s="115"/>
      <c r="P30" s="66">
        <v>-16760947</v>
      </c>
      <c r="Q30" s="115"/>
      <c r="R30" s="66">
        <v>0</v>
      </c>
      <c r="S30" s="115"/>
      <c r="T30" s="66">
        <v>-16760947</v>
      </c>
      <c r="U30" s="115"/>
      <c r="V30" s="128">
        <v>0.04</v>
      </c>
    </row>
    <row r="31" spans="2:22">
      <c r="B31" s="4" t="s">
        <v>218</v>
      </c>
      <c r="D31" s="66">
        <v>0</v>
      </c>
      <c r="E31" s="115"/>
      <c r="F31" s="66">
        <v>-160424906</v>
      </c>
      <c r="G31" s="115"/>
      <c r="H31" s="66">
        <v>0</v>
      </c>
      <c r="I31" s="115"/>
      <c r="J31" s="66">
        <v>-160424906</v>
      </c>
      <c r="K31" s="115"/>
      <c r="L31" s="130">
        <v>1.76</v>
      </c>
      <c r="M31" s="115"/>
      <c r="N31" s="66">
        <v>0</v>
      </c>
      <c r="O31" s="115"/>
      <c r="P31" s="66">
        <v>-160424906</v>
      </c>
      <c r="Q31" s="115"/>
      <c r="R31" s="66">
        <v>0</v>
      </c>
      <c r="S31" s="115"/>
      <c r="T31" s="66">
        <v>-160424906</v>
      </c>
      <c r="U31" s="115"/>
      <c r="V31" s="128">
        <v>0.36</v>
      </c>
    </row>
    <row r="32" spans="2:22">
      <c r="B32" s="4" t="s">
        <v>214</v>
      </c>
      <c r="D32" s="66">
        <v>0</v>
      </c>
      <c r="E32" s="115"/>
      <c r="F32" s="66">
        <v>6089180</v>
      </c>
      <c r="G32" s="115"/>
      <c r="H32" s="66">
        <v>0</v>
      </c>
      <c r="I32" s="115"/>
      <c r="J32" s="66">
        <v>6089180</v>
      </c>
      <c r="K32" s="115"/>
      <c r="L32" s="130">
        <v>-7.0000000000000007E-2</v>
      </c>
      <c r="M32" s="115"/>
      <c r="N32" s="66">
        <v>0</v>
      </c>
      <c r="O32" s="115"/>
      <c r="P32" s="66">
        <v>6089180</v>
      </c>
      <c r="Q32" s="115"/>
      <c r="R32" s="66">
        <v>0</v>
      </c>
      <c r="S32" s="115"/>
      <c r="T32" s="66">
        <v>6089180</v>
      </c>
      <c r="U32" s="115"/>
      <c r="V32" s="128">
        <v>-0.01</v>
      </c>
    </row>
    <row r="33" spans="2:22">
      <c r="B33" s="4" t="s">
        <v>217</v>
      </c>
      <c r="D33" s="66">
        <v>0</v>
      </c>
      <c r="E33" s="115"/>
      <c r="F33" s="66">
        <v>-152924002</v>
      </c>
      <c r="G33" s="115"/>
      <c r="H33" s="66">
        <v>0</v>
      </c>
      <c r="I33" s="115"/>
      <c r="J33" s="66">
        <v>-152924002</v>
      </c>
      <c r="K33" s="115"/>
      <c r="L33" s="130">
        <v>1.68</v>
      </c>
      <c r="M33" s="115"/>
      <c r="N33" s="66">
        <v>0</v>
      </c>
      <c r="O33" s="115"/>
      <c r="P33" s="66">
        <v>-152924002</v>
      </c>
      <c r="Q33" s="115"/>
      <c r="R33" s="66">
        <v>0</v>
      </c>
      <c r="S33" s="115"/>
      <c r="T33" s="66">
        <v>-152924002</v>
      </c>
      <c r="U33" s="115"/>
      <c r="V33" s="128">
        <v>0.34</v>
      </c>
    </row>
    <row r="34" spans="2:22">
      <c r="B34" s="4" t="s">
        <v>220</v>
      </c>
      <c r="D34" s="66">
        <v>0</v>
      </c>
      <c r="E34" s="115"/>
      <c r="F34" s="66">
        <v>-294515954</v>
      </c>
      <c r="G34" s="115"/>
      <c r="H34" s="66">
        <v>0</v>
      </c>
      <c r="I34" s="115"/>
      <c r="J34" s="66">
        <v>-294515954</v>
      </c>
      <c r="K34" s="115"/>
      <c r="L34" s="130">
        <v>3.23</v>
      </c>
      <c r="M34" s="115"/>
      <c r="N34" s="66">
        <v>0</v>
      </c>
      <c r="O34" s="115"/>
      <c r="P34" s="66">
        <v>-294515954</v>
      </c>
      <c r="Q34" s="115"/>
      <c r="R34" s="66">
        <v>0</v>
      </c>
      <c r="S34" s="115"/>
      <c r="T34" s="66">
        <v>-294515954</v>
      </c>
      <c r="U34" s="115"/>
      <c r="V34" s="128">
        <v>0.66</v>
      </c>
    </row>
    <row r="35" spans="2:22">
      <c r="B35" s="4" t="s">
        <v>222</v>
      </c>
      <c r="D35" s="66">
        <v>0</v>
      </c>
      <c r="E35" s="115"/>
      <c r="F35" s="66">
        <v>-25001229</v>
      </c>
      <c r="G35" s="115"/>
      <c r="H35" s="66">
        <v>0</v>
      </c>
      <c r="I35" s="115"/>
      <c r="J35" s="66">
        <v>-25001229</v>
      </c>
      <c r="K35" s="115"/>
      <c r="L35" s="130">
        <v>0.27</v>
      </c>
      <c r="M35" s="115"/>
      <c r="N35" s="66">
        <v>0</v>
      </c>
      <c r="O35" s="115"/>
      <c r="P35" s="66">
        <v>-25001229</v>
      </c>
      <c r="Q35" s="115"/>
      <c r="R35" s="66">
        <v>0</v>
      </c>
      <c r="S35" s="115"/>
      <c r="T35" s="66">
        <v>-25001229</v>
      </c>
      <c r="U35" s="115"/>
      <c r="V35" s="128">
        <v>0.06</v>
      </c>
    </row>
    <row r="36" spans="2:22">
      <c r="B36" s="4" t="s">
        <v>216</v>
      </c>
      <c r="D36" s="66">
        <v>0</v>
      </c>
      <c r="E36" s="115"/>
      <c r="F36" s="66">
        <v>42814746</v>
      </c>
      <c r="G36" s="115"/>
      <c r="H36" s="66">
        <v>0</v>
      </c>
      <c r="I36" s="115"/>
      <c r="J36" s="66">
        <v>42814746</v>
      </c>
      <c r="K36" s="115"/>
      <c r="L36" s="130">
        <v>-0.47</v>
      </c>
      <c r="M36" s="115"/>
      <c r="N36" s="66">
        <v>0</v>
      </c>
      <c r="O36" s="115"/>
      <c r="P36" s="66">
        <v>42814746</v>
      </c>
      <c r="Q36" s="115"/>
      <c r="R36" s="66">
        <v>0</v>
      </c>
      <c r="S36" s="115"/>
      <c r="T36" s="66">
        <v>42814746</v>
      </c>
      <c r="U36" s="115"/>
      <c r="V36" s="128">
        <v>-0.1</v>
      </c>
    </row>
    <row r="37" spans="2:22">
      <c r="B37" s="4" t="s">
        <v>204</v>
      </c>
      <c r="D37" s="66">
        <v>0</v>
      </c>
      <c r="E37" s="115"/>
      <c r="F37" s="66">
        <v>67083792</v>
      </c>
      <c r="G37" s="115"/>
      <c r="H37" s="66">
        <v>0</v>
      </c>
      <c r="I37" s="115"/>
      <c r="J37" s="66">
        <v>67083792</v>
      </c>
      <c r="K37" s="115"/>
      <c r="L37" s="130">
        <v>-0.74</v>
      </c>
      <c r="M37" s="115"/>
      <c r="N37" s="66">
        <v>0</v>
      </c>
      <c r="O37" s="115"/>
      <c r="P37" s="66">
        <v>-695232028</v>
      </c>
      <c r="Q37" s="115"/>
      <c r="R37" s="66">
        <v>0</v>
      </c>
      <c r="S37" s="115"/>
      <c r="T37" s="66">
        <v>-695232028</v>
      </c>
      <c r="U37" s="115"/>
      <c r="V37" s="128">
        <v>1.55</v>
      </c>
    </row>
    <row r="38" spans="2:22">
      <c r="B38" s="4" t="s">
        <v>213</v>
      </c>
      <c r="D38" s="66">
        <v>0</v>
      </c>
      <c r="E38" s="115"/>
      <c r="F38" s="66">
        <v>110653510</v>
      </c>
      <c r="G38" s="115"/>
      <c r="H38" s="66">
        <v>0</v>
      </c>
      <c r="I38" s="115"/>
      <c r="J38" s="66">
        <v>110653510</v>
      </c>
      <c r="K38" s="115"/>
      <c r="L38" s="130">
        <v>-1.21</v>
      </c>
      <c r="M38" s="115"/>
      <c r="N38" s="66">
        <v>0</v>
      </c>
      <c r="O38" s="115"/>
      <c r="P38" s="66">
        <v>-4011189764</v>
      </c>
      <c r="Q38" s="115"/>
      <c r="R38" s="66">
        <v>0</v>
      </c>
      <c r="S38" s="115"/>
      <c r="T38" s="66">
        <v>-4011189764</v>
      </c>
      <c r="U38" s="115"/>
      <c r="V38" s="128">
        <v>8.94</v>
      </c>
    </row>
    <row r="39" spans="2:22">
      <c r="B39" s="4" t="s">
        <v>207</v>
      </c>
      <c r="D39" s="66">
        <v>0</v>
      </c>
      <c r="E39" s="115"/>
      <c r="F39" s="66">
        <v>-561241345</v>
      </c>
      <c r="G39" s="115"/>
      <c r="H39" s="66">
        <v>0</v>
      </c>
      <c r="I39" s="115"/>
      <c r="J39" s="66">
        <v>-561241345</v>
      </c>
      <c r="K39" s="115"/>
      <c r="L39" s="130">
        <v>6.16</v>
      </c>
      <c r="M39" s="115"/>
      <c r="N39" s="66">
        <v>0</v>
      </c>
      <c r="O39" s="115"/>
      <c r="P39" s="66">
        <v>-1690062521</v>
      </c>
      <c r="Q39" s="115"/>
      <c r="R39" s="66">
        <v>0</v>
      </c>
      <c r="S39" s="115"/>
      <c r="T39" s="66">
        <v>-1690062521</v>
      </c>
      <c r="U39" s="115"/>
      <c r="V39" s="128">
        <v>3.77</v>
      </c>
    </row>
    <row r="40" spans="2:22">
      <c r="B40" s="4" t="s">
        <v>201</v>
      </c>
      <c r="D40" s="66">
        <v>0</v>
      </c>
      <c r="E40" s="115"/>
      <c r="F40" s="66">
        <v>-1168355135</v>
      </c>
      <c r="G40" s="115"/>
      <c r="H40" s="66">
        <v>0</v>
      </c>
      <c r="I40" s="115"/>
      <c r="J40" s="66">
        <v>-1168355135</v>
      </c>
      <c r="K40" s="115"/>
      <c r="L40" s="130">
        <v>12.82</v>
      </c>
      <c r="M40" s="115"/>
      <c r="N40" s="66">
        <v>0</v>
      </c>
      <c r="O40" s="115"/>
      <c r="P40" s="66">
        <v>-2216878976</v>
      </c>
      <c r="Q40" s="115"/>
      <c r="R40" s="66">
        <v>0</v>
      </c>
      <c r="S40" s="115"/>
      <c r="T40" s="66">
        <v>-2216878976</v>
      </c>
      <c r="U40" s="115"/>
      <c r="V40" s="128">
        <v>4.9400000000000004</v>
      </c>
    </row>
    <row r="41" spans="2:22">
      <c r="B41" s="4" t="s">
        <v>86</v>
      </c>
      <c r="D41" s="66">
        <v>0</v>
      </c>
      <c r="E41" s="115"/>
      <c r="F41" s="66">
        <v>-34662125</v>
      </c>
      <c r="G41" s="115"/>
      <c r="H41" s="66">
        <v>0</v>
      </c>
      <c r="I41" s="115"/>
      <c r="J41" s="66">
        <v>-34662125</v>
      </c>
      <c r="K41" s="115"/>
      <c r="L41" s="130">
        <v>0.38</v>
      </c>
      <c r="M41" s="115"/>
      <c r="N41" s="66">
        <v>0</v>
      </c>
      <c r="O41" s="115"/>
      <c r="P41" s="66">
        <v>2183713931</v>
      </c>
      <c r="Q41" s="115"/>
      <c r="R41" s="66">
        <v>0</v>
      </c>
      <c r="S41" s="115"/>
      <c r="T41" s="66">
        <v>2183713931</v>
      </c>
      <c r="U41" s="115"/>
      <c r="V41" s="128">
        <v>-4.87</v>
      </c>
    </row>
    <row r="42" spans="2:22">
      <c r="B42" s="4" t="s">
        <v>205</v>
      </c>
      <c r="D42" s="66">
        <v>0</v>
      </c>
      <c r="E42" s="115"/>
      <c r="F42" s="66">
        <v>-112473031</v>
      </c>
      <c r="G42" s="115"/>
      <c r="H42" s="66">
        <v>0</v>
      </c>
      <c r="I42" s="115"/>
      <c r="J42" s="66">
        <v>-112473031</v>
      </c>
      <c r="K42" s="115"/>
      <c r="L42" s="130">
        <v>1.23</v>
      </c>
      <c r="M42" s="115"/>
      <c r="N42" s="66">
        <v>0</v>
      </c>
      <c r="O42" s="115"/>
      <c r="P42" s="66">
        <v>-182281302</v>
      </c>
      <c r="Q42" s="115"/>
      <c r="R42" s="66">
        <v>0</v>
      </c>
      <c r="S42" s="115"/>
      <c r="T42" s="66">
        <v>-182281302</v>
      </c>
      <c r="U42" s="115"/>
      <c r="V42" s="128">
        <v>0.41</v>
      </c>
    </row>
    <row r="43" spans="2:22">
      <c r="B43" s="4" t="s">
        <v>202</v>
      </c>
      <c r="D43" s="66">
        <v>0</v>
      </c>
      <c r="E43" s="115"/>
      <c r="F43" s="66">
        <v>-715732353</v>
      </c>
      <c r="G43" s="115"/>
      <c r="H43" s="66">
        <v>0</v>
      </c>
      <c r="I43" s="115"/>
      <c r="J43" s="66">
        <v>-715732353</v>
      </c>
      <c r="K43" s="115"/>
      <c r="L43" s="130">
        <v>7.85</v>
      </c>
      <c r="M43" s="115"/>
      <c r="N43" s="66">
        <v>0</v>
      </c>
      <c r="O43" s="115"/>
      <c r="P43" s="66">
        <v>-2695041579</v>
      </c>
      <c r="Q43" s="115"/>
      <c r="R43" s="66">
        <v>0</v>
      </c>
      <c r="S43" s="115"/>
      <c r="T43" s="66">
        <v>-2695041579</v>
      </c>
      <c r="U43" s="115"/>
      <c r="V43" s="128">
        <v>6.01</v>
      </c>
    </row>
    <row r="44" spans="2:22">
      <c r="B44" s="4" t="s">
        <v>197</v>
      </c>
      <c r="D44" s="66">
        <v>0</v>
      </c>
      <c r="E44" s="115"/>
      <c r="F44" s="66">
        <v>-236047580</v>
      </c>
      <c r="G44" s="115"/>
      <c r="H44" s="66">
        <v>0</v>
      </c>
      <c r="I44" s="115"/>
      <c r="J44" s="66">
        <v>-236047580</v>
      </c>
      <c r="K44" s="115"/>
      <c r="L44" s="116">
        <v>2.59</v>
      </c>
      <c r="M44" s="115"/>
      <c r="N44" s="66">
        <v>0</v>
      </c>
      <c r="O44" s="115"/>
      <c r="P44" s="66">
        <v>-774720263</v>
      </c>
      <c r="Q44" s="115"/>
      <c r="R44" s="66">
        <v>0</v>
      </c>
      <c r="S44" s="115"/>
      <c r="T44" s="66">
        <v>-774720263</v>
      </c>
      <c r="U44" s="115"/>
      <c r="V44" s="31">
        <v>1.73</v>
      </c>
    </row>
    <row r="45" spans="2:22">
      <c r="D45" s="66"/>
      <c r="E45" s="115"/>
      <c r="F45" s="66"/>
      <c r="G45" s="115"/>
      <c r="H45" s="66"/>
      <c r="I45" s="115"/>
      <c r="J45" s="66"/>
      <c r="K45" s="115"/>
      <c r="L45" s="116"/>
      <c r="M45" s="115"/>
      <c r="N45" s="66"/>
      <c r="O45" s="115"/>
      <c r="P45" s="66"/>
      <c r="Q45" s="115"/>
      <c r="R45" s="66"/>
      <c r="S45" s="115"/>
      <c r="T45" s="66"/>
      <c r="U45" s="115"/>
      <c r="V45" s="31"/>
    </row>
    <row r="46" spans="2:22" ht="21.75" thickBot="1">
      <c r="B46" s="35" t="s">
        <v>66</v>
      </c>
      <c r="D46" s="70">
        <f>SUM(D10:D44)</f>
        <v>8265164193</v>
      </c>
      <c r="E46" s="6"/>
      <c r="F46" s="70">
        <f>SUM(F10:F44)</f>
        <v>-15875776774</v>
      </c>
      <c r="G46" s="6"/>
      <c r="H46" s="70">
        <f>SUM(H10:H44)</f>
        <v>-1771752893</v>
      </c>
      <c r="I46" s="6"/>
      <c r="J46" s="70">
        <f>SUM(J10:J44)</f>
        <v>-9382365474</v>
      </c>
      <c r="K46" s="6"/>
      <c r="L46" s="129">
        <f>SUM(L10:L44)</f>
        <v>102.91000000000001</v>
      </c>
      <c r="M46" s="6"/>
      <c r="N46" s="70">
        <f>SUM(N10:N44)</f>
        <v>9551909189</v>
      </c>
      <c r="O46" s="6"/>
      <c r="P46" s="70">
        <f>SUM(P10:P44)</f>
        <v>-52737916219</v>
      </c>
      <c r="Q46" s="6"/>
      <c r="R46" s="70">
        <f>SUM(R10:R44)</f>
        <v>-2293487227</v>
      </c>
      <c r="S46" s="6"/>
      <c r="T46" s="70">
        <f>SUM(T10:T44)</f>
        <v>-45479494257</v>
      </c>
      <c r="U46" s="6"/>
      <c r="V46" s="129">
        <f>SUM(V10:V44)</f>
        <v>101.4</v>
      </c>
    </row>
    <row r="47" spans="2:22" ht="21.75" thickTop="1"/>
    <row r="48" spans="2:22" ht="30">
      <c r="L48" s="46">
        <v>11</v>
      </c>
      <c r="T48" s="21"/>
    </row>
    <row r="49" spans="20:20">
      <c r="T49" s="21"/>
    </row>
  </sheetData>
  <sortState xmlns:xlrd2="http://schemas.microsoft.com/office/spreadsheetml/2017/richdata2" ref="B10:V43">
    <sortCondition descending="1" ref="T10:T43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printOptions horizontalCentered="1" verticalCentered="1"/>
  <pageMargins left="0" right="0" top="0" bottom="0" header="0.3" footer="0.3"/>
  <pageSetup paperSize="9" scale="5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20"/>
  <sheetViews>
    <sheetView rightToLeft="1" view="pageBreakPreview" zoomScale="85" zoomScaleNormal="70" zoomScaleSheetLayoutView="85" workbookViewId="0">
      <selection activeCell="H18" sqref="H18"/>
    </sheetView>
  </sheetViews>
  <sheetFormatPr defaultRowHeight="21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6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>
      <c r="B2" s="158" t="s">
        <v>195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4"/>
      <c r="R2" s="14"/>
      <c r="S2" s="14"/>
      <c r="T2" s="14"/>
      <c r="U2" s="14"/>
    </row>
    <row r="3" spans="2:28" ht="30">
      <c r="B3" s="158" t="s">
        <v>38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4"/>
      <c r="R3" s="14"/>
    </row>
    <row r="4" spans="2:28" ht="30">
      <c r="B4" s="158" t="s">
        <v>93</v>
      </c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4"/>
      <c r="R4" s="14"/>
    </row>
    <row r="5" spans="2:28" ht="54" customHeight="1"/>
    <row r="6" spans="2:28" s="2" customFormat="1" ht="30">
      <c r="B6" s="12" t="s">
        <v>175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13" customFormat="1" ht="27" customHeight="1">
      <c r="B7" s="159" t="s">
        <v>42</v>
      </c>
      <c r="D7" s="160" t="s">
        <v>40</v>
      </c>
      <c r="E7" s="160" t="s">
        <v>40</v>
      </c>
      <c r="F7" s="160" t="s">
        <v>40</v>
      </c>
      <c r="G7" s="160" t="s">
        <v>40</v>
      </c>
      <c r="H7" s="160" t="s">
        <v>40</v>
      </c>
      <c r="I7" s="160" t="s">
        <v>40</v>
      </c>
      <c r="J7" s="160" t="s">
        <v>40</v>
      </c>
      <c r="L7" s="160" t="s">
        <v>41</v>
      </c>
      <c r="M7" s="160" t="s">
        <v>41</v>
      </c>
      <c r="N7" s="160" t="s">
        <v>41</v>
      </c>
      <c r="O7" s="160" t="s">
        <v>41</v>
      </c>
      <c r="P7" s="160" t="s">
        <v>41</v>
      </c>
      <c r="Q7" s="160" t="s">
        <v>41</v>
      </c>
      <c r="R7" s="160" t="s">
        <v>41</v>
      </c>
    </row>
    <row r="8" spans="2:28" s="37" customFormat="1" ht="48" customHeight="1">
      <c r="B8" s="159" t="s">
        <v>42</v>
      </c>
      <c r="D8" s="201" t="s">
        <v>59</v>
      </c>
      <c r="E8" s="38"/>
      <c r="F8" s="201" t="s">
        <v>56</v>
      </c>
      <c r="G8" s="38"/>
      <c r="H8" s="201" t="s">
        <v>57</v>
      </c>
      <c r="I8" s="38"/>
      <c r="J8" s="201" t="s">
        <v>60</v>
      </c>
      <c r="L8" s="201" t="s">
        <v>59</v>
      </c>
      <c r="M8" s="38"/>
      <c r="N8" s="201" t="s">
        <v>56</v>
      </c>
      <c r="O8" s="38"/>
      <c r="P8" s="201" t="s">
        <v>57</v>
      </c>
      <c r="Q8" s="38"/>
      <c r="R8" s="201" t="s">
        <v>60</v>
      </c>
    </row>
    <row r="9" spans="2:28" ht="21.75">
      <c r="B9" s="34" t="s">
        <v>224</v>
      </c>
      <c r="C9" s="4"/>
      <c r="D9" s="68">
        <v>0</v>
      </c>
      <c r="E9" s="6"/>
      <c r="F9" s="68">
        <v>0</v>
      </c>
      <c r="G9" s="6"/>
      <c r="H9" s="68">
        <v>3506717</v>
      </c>
      <c r="I9" s="6"/>
      <c r="J9" s="68">
        <v>3506717</v>
      </c>
      <c r="K9" s="6"/>
      <c r="L9" s="68">
        <v>0</v>
      </c>
      <c r="M9" s="6"/>
      <c r="N9" s="68">
        <v>0</v>
      </c>
      <c r="O9" s="6"/>
      <c r="P9" s="68">
        <v>48683530</v>
      </c>
      <c r="Q9" s="4"/>
      <c r="R9" s="68">
        <v>48683530</v>
      </c>
    </row>
    <row r="10" spans="2:28" ht="21.75">
      <c r="B10" s="4" t="s">
        <v>78</v>
      </c>
      <c r="C10" s="4"/>
      <c r="D10" s="69">
        <v>0</v>
      </c>
      <c r="E10" s="6"/>
      <c r="F10" s="69">
        <v>0</v>
      </c>
      <c r="G10" s="6"/>
      <c r="H10" s="69">
        <v>3967565</v>
      </c>
      <c r="I10" s="6"/>
      <c r="J10" s="69">
        <v>3967565</v>
      </c>
      <c r="K10" s="6"/>
      <c r="L10" s="69">
        <v>0</v>
      </c>
      <c r="M10" s="6"/>
      <c r="N10" s="69">
        <v>0</v>
      </c>
      <c r="O10" s="6"/>
      <c r="P10" s="69">
        <v>3967565</v>
      </c>
      <c r="Q10" s="4"/>
      <c r="R10" s="69">
        <v>3967565</v>
      </c>
    </row>
    <row r="11" spans="2:28" ht="21.75">
      <c r="B11" s="4" t="s">
        <v>170</v>
      </c>
      <c r="C11" s="4"/>
      <c r="D11" s="69">
        <v>0</v>
      </c>
      <c r="E11" s="6"/>
      <c r="F11" s="69">
        <v>0</v>
      </c>
      <c r="G11" s="6"/>
      <c r="H11" s="69">
        <v>0</v>
      </c>
      <c r="I11" s="6"/>
      <c r="J11" s="69">
        <v>0</v>
      </c>
      <c r="K11" s="6"/>
      <c r="L11" s="69">
        <v>0</v>
      </c>
      <c r="M11" s="6"/>
      <c r="N11" s="69">
        <v>0</v>
      </c>
      <c r="O11" s="6"/>
      <c r="P11" s="69">
        <v>7963559</v>
      </c>
      <c r="Q11" s="4"/>
      <c r="R11" s="69">
        <v>7963559</v>
      </c>
    </row>
    <row r="12" spans="2:28" ht="21.75">
      <c r="B12" s="4" t="s">
        <v>87</v>
      </c>
      <c r="C12" s="4"/>
      <c r="D12" s="69">
        <v>0</v>
      </c>
      <c r="E12" s="6"/>
      <c r="F12" s="69">
        <v>0</v>
      </c>
      <c r="G12" s="6"/>
      <c r="H12" s="69">
        <v>0</v>
      </c>
      <c r="I12" s="6"/>
      <c r="J12" s="69">
        <v>0</v>
      </c>
      <c r="K12" s="6"/>
      <c r="L12" s="69">
        <v>0</v>
      </c>
      <c r="M12" s="6"/>
      <c r="N12" s="69">
        <v>0</v>
      </c>
      <c r="O12" s="6"/>
      <c r="P12" s="69">
        <v>43189172</v>
      </c>
      <c r="Q12" s="4"/>
      <c r="R12" s="69">
        <v>43189172</v>
      </c>
    </row>
    <row r="13" spans="2:28" ht="21.75">
      <c r="B13" s="4"/>
      <c r="C13" s="4"/>
      <c r="D13" s="69"/>
      <c r="E13" s="6"/>
      <c r="F13" s="69"/>
      <c r="G13" s="6"/>
      <c r="H13" s="69"/>
      <c r="I13" s="6"/>
      <c r="J13" s="69"/>
      <c r="K13" s="6"/>
      <c r="L13" s="69"/>
      <c r="M13" s="6"/>
      <c r="N13" s="69"/>
      <c r="O13" s="6"/>
      <c r="P13" s="69"/>
      <c r="Q13" s="4"/>
      <c r="R13" s="69"/>
    </row>
    <row r="14" spans="2:28" ht="24.75" thickBot="1">
      <c r="B14" s="18" t="s">
        <v>66</v>
      </c>
      <c r="D14" s="71">
        <f>SUM(D9:D13)</f>
        <v>0</v>
      </c>
      <c r="E14" s="71">
        <f t="shared" ref="E14:K14" si="0">SUM(E9:E12)</f>
        <v>0</v>
      </c>
      <c r="F14" s="71">
        <f t="shared" si="0"/>
        <v>0</v>
      </c>
      <c r="G14" s="71">
        <f t="shared" si="0"/>
        <v>0</v>
      </c>
      <c r="H14" s="71">
        <f t="shared" si="0"/>
        <v>7474282</v>
      </c>
      <c r="I14" s="71">
        <f t="shared" si="0"/>
        <v>0</v>
      </c>
      <c r="J14" s="71">
        <f t="shared" si="0"/>
        <v>7474282</v>
      </c>
      <c r="K14" s="71">
        <f t="shared" si="0"/>
        <v>0</v>
      </c>
      <c r="L14" s="71">
        <f>SUM(L9:L13)</f>
        <v>0</v>
      </c>
      <c r="M14" s="71">
        <f>SUM(M9:M12)</f>
        <v>0</v>
      </c>
      <c r="N14" s="71">
        <f>SUM(N9:N12)</f>
        <v>0</v>
      </c>
      <c r="O14" s="71">
        <f>SUM(O9:O12)</f>
        <v>0</v>
      </c>
      <c r="P14" s="71">
        <f>SUM(P9:P13)</f>
        <v>103803826</v>
      </c>
      <c r="Q14" s="71">
        <f>SUM(Q9:Q12)</f>
        <v>0</v>
      </c>
      <c r="R14" s="71">
        <f>SUM(R9:R13)</f>
        <v>103803826</v>
      </c>
    </row>
    <row r="15" spans="2:28" ht="21.75" thickTop="1">
      <c r="L15"/>
    </row>
    <row r="16" spans="2:28" ht="30">
      <c r="J16" s="41">
        <v>12</v>
      </c>
      <c r="L16"/>
    </row>
    <row r="17" spans="12:12">
      <c r="L17"/>
    </row>
    <row r="18" spans="12:12">
      <c r="L18"/>
    </row>
    <row r="19" spans="12:12">
      <c r="L19"/>
    </row>
    <row r="20" spans="12:12">
      <c r="L20"/>
    </row>
  </sheetData>
  <sortState xmlns:xlrd2="http://schemas.microsoft.com/office/spreadsheetml/2017/richdata2" ref="B9:R12">
    <sortCondition descending="1" ref="R9:R12"/>
  </sortState>
  <mergeCells count="14">
    <mergeCell ref="R8"/>
    <mergeCell ref="L7:R7"/>
    <mergeCell ref="B7:B8"/>
    <mergeCell ref="D8"/>
    <mergeCell ref="F8"/>
    <mergeCell ref="H8"/>
    <mergeCell ref="J8"/>
    <mergeCell ref="D7:J7"/>
    <mergeCell ref="B2:P2"/>
    <mergeCell ref="B3:P3"/>
    <mergeCell ref="B4:P4"/>
    <mergeCell ref="L8"/>
    <mergeCell ref="N8"/>
    <mergeCell ref="P8"/>
  </mergeCells>
  <printOptions horizontalCentered="1" verticalCentered="1"/>
  <pageMargins left="0.7" right="0.7" top="0.25" bottom="0.25" header="0.3" footer="0.3"/>
  <pageSetup paperSize="9" scale="6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Z18"/>
  <sheetViews>
    <sheetView rightToLeft="1" view="pageBreakPreview" topLeftCell="B1" zoomScale="70" zoomScaleNormal="70" zoomScaleSheetLayoutView="70" workbookViewId="0">
      <selection activeCell="J23" sqref="J23"/>
    </sheetView>
  </sheetViews>
  <sheetFormatPr defaultRowHeight="21.75" customHeight="1"/>
  <cols>
    <col min="1" max="1" width="3" style="2" hidden="1" customWidth="1"/>
    <col min="2" max="2" width="77.7109375" style="2" bestFit="1" customWidth="1"/>
    <col min="3" max="3" width="1" style="2" customWidth="1"/>
    <col min="4" max="4" width="18.140625" style="2" customWidth="1"/>
    <col min="5" max="5" width="1" style="2" customWidth="1"/>
    <col min="6" max="6" width="18.28515625" style="2" customWidth="1"/>
    <col min="7" max="7" width="1" style="2" customWidth="1"/>
    <col min="8" max="8" width="18.42578125" style="2" customWidth="1"/>
    <col min="9" max="9" width="1" style="2" customWidth="1"/>
    <col min="10" max="10" width="17.5703125" style="2" customWidth="1"/>
    <col min="11" max="11" width="1" style="2" customWidth="1"/>
    <col min="12" max="12" width="9.140625" style="2" customWidth="1"/>
    <col min="13" max="16384" width="9.140625" style="2"/>
  </cols>
  <sheetData>
    <row r="2" spans="2:26" ht="31.5" customHeight="1">
      <c r="B2" s="158" t="s">
        <v>195</v>
      </c>
      <c r="C2" s="158"/>
      <c r="D2" s="158"/>
      <c r="E2" s="158"/>
      <c r="F2" s="158"/>
      <c r="G2" s="158"/>
      <c r="H2" s="158"/>
      <c r="I2" s="158"/>
      <c r="J2" s="158"/>
    </row>
    <row r="3" spans="2:26" ht="31.5" customHeight="1">
      <c r="B3" s="158" t="s">
        <v>38</v>
      </c>
      <c r="C3" s="158"/>
      <c r="D3" s="158"/>
      <c r="E3" s="158"/>
      <c r="F3" s="158"/>
      <c r="G3" s="158"/>
      <c r="H3" s="158"/>
      <c r="I3" s="158"/>
      <c r="J3" s="158"/>
    </row>
    <row r="4" spans="2:26" ht="31.5" customHeight="1">
      <c r="B4" s="158" t="s">
        <v>93</v>
      </c>
      <c r="C4" s="158"/>
      <c r="D4" s="158"/>
      <c r="E4" s="158"/>
      <c r="F4" s="158"/>
      <c r="G4" s="158"/>
      <c r="H4" s="158"/>
      <c r="I4" s="158"/>
      <c r="J4" s="158"/>
    </row>
    <row r="5" spans="2:26" ht="73.5" customHeight="1"/>
    <row r="6" spans="2:26" ht="30">
      <c r="B6" s="12" t="s">
        <v>183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2:26" ht="23.25" customHeight="1">
      <c r="B7" s="12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2:26" s="4" customFormat="1" ht="52.5" customHeight="1">
      <c r="B8" s="162" t="s">
        <v>61</v>
      </c>
      <c r="C8" s="162" t="s">
        <v>61</v>
      </c>
      <c r="D8" s="162" t="s">
        <v>40</v>
      </c>
      <c r="E8" s="162" t="s">
        <v>40</v>
      </c>
      <c r="F8" s="162" t="s">
        <v>40</v>
      </c>
      <c r="H8" s="162" t="s">
        <v>41</v>
      </c>
      <c r="I8" s="162" t="s">
        <v>41</v>
      </c>
      <c r="J8" s="162" t="s">
        <v>41</v>
      </c>
    </row>
    <row r="9" spans="2:26" s="29" customFormat="1" ht="50.25" customHeight="1">
      <c r="B9" s="203" t="s">
        <v>62</v>
      </c>
      <c r="D9" s="203" t="s">
        <v>63</v>
      </c>
      <c r="F9" s="203" t="s">
        <v>64</v>
      </c>
      <c r="H9" s="203" t="s">
        <v>63</v>
      </c>
      <c r="J9" s="203" t="s">
        <v>64</v>
      </c>
    </row>
    <row r="10" spans="2:26" s="4" customFormat="1" ht="22.5" customHeight="1">
      <c r="B10" s="34" t="s">
        <v>227</v>
      </c>
      <c r="D10" s="68">
        <v>2535</v>
      </c>
      <c r="E10" s="6"/>
      <c r="F10" s="10"/>
      <c r="G10" s="6"/>
      <c r="H10" s="68">
        <v>7421</v>
      </c>
      <c r="I10" s="6"/>
      <c r="J10" s="94"/>
    </row>
    <row r="11" spans="2:26" s="4" customFormat="1" ht="22.5" customHeight="1">
      <c r="B11" s="4" t="s">
        <v>228</v>
      </c>
      <c r="D11" s="69">
        <v>1746</v>
      </c>
      <c r="E11" s="6"/>
      <c r="F11" s="6"/>
      <c r="G11" s="6"/>
      <c r="H11" s="69">
        <v>5171</v>
      </c>
      <c r="I11" s="6"/>
      <c r="J11" s="31"/>
    </row>
    <row r="12" spans="2:26" s="4" customFormat="1" ht="22.5" customHeight="1">
      <c r="B12" s="4" t="s">
        <v>229</v>
      </c>
      <c r="D12" s="69">
        <v>34914</v>
      </c>
      <c r="E12" s="6"/>
      <c r="F12" s="6"/>
      <c r="G12" s="6"/>
      <c r="H12" s="69">
        <v>2844684</v>
      </c>
      <c r="I12" s="6"/>
      <c r="J12" s="31"/>
    </row>
    <row r="13" spans="2:26" s="4" customFormat="1" ht="22.5" customHeight="1">
      <c r="B13" s="4" t="s">
        <v>230</v>
      </c>
      <c r="D13" s="69">
        <v>4079</v>
      </c>
      <c r="E13" s="6"/>
      <c r="F13" s="6"/>
      <c r="G13" s="6"/>
      <c r="H13" s="69">
        <v>11926</v>
      </c>
      <c r="I13" s="6"/>
      <c r="J13" s="31"/>
    </row>
    <row r="14" spans="2:26" s="4" customFormat="1" ht="21.75" customHeight="1">
      <c r="D14" s="69"/>
      <c r="E14" s="6"/>
      <c r="F14" s="6"/>
      <c r="G14" s="6"/>
      <c r="H14" s="69"/>
      <c r="I14" s="6"/>
      <c r="J14" s="31"/>
    </row>
    <row r="15" spans="2:26" ht="21.75" customHeight="1" thickBot="1">
      <c r="B15" s="202" t="s">
        <v>66</v>
      </c>
      <c r="C15" s="202"/>
      <c r="D15" s="71">
        <f>SUM(D10:D14)</f>
        <v>43274</v>
      </c>
      <c r="E15" s="72"/>
      <c r="F15" s="73"/>
      <c r="G15" s="72"/>
      <c r="H15" s="71">
        <f>SUM(H10:H14)</f>
        <v>2869202</v>
      </c>
      <c r="I15" s="72"/>
      <c r="J15" s="96"/>
    </row>
    <row r="16" spans="2:26" ht="21.75" customHeight="1" thickTop="1">
      <c r="D16" s="2" t="s">
        <v>166</v>
      </c>
      <c r="J16" s="93"/>
    </row>
    <row r="17" spans="4:10" ht="30">
      <c r="D17" s="44">
        <v>13</v>
      </c>
    </row>
    <row r="18" spans="4:10" ht="21.75" customHeight="1">
      <c r="J18" s="93"/>
    </row>
  </sheetData>
  <sortState xmlns:xlrd2="http://schemas.microsoft.com/office/spreadsheetml/2017/richdata2" ref="B10:H13">
    <sortCondition descending="1" ref="H10:H13"/>
  </sortState>
  <mergeCells count="12">
    <mergeCell ref="B2:J2"/>
    <mergeCell ref="B3:J3"/>
    <mergeCell ref="B4:J4"/>
    <mergeCell ref="B15:C15"/>
    <mergeCell ref="H9"/>
    <mergeCell ref="J9"/>
    <mergeCell ref="H8:J8"/>
    <mergeCell ref="B9"/>
    <mergeCell ref="B8:C8"/>
    <mergeCell ref="D9"/>
    <mergeCell ref="F9"/>
    <mergeCell ref="D8:F8"/>
  </mergeCells>
  <printOptions horizontalCentered="1" verticalCentered="1"/>
  <pageMargins left="0.7" right="0.7" top="0" bottom="0" header="0.3" footer="0.3"/>
  <pageSetup paperSize="9" scale="7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P17"/>
  <sheetViews>
    <sheetView rightToLeft="1" view="pageBreakPreview" zoomScale="90" zoomScaleNormal="70" zoomScaleSheetLayoutView="90" workbookViewId="0">
      <selection activeCell="B10" sqref="B10:F12"/>
    </sheetView>
  </sheetViews>
  <sheetFormatPr defaultRowHeight="21"/>
  <cols>
    <col min="1" max="1" width="3" style="2" customWidth="1"/>
    <col min="2" max="2" width="47.85546875" style="2" customWidth="1"/>
    <col min="3" max="3" width="1" style="2" customWidth="1"/>
    <col min="4" max="4" width="11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16" ht="30">
      <c r="B2" s="158" t="s">
        <v>195</v>
      </c>
      <c r="C2" s="158"/>
      <c r="D2" s="158"/>
      <c r="E2" s="158"/>
      <c r="F2" s="158"/>
    </row>
    <row r="3" spans="2:16" ht="30">
      <c r="B3" s="158" t="s">
        <v>38</v>
      </c>
      <c r="C3" s="158"/>
      <c r="D3" s="158"/>
      <c r="E3" s="158"/>
      <c r="F3" s="158"/>
    </row>
    <row r="4" spans="2:16" ht="30">
      <c r="B4" s="158" t="s">
        <v>93</v>
      </c>
      <c r="C4" s="158"/>
      <c r="D4" s="158"/>
      <c r="E4" s="158"/>
      <c r="F4" s="158"/>
    </row>
    <row r="5" spans="2:16" ht="125.25" customHeight="1"/>
    <row r="6" spans="2:16" s="18" customFormat="1" ht="24">
      <c r="B6" s="49" t="s">
        <v>176</v>
      </c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</row>
    <row r="7" spans="2:16" ht="30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2:16" ht="30">
      <c r="B8" s="196" t="s">
        <v>65</v>
      </c>
      <c r="D8" s="158" t="s">
        <v>40</v>
      </c>
      <c r="F8" s="158" t="s">
        <v>94</v>
      </c>
    </row>
    <row r="9" spans="2:16" ht="30">
      <c r="B9" s="204" t="s">
        <v>65</v>
      </c>
      <c r="D9" s="205" t="s">
        <v>35</v>
      </c>
      <c r="F9" s="205" t="s">
        <v>35</v>
      </c>
    </row>
    <row r="10" spans="2:16">
      <c r="B10" s="2" t="s">
        <v>65</v>
      </c>
      <c r="D10" s="74">
        <v>-943576</v>
      </c>
      <c r="E10" s="72"/>
      <c r="F10" s="74">
        <v>87224335</v>
      </c>
    </row>
    <row r="11" spans="2:16">
      <c r="B11" s="2" t="s">
        <v>173</v>
      </c>
      <c r="D11" s="74">
        <v>0</v>
      </c>
      <c r="E11" s="72"/>
      <c r="F11" s="74">
        <v>0</v>
      </c>
    </row>
    <row r="12" spans="2:16">
      <c r="B12" s="2" t="s">
        <v>92</v>
      </c>
      <c r="D12" s="74">
        <v>4540333</v>
      </c>
      <c r="E12" s="72"/>
      <c r="F12" s="74">
        <v>4813032</v>
      </c>
    </row>
    <row r="13" spans="2:16" ht="21.75" thickBot="1">
      <c r="B13" s="23" t="s">
        <v>66</v>
      </c>
      <c r="D13" s="71">
        <f>SUM(D10:D12)</f>
        <v>3596757</v>
      </c>
      <c r="E13" s="72"/>
      <c r="F13" s="71">
        <f>SUM(F10:F12)</f>
        <v>92037367</v>
      </c>
    </row>
    <row r="14" spans="2:16" ht="21.75" thickTop="1"/>
    <row r="15" spans="2:16" ht="85.5" customHeight="1"/>
    <row r="16" spans="2:16" ht="54" customHeight="1"/>
    <row r="17" spans="1:6" ht="27" customHeight="1">
      <c r="A17" s="197">
        <v>14</v>
      </c>
      <c r="B17" s="197"/>
      <c r="C17" s="197"/>
      <c r="D17" s="197"/>
      <c r="E17" s="197"/>
      <c r="F17" s="197"/>
    </row>
  </sheetData>
  <sortState xmlns:xlrd2="http://schemas.microsoft.com/office/spreadsheetml/2017/richdata2" ref="B10:F11">
    <sortCondition descending="1" ref="F10:F11"/>
  </sortState>
  <mergeCells count="9">
    <mergeCell ref="A17:F17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scale="6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483A6-3BCF-46BD-91E7-A4B25CDA2C41}">
  <dimension ref="A1:L21"/>
  <sheetViews>
    <sheetView rightToLeft="1" zoomScaleNormal="100" workbookViewId="0">
      <selection sqref="A1:K1"/>
    </sheetView>
  </sheetViews>
  <sheetFormatPr defaultRowHeight="15"/>
  <cols>
    <col min="2" max="2" width="1.140625" customWidth="1"/>
    <col min="4" max="4" width="1.140625" customWidth="1"/>
    <col min="5" max="5" width="14.28515625" customWidth="1"/>
    <col min="6" max="6" width="1.140625" customWidth="1"/>
    <col min="8" max="8" width="1.140625" customWidth="1"/>
    <col min="9" max="9" width="14.140625" customWidth="1"/>
    <col min="10" max="10" width="1.140625" customWidth="1"/>
    <col min="11" max="11" width="15.85546875" customWidth="1"/>
  </cols>
  <sheetData>
    <row r="1" spans="1:11" ht="25.5">
      <c r="A1" s="174" t="s">
        <v>195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</row>
    <row r="2" spans="1:11" ht="25.5">
      <c r="A2" s="174" t="s">
        <v>38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</row>
    <row r="3" spans="1:11" ht="25.5">
      <c r="A3" s="174" t="s">
        <v>93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</row>
    <row r="4" spans="1:11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</row>
    <row r="5" spans="1:11" ht="24">
      <c r="A5" s="206" t="s">
        <v>184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</row>
    <row r="6" spans="1:11" ht="21">
      <c r="A6" s="123"/>
      <c r="B6" s="123"/>
      <c r="C6" s="123"/>
      <c r="D6" s="123"/>
      <c r="E6" s="123"/>
      <c r="F6" s="123"/>
      <c r="G6" s="123"/>
      <c r="H6" s="123"/>
      <c r="I6" s="125" t="s">
        <v>40</v>
      </c>
      <c r="J6" s="123"/>
      <c r="K6" s="125" t="s">
        <v>119</v>
      </c>
    </row>
    <row r="7" spans="1:11" ht="114" customHeight="1">
      <c r="A7" s="125" t="s">
        <v>147</v>
      </c>
      <c r="B7" s="123"/>
      <c r="C7" s="134" t="s">
        <v>148</v>
      </c>
      <c r="D7" s="123"/>
      <c r="E7" s="134" t="s">
        <v>149</v>
      </c>
      <c r="F7" s="123"/>
      <c r="G7" s="134" t="s">
        <v>150</v>
      </c>
      <c r="H7" s="123"/>
      <c r="I7" s="133" t="s">
        <v>151</v>
      </c>
      <c r="J7" s="123"/>
      <c r="K7" s="133" t="s">
        <v>151</v>
      </c>
    </row>
    <row r="8" spans="1:11">
      <c r="A8" s="123"/>
      <c r="B8" s="123"/>
      <c r="C8" s="123"/>
      <c r="D8" s="123"/>
      <c r="E8" s="123"/>
      <c r="F8" s="123"/>
      <c r="G8" s="123"/>
      <c r="H8" s="123"/>
      <c r="I8" s="123"/>
      <c r="J8" s="123"/>
      <c r="K8" s="123"/>
    </row>
    <row r="9" spans="1:11">
      <c r="A9" s="123"/>
      <c r="B9" s="123"/>
      <c r="C9" s="123"/>
      <c r="D9" s="123"/>
      <c r="E9" s="123"/>
      <c r="F9" s="123"/>
      <c r="G9" s="123"/>
      <c r="H9" s="123"/>
      <c r="I9" s="123"/>
      <c r="J9" s="123"/>
      <c r="K9" s="123"/>
    </row>
    <row r="10" spans="1:11">
      <c r="A10" s="123"/>
      <c r="B10" s="123"/>
      <c r="C10" s="123"/>
      <c r="D10" s="123"/>
      <c r="E10" s="123"/>
      <c r="F10" s="123"/>
      <c r="G10" s="123"/>
      <c r="H10" s="123"/>
      <c r="I10" s="123"/>
      <c r="J10" s="123"/>
      <c r="K10" s="123"/>
    </row>
    <row r="11" spans="1:11">
      <c r="A11" s="123"/>
      <c r="B11" s="123"/>
      <c r="C11" s="123"/>
      <c r="D11" s="123"/>
      <c r="E11" s="123"/>
      <c r="F11" s="123"/>
      <c r="G11" s="123"/>
      <c r="H11" s="123"/>
      <c r="I11" s="123"/>
      <c r="J11" s="123"/>
      <c r="K11" s="123"/>
    </row>
    <row r="12" spans="1:11">
      <c r="A12" s="123"/>
      <c r="B12" s="123"/>
      <c r="C12" s="123"/>
      <c r="D12" s="123"/>
      <c r="E12" s="123"/>
      <c r="F12" s="123"/>
      <c r="G12" s="123"/>
      <c r="H12" s="123"/>
      <c r="I12" s="123"/>
      <c r="J12" s="123"/>
      <c r="K12" s="123"/>
    </row>
    <row r="13" spans="1:11">
      <c r="A13" s="123"/>
      <c r="B13" s="123"/>
      <c r="C13" s="123"/>
      <c r="D13" s="123"/>
      <c r="E13" s="123"/>
      <c r="F13" s="123"/>
      <c r="G13" s="123"/>
      <c r="H13" s="123"/>
      <c r="I13" s="123"/>
      <c r="J13" s="123"/>
      <c r="K13" s="123"/>
    </row>
    <row r="14" spans="1:11">
      <c r="A14" s="123"/>
      <c r="B14" s="123"/>
      <c r="C14" s="123"/>
      <c r="D14" s="123"/>
      <c r="E14" s="123"/>
      <c r="F14" s="123"/>
      <c r="G14" s="123"/>
      <c r="H14" s="123"/>
      <c r="I14" s="123"/>
      <c r="J14" s="123"/>
      <c r="K14" s="123"/>
    </row>
    <row r="15" spans="1:11">
      <c r="A15" s="123"/>
      <c r="B15" s="123"/>
      <c r="C15" s="123"/>
      <c r="D15" s="123"/>
      <c r="E15" s="123"/>
      <c r="F15" s="123"/>
      <c r="G15" s="123"/>
      <c r="H15" s="123"/>
      <c r="I15" s="123"/>
      <c r="J15" s="123"/>
      <c r="K15" s="123"/>
    </row>
    <row r="16" spans="1:11">
      <c r="A16" s="123"/>
      <c r="B16" s="123"/>
      <c r="C16" s="123"/>
      <c r="D16" s="123"/>
      <c r="E16" s="123"/>
      <c r="F16" s="123"/>
      <c r="G16" s="123"/>
      <c r="H16" s="123"/>
      <c r="I16" s="123"/>
      <c r="J16" s="123"/>
      <c r="K16" s="123"/>
    </row>
    <row r="17" spans="1:12" ht="30">
      <c r="A17" s="197">
        <v>15</v>
      </c>
      <c r="B17" s="197"/>
      <c r="C17" s="197"/>
      <c r="D17" s="197"/>
      <c r="E17" s="197"/>
      <c r="F17" s="197"/>
      <c r="G17" s="197"/>
      <c r="H17" s="197"/>
      <c r="I17" s="197"/>
      <c r="J17" s="197"/>
      <c r="K17" s="197"/>
      <c r="L17" s="197"/>
    </row>
    <row r="18" spans="1:12">
      <c r="A18" s="123"/>
      <c r="B18" s="123"/>
      <c r="C18" s="123"/>
      <c r="D18" s="123"/>
      <c r="E18" s="123"/>
      <c r="F18" s="123"/>
      <c r="G18" s="123"/>
      <c r="H18" s="123"/>
      <c r="I18" s="123"/>
      <c r="J18" s="123"/>
      <c r="K18" s="123"/>
    </row>
    <row r="19" spans="1:12">
      <c r="A19" s="123"/>
      <c r="B19" s="123"/>
      <c r="C19" s="123"/>
      <c r="D19" s="123"/>
      <c r="E19" s="123"/>
      <c r="F19" s="123"/>
      <c r="G19" s="123"/>
      <c r="H19" s="123"/>
      <c r="I19" s="123"/>
      <c r="J19" s="123"/>
      <c r="K19" s="123"/>
    </row>
    <row r="20" spans="1:12">
      <c r="A20" s="123"/>
      <c r="B20" s="123"/>
      <c r="C20" s="123"/>
      <c r="D20" s="123"/>
      <c r="E20" s="123"/>
      <c r="F20" s="123"/>
      <c r="G20" s="123"/>
      <c r="H20" s="123"/>
      <c r="I20" s="123"/>
      <c r="J20" s="123"/>
      <c r="K20" s="123"/>
    </row>
    <row r="21" spans="1:12">
      <c r="A21" s="123"/>
      <c r="B21" s="123"/>
      <c r="C21" s="123"/>
      <c r="D21" s="123"/>
      <c r="E21" s="123"/>
      <c r="F21" s="123"/>
      <c r="G21" s="123"/>
      <c r="H21" s="123"/>
      <c r="I21" s="123"/>
      <c r="J21" s="123"/>
      <c r="K21" s="123"/>
    </row>
  </sheetData>
  <mergeCells count="5">
    <mergeCell ref="A1:K1"/>
    <mergeCell ref="A2:K2"/>
    <mergeCell ref="A3:K3"/>
    <mergeCell ref="A5:K5"/>
    <mergeCell ref="A17:L17"/>
  </mergeCell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B35"/>
  <sheetViews>
    <sheetView rightToLeft="1" view="pageBreakPreview" topLeftCell="A4" zoomScale="85" zoomScaleNormal="110" zoomScaleSheetLayoutView="85" workbookViewId="0">
      <selection activeCell="G22" sqref="G22"/>
    </sheetView>
  </sheetViews>
  <sheetFormatPr defaultRowHeight="21"/>
  <cols>
    <col min="1" max="1" width="4.7109375" style="2" customWidth="1"/>
    <col min="2" max="2" width="34.85546875" style="2" customWidth="1"/>
    <col min="3" max="3" width="1" style="2" customWidth="1"/>
    <col min="4" max="4" width="15.85546875" style="2" customWidth="1"/>
    <col min="5" max="5" width="1" style="2" customWidth="1"/>
    <col min="6" max="6" width="22.7109375" style="2" customWidth="1"/>
    <col min="7" max="7" width="1" style="2" customWidth="1"/>
    <col min="8" max="8" width="14.7109375" style="2" customWidth="1"/>
    <col min="9" max="9" width="1" style="2" customWidth="1"/>
    <col min="10" max="10" width="17.7109375" style="2" bestFit="1" customWidth="1"/>
    <col min="11" max="11" width="1" style="2" customWidth="1"/>
    <col min="12" max="12" width="17" style="2" customWidth="1"/>
    <col min="13" max="13" width="1" style="2" customWidth="1"/>
    <col min="14" max="14" width="17.7109375" style="2" bestFit="1" customWidth="1"/>
    <col min="15" max="15" width="1" style="2" customWidth="1"/>
    <col min="16" max="16" width="17.85546875" style="2" customWidth="1"/>
    <col min="17" max="17" width="1" style="2" customWidth="1"/>
    <col min="18" max="18" width="13.28515625" style="2" bestFit="1" customWidth="1"/>
    <col min="19" max="19" width="1" style="2" customWidth="1"/>
    <col min="20" max="20" width="20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>
      <c r="B2" s="158" t="s">
        <v>195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</row>
    <row r="3" spans="2:28" ht="30">
      <c r="B3" s="158" t="s">
        <v>38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</row>
    <row r="4" spans="2:28" ht="30">
      <c r="B4" s="158" t="s">
        <v>93</v>
      </c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</row>
    <row r="5" spans="2:28" ht="67.5" customHeight="1"/>
    <row r="6" spans="2:28" ht="30">
      <c r="B6" s="181" t="s">
        <v>185</v>
      </c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29" customFormat="1" ht="24">
      <c r="B7" s="207" t="s">
        <v>1</v>
      </c>
      <c r="D7" s="203" t="s">
        <v>46</v>
      </c>
      <c r="E7" s="203" t="s">
        <v>46</v>
      </c>
      <c r="F7" s="203" t="s">
        <v>46</v>
      </c>
      <c r="G7" s="203" t="s">
        <v>46</v>
      </c>
      <c r="H7" s="203" t="s">
        <v>46</v>
      </c>
      <c r="J7" s="203" t="s">
        <v>40</v>
      </c>
      <c r="K7" s="203" t="s">
        <v>40</v>
      </c>
      <c r="L7" s="203" t="s">
        <v>40</v>
      </c>
      <c r="M7" s="203" t="s">
        <v>40</v>
      </c>
      <c r="N7" s="203" t="s">
        <v>40</v>
      </c>
      <c r="P7" s="203" t="s">
        <v>41</v>
      </c>
      <c r="Q7" s="203" t="s">
        <v>41</v>
      </c>
      <c r="R7" s="203" t="s">
        <v>41</v>
      </c>
      <c r="S7" s="203" t="s">
        <v>41</v>
      </c>
      <c r="T7" s="203" t="s">
        <v>41</v>
      </c>
    </row>
    <row r="8" spans="2:28" s="29" customFormat="1" ht="63.75" customHeight="1">
      <c r="B8" s="207" t="s">
        <v>1</v>
      </c>
      <c r="D8" s="122" t="s">
        <v>144</v>
      </c>
      <c r="E8" s="47"/>
      <c r="F8" s="208" t="s">
        <v>47</v>
      </c>
      <c r="G8" s="47"/>
      <c r="H8" s="208" t="s">
        <v>48</v>
      </c>
      <c r="J8" s="208" t="s">
        <v>49</v>
      </c>
      <c r="K8" s="47"/>
      <c r="L8" s="208" t="s">
        <v>44</v>
      </c>
      <c r="M8" s="47"/>
      <c r="N8" s="208" t="s">
        <v>50</v>
      </c>
      <c r="P8" s="208" t="s">
        <v>49</v>
      </c>
      <c r="Q8" s="47"/>
      <c r="R8" s="208" t="s">
        <v>44</v>
      </c>
      <c r="S8" s="47"/>
      <c r="T8" s="208" t="s">
        <v>50</v>
      </c>
    </row>
    <row r="9" spans="2:28" s="29" customFormat="1" ht="24">
      <c r="B9" s="97" t="s">
        <v>88</v>
      </c>
      <c r="D9" s="78" t="s">
        <v>146</v>
      </c>
      <c r="F9" s="69">
        <v>4000000</v>
      </c>
      <c r="H9" s="69">
        <v>850</v>
      </c>
      <c r="J9" s="78">
        <v>3400000000</v>
      </c>
      <c r="L9" s="78">
        <v>0</v>
      </c>
      <c r="N9" s="78">
        <v>3400000000</v>
      </c>
      <c r="P9" s="69">
        <v>3400000000</v>
      </c>
      <c r="R9" s="78">
        <v>0</v>
      </c>
      <c r="T9" s="69">
        <v>3400000000</v>
      </c>
    </row>
    <row r="10" spans="2:28" s="29" customFormat="1" ht="24">
      <c r="B10" s="97" t="s">
        <v>203</v>
      </c>
      <c r="D10" s="78" t="s">
        <v>231</v>
      </c>
      <c r="F10" s="69">
        <v>955681</v>
      </c>
      <c r="H10" s="69">
        <v>3286</v>
      </c>
      <c r="J10" s="78">
        <v>3140367766</v>
      </c>
      <c r="L10" s="78">
        <v>438578174</v>
      </c>
      <c r="N10" s="78">
        <v>2701789592</v>
      </c>
      <c r="P10" s="69">
        <v>3140367766</v>
      </c>
      <c r="R10" s="78">
        <v>438578174</v>
      </c>
      <c r="T10" s="69">
        <v>2701789592</v>
      </c>
    </row>
    <row r="11" spans="2:28" s="29" customFormat="1" ht="24">
      <c r="B11" s="97" t="s">
        <v>209</v>
      </c>
      <c r="D11" s="78" t="s">
        <v>232</v>
      </c>
      <c r="F11" s="69">
        <v>133907</v>
      </c>
      <c r="H11" s="69">
        <v>7300</v>
      </c>
      <c r="J11" s="78">
        <v>0</v>
      </c>
      <c r="L11" s="78">
        <v>0</v>
      </c>
      <c r="N11" s="78">
        <v>0</v>
      </c>
      <c r="P11" s="69">
        <v>977521100</v>
      </c>
      <c r="R11" s="78">
        <v>0</v>
      </c>
      <c r="T11" s="69">
        <v>977521100</v>
      </c>
    </row>
    <row r="12" spans="2:28" s="29" customFormat="1" ht="24">
      <c r="B12" s="97" t="s">
        <v>84</v>
      </c>
      <c r="D12" s="78" t="s">
        <v>145</v>
      </c>
      <c r="F12" s="69">
        <v>17000000</v>
      </c>
      <c r="H12" s="69">
        <v>82</v>
      </c>
      <c r="J12" s="78">
        <v>1394000000</v>
      </c>
      <c r="L12" s="78">
        <v>199610329</v>
      </c>
      <c r="N12" s="78">
        <v>1194389671</v>
      </c>
      <c r="P12" s="69">
        <v>1394000000</v>
      </c>
      <c r="R12" s="78">
        <v>199610329</v>
      </c>
      <c r="T12" s="69">
        <v>1194389671</v>
      </c>
    </row>
    <row r="13" spans="2:28" s="29" customFormat="1" ht="24">
      <c r="B13" s="97" t="s">
        <v>199</v>
      </c>
      <c r="D13" s="78" t="s">
        <v>145</v>
      </c>
      <c r="F13" s="69">
        <v>14370672</v>
      </c>
      <c r="H13" s="69">
        <v>17</v>
      </c>
      <c r="J13" s="78">
        <v>244301424</v>
      </c>
      <c r="L13" s="78">
        <v>34982129</v>
      </c>
      <c r="N13" s="78">
        <v>209319295</v>
      </c>
      <c r="P13" s="69">
        <v>244301424</v>
      </c>
      <c r="R13" s="78">
        <v>34982129</v>
      </c>
      <c r="T13" s="69">
        <v>209319295</v>
      </c>
    </row>
    <row r="14" spans="2:28" s="29" customFormat="1" ht="24">
      <c r="B14" s="97" t="s">
        <v>219</v>
      </c>
      <c r="D14" s="78" t="s">
        <v>145</v>
      </c>
      <c r="F14" s="69">
        <v>800000</v>
      </c>
      <c r="H14" s="69">
        <v>310</v>
      </c>
      <c r="J14" s="78">
        <v>248000000</v>
      </c>
      <c r="L14" s="78">
        <v>35511737</v>
      </c>
      <c r="N14" s="78">
        <v>212488263</v>
      </c>
      <c r="P14" s="69">
        <v>248000000</v>
      </c>
      <c r="R14" s="78">
        <v>35511737</v>
      </c>
      <c r="T14" s="69">
        <v>212488263</v>
      </c>
    </row>
    <row r="15" spans="2:28" s="29" customFormat="1" ht="24">
      <c r="B15" s="97" t="s">
        <v>82</v>
      </c>
      <c r="D15" s="78" t="s">
        <v>91</v>
      </c>
      <c r="F15" s="69">
        <v>979562</v>
      </c>
      <c r="H15" s="69">
        <v>320</v>
      </c>
      <c r="J15" s="78">
        <v>0</v>
      </c>
      <c r="L15" s="78">
        <v>0</v>
      </c>
      <c r="N15" s="78">
        <v>0</v>
      </c>
      <c r="P15" s="69">
        <v>313459840</v>
      </c>
      <c r="R15" s="78">
        <v>4235944</v>
      </c>
      <c r="T15" s="69">
        <v>309223896</v>
      </c>
    </row>
    <row r="16" spans="2:28" s="29" customFormat="1" ht="24">
      <c r="B16" s="97" t="s">
        <v>89</v>
      </c>
      <c r="D16" s="78" t="s">
        <v>231</v>
      </c>
      <c r="F16" s="69">
        <v>600000</v>
      </c>
      <c r="H16" s="69">
        <v>1060</v>
      </c>
      <c r="J16" s="78">
        <v>636000000</v>
      </c>
      <c r="L16" s="78">
        <v>88822628</v>
      </c>
      <c r="N16" s="78">
        <v>547177372</v>
      </c>
      <c r="P16" s="69">
        <v>636000000</v>
      </c>
      <c r="R16" s="78">
        <v>88822628</v>
      </c>
      <c r="T16" s="69">
        <v>547177372</v>
      </c>
    </row>
    <row r="17" spans="2:20" s="29" customFormat="1" ht="24">
      <c r="B17" s="97"/>
      <c r="D17" s="78"/>
      <c r="F17" s="69"/>
      <c r="H17" s="69"/>
      <c r="J17" s="78"/>
      <c r="L17" s="78"/>
      <c r="N17" s="78"/>
      <c r="P17" s="69"/>
      <c r="R17" s="78"/>
      <c r="T17" s="69"/>
    </row>
    <row r="18" spans="2:20" ht="21.75" thickBot="1">
      <c r="B18" s="73" t="s">
        <v>66</v>
      </c>
      <c r="C18" s="101"/>
      <c r="D18" s="101"/>
      <c r="E18" s="101"/>
      <c r="F18" s="71">
        <f>SUM(F9:F16)</f>
        <v>38839822</v>
      </c>
      <c r="G18" s="73"/>
      <c r="H18" s="71">
        <f>SUM(H9:H16)</f>
        <v>13225</v>
      </c>
      <c r="I18" s="72"/>
      <c r="J18" s="71">
        <f>SUM(J9:J16)</f>
        <v>9062669190</v>
      </c>
      <c r="K18" s="72"/>
      <c r="L18" s="71">
        <f>SUM(L9:L16)</f>
        <v>797504997</v>
      </c>
      <c r="M18" s="72"/>
      <c r="N18" s="71">
        <f>SUM(N9:N16)</f>
        <v>8265164193</v>
      </c>
      <c r="O18" s="72"/>
      <c r="P18" s="71">
        <f>SUM(P9:P16)</f>
        <v>10353650130</v>
      </c>
      <c r="Q18" s="72"/>
      <c r="R18" s="71">
        <f>SUM(R9:R16)</f>
        <v>801740941</v>
      </c>
      <c r="S18" s="72"/>
      <c r="T18" s="71">
        <f>SUM(T9:T16)</f>
        <v>9551909189</v>
      </c>
    </row>
    <row r="19" spans="2:20" ht="21.75" thickTop="1">
      <c r="L19"/>
    </row>
    <row r="20" spans="2:20" ht="30">
      <c r="J20" s="45">
        <v>16</v>
      </c>
      <c r="L20"/>
    </row>
    <row r="21" spans="2:20">
      <c r="L21"/>
    </row>
    <row r="22" spans="2:20">
      <c r="L22"/>
    </row>
    <row r="23" spans="2:20">
      <c r="L23"/>
    </row>
    <row r="24" spans="2:20">
      <c r="L24"/>
    </row>
    <row r="25" spans="2:20">
      <c r="L25"/>
    </row>
    <row r="26" spans="2:20">
      <c r="L26"/>
    </row>
    <row r="27" spans="2:20">
      <c r="L27"/>
    </row>
    <row r="28" spans="2:20">
      <c r="L28"/>
    </row>
    <row r="29" spans="2:20">
      <c r="L29"/>
    </row>
    <row r="30" spans="2:20">
      <c r="L30"/>
    </row>
    <row r="31" spans="2:20">
      <c r="L31"/>
    </row>
    <row r="32" spans="2:20">
      <c r="L32"/>
    </row>
    <row r="33" spans="12:12">
      <c r="L33"/>
    </row>
    <row r="34" spans="12:12">
      <c r="L34"/>
    </row>
    <row r="35" spans="12:12">
      <c r="L35" s="91"/>
    </row>
  </sheetData>
  <mergeCells count="16">
    <mergeCell ref="B2:T2"/>
    <mergeCell ref="B3:T3"/>
    <mergeCell ref="B4:T4"/>
    <mergeCell ref="B7:B8"/>
    <mergeCell ref="F8"/>
    <mergeCell ref="H8"/>
    <mergeCell ref="R8"/>
    <mergeCell ref="T8"/>
    <mergeCell ref="P7:T7"/>
    <mergeCell ref="J8"/>
    <mergeCell ref="L8"/>
    <mergeCell ref="N8"/>
    <mergeCell ref="J7:N7"/>
    <mergeCell ref="P8"/>
    <mergeCell ref="B6:M6"/>
    <mergeCell ref="D7:H7"/>
  </mergeCells>
  <printOptions horizontalCentered="1" verticalCentered="1"/>
  <pageMargins left="0" right="0" top="0" bottom="0" header="0.3" footer="0.3"/>
  <pageSetup paperSize="9" scale="6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6635A-A140-48E3-9B69-10B4FDD540EB}">
  <dimension ref="A1:T17"/>
  <sheetViews>
    <sheetView rightToLeft="1" zoomScaleNormal="100" workbookViewId="0">
      <selection activeCell="L13" sqref="L13"/>
    </sheetView>
  </sheetViews>
  <sheetFormatPr defaultRowHeight="15"/>
  <cols>
    <col min="1" max="1" width="28" bestFit="1" customWidth="1"/>
    <col min="2" max="2" width="1.42578125" customWidth="1"/>
    <col min="3" max="3" width="7.42578125" bestFit="1" customWidth="1"/>
    <col min="4" max="4" width="1.42578125" customWidth="1"/>
    <col min="5" max="5" width="11" bestFit="1" customWidth="1"/>
    <col min="7" max="7" width="1.42578125" customWidth="1"/>
    <col min="8" max="8" width="8.42578125" bestFit="1" customWidth="1"/>
    <col min="9" max="9" width="1.42578125" customWidth="1"/>
    <col min="10" max="10" width="12" bestFit="1" customWidth="1"/>
    <col min="11" max="11" width="1.42578125" customWidth="1"/>
    <col min="12" max="12" width="6.28515625" bestFit="1" customWidth="1"/>
    <col min="13" max="13" width="1.42578125" customWidth="1"/>
    <col min="14" max="14" width="12" bestFit="1" customWidth="1"/>
    <col min="15" max="15" width="1.42578125" customWidth="1"/>
    <col min="16" max="16" width="13.85546875" bestFit="1" customWidth="1"/>
    <col min="17" max="17" width="1.42578125" customWidth="1"/>
    <col min="18" max="18" width="6.28515625" bestFit="1" customWidth="1"/>
    <col min="19" max="19" width="1.42578125" customWidth="1"/>
    <col min="20" max="20" width="13.85546875" bestFit="1" customWidth="1"/>
  </cols>
  <sheetData>
    <row r="1" spans="1:20" ht="25.5">
      <c r="A1" s="174" t="s">
        <v>196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</row>
    <row r="2" spans="1:20" ht="25.5">
      <c r="A2" s="174" t="s">
        <v>38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</row>
    <row r="3" spans="1:20" ht="25.5">
      <c r="A3" s="174" t="s">
        <v>93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</row>
    <row r="4" spans="1:20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</row>
    <row r="5" spans="1:20" ht="24">
      <c r="A5" s="206" t="s">
        <v>186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</row>
    <row r="6" spans="1:20" ht="21">
      <c r="A6" s="176" t="s">
        <v>152</v>
      </c>
      <c r="B6" s="123"/>
      <c r="C6" s="123"/>
      <c r="D6" s="123"/>
      <c r="E6" s="123"/>
      <c r="F6" s="123"/>
      <c r="G6" s="123"/>
      <c r="H6" s="123"/>
      <c r="I6" s="123"/>
      <c r="J6" s="176" t="s">
        <v>40</v>
      </c>
      <c r="K6" s="176"/>
      <c r="L6" s="176"/>
      <c r="M6" s="176"/>
      <c r="N6" s="176"/>
      <c r="O6" s="123"/>
      <c r="P6" s="176" t="s">
        <v>119</v>
      </c>
      <c r="Q6" s="176"/>
      <c r="R6" s="176"/>
      <c r="S6" s="176"/>
      <c r="T6" s="176"/>
    </row>
    <row r="7" spans="1:20" ht="63">
      <c r="A7" s="176"/>
      <c r="B7" s="123"/>
      <c r="C7" s="134" t="s">
        <v>153</v>
      </c>
      <c r="D7" s="123"/>
      <c r="E7" s="210" t="s">
        <v>72</v>
      </c>
      <c r="F7" s="210"/>
      <c r="G7" s="123"/>
      <c r="H7" s="134" t="s">
        <v>154</v>
      </c>
      <c r="I7" s="123"/>
      <c r="J7" s="133" t="s">
        <v>43</v>
      </c>
      <c r="K7" s="124"/>
      <c r="L7" s="133" t="s">
        <v>44</v>
      </c>
      <c r="M7" s="124"/>
      <c r="N7" s="133" t="s">
        <v>45</v>
      </c>
      <c r="O7" s="123"/>
      <c r="P7" s="133" t="s">
        <v>43</v>
      </c>
      <c r="Q7" s="124"/>
      <c r="R7" s="133" t="s">
        <v>44</v>
      </c>
      <c r="S7" s="124"/>
      <c r="T7" s="133" t="s">
        <v>45</v>
      </c>
    </row>
    <row r="8" spans="1:20" ht="18.75">
      <c r="A8" s="144"/>
      <c r="B8" s="123"/>
      <c r="C8" s="124"/>
      <c r="D8" s="123"/>
      <c r="E8" s="144"/>
      <c r="F8" s="124"/>
      <c r="G8" s="123"/>
      <c r="H8" s="146"/>
      <c r="I8" s="123"/>
      <c r="J8" s="145"/>
      <c r="K8" s="123"/>
      <c r="L8" s="145"/>
      <c r="M8" s="123"/>
      <c r="N8" s="145"/>
      <c r="O8" s="123"/>
      <c r="P8" s="145"/>
      <c r="Q8" s="123"/>
      <c r="R8" s="145"/>
      <c r="S8" s="123"/>
      <c r="T8" s="145"/>
    </row>
    <row r="9" spans="1:20" ht="21.75" thickBot="1">
      <c r="A9" s="132" t="s">
        <v>60</v>
      </c>
      <c r="B9" s="123"/>
      <c r="C9" s="131"/>
      <c r="D9" s="123"/>
      <c r="E9" s="209"/>
      <c r="F9" s="209"/>
      <c r="G9" s="123"/>
      <c r="H9" s="131"/>
      <c r="I9" s="123"/>
      <c r="J9" s="131"/>
      <c r="K9" s="123"/>
      <c r="L9" s="131"/>
      <c r="M9" s="123"/>
      <c r="N9" s="131"/>
      <c r="O9" s="123"/>
      <c r="P9" s="131"/>
      <c r="Q9" s="123"/>
      <c r="R9" s="131"/>
      <c r="S9" s="123"/>
      <c r="T9" s="131"/>
    </row>
    <row r="10" spans="1:20" ht="15.75" thickTop="1">
      <c r="A10" s="123"/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</row>
    <row r="11" spans="1:20">
      <c r="A11" s="123"/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</row>
    <row r="12" spans="1:20">
      <c r="A12" s="123"/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</row>
    <row r="13" spans="1:20">
      <c r="A13" s="123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</row>
    <row r="14" spans="1:20">
      <c r="A14" s="123"/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</row>
    <row r="15" spans="1:20" ht="30">
      <c r="A15" s="197">
        <v>17</v>
      </c>
      <c r="B15" s="197"/>
      <c r="C15" s="197"/>
      <c r="D15" s="197"/>
      <c r="E15" s="197"/>
      <c r="F15" s="197"/>
      <c r="G15" s="197"/>
      <c r="H15" s="197"/>
      <c r="I15" s="197"/>
      <c r="J15" s="197"/>
      <c r="K15" s="197"/>
      <c r="L15" s="197"/>
      <c r="M15" s="197"/>
      <c r="N15" s="197"/>
      <c r="O15" s="197"/>
      <c r="P15" s="197"/>
      <c r="Q15" s="197"/>
      <c r="R15" s="197"/>
      <c r="S15" s="197"/>
      <c r="T15" s="197"/>
    </row>
    <row r="16" spans="1:20">
      <c r="A16" s="123"/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</row>
    <row r="17" spans="1:20">
      <c r="A17" s="123"/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</row>
  </sheetData>
  <mergeCells count="10">
    <mergeCell ref="A15:T15"/>
    <mergeCell ref="E9:F9"/>
    <mergeCell ref="A1:T1"/>
    <mergeCell ref="A2:T2"/>
    <mergeCell ref="A3:T3"/>
    <mergeCell ref="A5:T5"/>
    <mergeCell ref="A6:A7"/>
    <mergeCell ref="J6:N6"/>
    <mergeCell ref="P6:T6"/>
    <mergeCell ref="E7:F7"/>
  </mergeCells>
  <pageMargins left="0.7" right="0.7" top="0.75" bottom="0.75" header="0.3" footer="0.3"/>
  <pageSetup paperSize="9" scale="93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V18"/>
  <sheetViews>
    <sheetView rightToLeft="1" view="pageBreakPreview" zoomScale="70" zoomScaleNormal="70" zoomScaleSheetLayoutView="70" workbookViewId="0">
      <selection activeCell="D25" sqref="D25"/>
    </sheetView>
  </sheetViews>
  <sheetFormatPr defaultRowHeight="21.75" customHeight="1"/>
  <cols>
    <col min="1" max="1" width="2.7109375" style="24" customWidth="1"/>
    <col min="2" max="2" width="86.85546875" style="24" bestFit="1" customWidth="1"/>
    <col min="3" max="3" width="1" style="24" customWidth="1"/>
    <col min="4" max="4" width="16.42578125" style="24" bestFit="1" customWidth="1"/>
    <col min="5" max="5" width="3" style="24" bestFit="1" customWidth="1"/>
    <col min="6" max="6" width="13.140625" style="24" bestFit="1" customWidth="1"/>
    <col min="7" max="7" width="3" style="24" bestFit="1" customWidth="1"/>
    <col min="8" max="8" width="16.42578125" style="24" bestFit="1" customWidth="1"/>
    <col min="9" max="9" width="3" style="24" bestFit="1" customWidth="1"/>
    <col min="10" max="10" width="17.85546875" style="24" bestFit="1" customWidth="1"/>
    <col min="11" max="11" width="3" style="24" bestFit="1" customWidth="1"/>
    <col min="12" max="12" width="13.28515625" style="24" customWidth="1"/>
    <col min="13" max="13" width="3" style="24" bestFit="1" customWidth="1"/>
    <col min="14" max="14" width="17.85546875" style="24" bestFit="1" customWidth="1"/>
    <col min="15" max="15" width="1" style="24" customWidth="1"/>
    <col min="16" max="16" width="9.140625" style="24" customWidth="1"/>
    <col min="17" max="16384" width="9.140625" style="24"/>
  </cols>
  <sheetData>
    <row r="2" spans="2:22" ht="27" customHeight="1">
      <c r="B2" s="213" t="s">
        <v>195</v>
      </c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</row>
    <row r="3" spans="2:22" ht="27" customHeight="1">
      <c r="B3" s="213" t="s">
        <v>38</v>
      </c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</row>
    <row r="4" spans="2:22" ht="27" customHeight="1">
      <c r="B4" s="213" t="s">
        <v>93</v>
      </c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</row>
    <row r="5" spans="2:22" s="25" customFormat="1" ht="21.75" customHeight="1"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spans="2:22" s="2" customFormat="1" ht="30.75" customHeight="1">
      <c r="B6" s="211" t="s">
        <v>187</v>
      </c>
      <c r="C6" s="211"/>
      <c r="D6" s="211"/>
      <c r="E6" s="211"/>
      <c r="F6" s="211"/>
      <c r="G6" s="211"/>
      <c r="H6" s="211"/>
      <c r="I6" s="211"/>
      <c r="J6" s="211"/>
      <c r="K6" s="50"/>
      <c r="L6" s="50"/>
      <c r="M6" s="50"/>
      <c r="N6" s="50"/>
      <c r="O6" s="11"/>
      <c r="P6" s="11"/>
      <c r="Q6" s="11"/>
      <c r="R6" s="11"/>
      <c r="S6" s="11"/>
      <c r="T6" s="11"/>
      <c r="U6" s="11"/>
      <c r="V6" s="11"/>
    </row>
    <row r="7" spans="2:22" s="2" customFormat="1" ht="21.75" customHeight="1">
      <c r="B7" s="49"/>
      <c r="C7" s="18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11"/>
      <c r="P7" s="11"/>
      <c r="Q7" s="11"/>
      <c r="R7" s="11"/>
      <c r="S7" s="11"/>
      <c r="T7" s="11"/>
      <c r="U7" s="11"/>
      <c r="V7" s="11"/>
    </row>
    <row r="8" spans="2:22" s="25" customFormat="1" ht="21.75" customHeight="1">
      <c r="B8" s="212" t="s">
        <v>39</v>
      </c>
      <c r="C8" s="212" t="s">
        <v>39</v>
      </c>
      <c r="D8" s="212" t="s">
        <v>40</v>
      </c>
      <c r="E8" s="212" t="s">
        <v>40</v>
      </c>
      <c r="F8" s="212" t="s">
        <v>40</v>
      </c>
      <c r="G8" s="212" t="s">
        <v>40</v>
      </c>
      <c r="H8" s="212" t="s">
        <v>40</v>
      </c>
      <c r="I8" s="83"/>
      <c r="J8" s="212" t="s">
        <v>41</v>
      </c>
      <c r="K8" s="212" t="s">
        <v>41</v>
      </c>
      <c r="L8" s="212" t="s">
        <v>41</v>
      </c>
      <c r="M8" s="212" t="s">
        <v>41</v>
      </c>
      <c r="N8" s="212" t="s">
        <v>41</v>
      </c>
    </row>
    <row r="9" spans="2:22" s="26" customFormat="1" ht="58.5" customHeight="1">
      <c r="B9" s="215" t="s">
        <v>42</v>
      </c>
      <c r="C9" s="84"/>
      <c r="D9" s="215" t="s">
        <v>43</v>
      </c>
      <c r="E9" s="84"/>
      <c r="F9" s="215" t="s">
        <v>44</v>
      </c>
      <c r="G9" s="84"/>
      <c r="H9" s="215" t="s">
        <v>45</v>
      </c>
      <c r="I9" s="83"/>
      <c r="J9" s="215" t="s">
        <v>43</v>
      </c>
      <c r="K9" s="84"/>
      <c r="L9" s="215" t="s">
        <v>44</v>
      </c>
      <c r="M9" s="84"/>
      <c r="N9" s="215" t="s">
        <v>45</v>
      </c>
    </row>
    <row r="10" spans="2:22" s="25" customFormat="1" ht="23.25" customHeight="1">
      <c r="B10" s="85" t="s">
        <v>227</v>
      </c>
      <c r="C10" s="83"/>
      <c r="D10" s="135">
        <v>2535</v>
      </c>
      <c r="E10" s="87"/>
      <c r="F10" s="86">
        <v>0</v>
      </c>
      <c r="G10" s="87"/>
      <c r="H10" s="86">
        <v>2535</v>
      </c>
      <c r="I10" s="87"/>
      <c r="J10" s="86">
        <v>7421</v>
      </c>
      <c r="K10" s="87"/>
      <c r="L10" s="86">
        <v>0</v>
      </c>
      <c r="M10" s="87"/>
      <c r="N10" s="86">
        <v>7421</v>
      </c>
    </row>
    <row r="11" spans="2:22" s="25" customFormat="1" ht="23.25" customHeight="1">
      <c r="B11" s="85" t="s">
        <v>228</v>
      </c>
      <c r="C11" s="83"/>
      <c r="D11" s="135">
        <v>1746</v>
      </c>
      <c r="E11" s="87"/>
      <c r="F11" s="86">
        <v>0</v>
      </c>
      <c r="G11" s="87"/>
      <c r="H11" s="86">
        <v>1746</v>
      </c>
      <c r="I11" s="87"/>
      <c r="J11" s="86">
        <v>5171</v>
      </c>
      <c r="K11" s="87"/>
      <c r="L11" s="86">
        <v>0</v>
      </c>
      <c r="M11" s="87"/>
      <c r="N11" s="86">
        <v>5171</v>
      </c>
    </row>
    <row r="12" spans="2:22" s="25" customFormat="1" ht="23.25" customHeight="1">
      <c r="B12" s="85" t="s">
        <v>229</v>
      </c>
      <c r="C12" s="83"/>
      <c r="D12" s="135">
        <v>34914</v>
      </c>
      <c r="E12" s="87"/>
      <c r="F12" s="86">
        <v>0</v>
      </c>
      <c r="G12" s="87"/>
      <c r="H12" s="86">
        <v>34914</v>
      </c>
      <c r="I12" s="87"/>
      <c r="J12" s="86">
        <v>2844684</v>
      </c>
      <c r="K12" s="87"/>
      <c r="L12" s="86">
        <v>0</v>
      </c>
      <c r="M12" s="87"/>
      <c r="N12" s="86">
        <v>2844684</v>
      </c>
    </row>
    <row r="13" spans="2:22" s="25" customFormat="1" ht="23.25" customHeight="1">
      <c r="B13" s="85" t="s">
        <v>230</v>
      </c>
      <c r="C13" s="83"/>
      <c r="D13" s="135">
        <v>4079</v>
      </c>
      <c r="E13" s="87"/>
      <c r="F13" s="86">
        <v>0</v>
      </c>
      <c r="G13" s="87"/>
      <c r="H13" s="86">
        <v>4079</v>
      </c>
      <c r="I13" s="87"/>
      <c r="J13" s="86">
        <v>11926</v>
      </c>
      <c r="K13" s="87"/>
      <c r="L13" s="86">
        <v>0</v>
      </c>
      <c r="M13" s="87"/>
      <c r="N13" s="86">
        <v>11926</v>
      </c>
    </row>
    <row r="14" spans="2:22" s="25" customFormat="1" ht="23.25" customHeight="1">
      <c r="B14" s="85"/>
      <c r="C14" s="83"/>
      <c r="D14" s="135"/>
      <c r="E14" s="87"/>
      <c r="F14" s="86"/>
      <c r="G14" s="87"/>
      <c r="H14" s="86"/>
      <c r="I14" s="87"/>
      <c r="J14" s="86"/>
      <c r="K14" s="87"/>
      <c r="L14" s="86"/>
      <c r="M14" s="87"/>
      <c r="N14" s="86"/>
    </row>
    <row r="15" spans="2:22" s="25" customFormat="1" ht="21.75" customHeight="1" thickBot="1">
      <c r="B15" s="214" t="s">
        <v>66</v>
      </c>
      <c r="C15" s="214"/>
      <c r="D15" s="88">
        <f>SUM(D10:D13)</f>
        <v>43274</v>
      </c>
      <c r="E15" s="88"/>
      <c r="F15" s="88">
        <f>SUM(F10:F13)</f>
        <v>0</v>
      </c>
      <c r="G15" s="88"/>
      <c r="H15" s="88">
        <f>SUM(H10:H13)</f>
        <v>43274</v>
      </c>
      <c r="I15" s="88"/>
      <c r="J15" s="88">
        <f>SUM(J10:J13)</f>
        <v>2869202</v>
      </c>
      <c r="K15" s="88"/>
      <c r="L15" s="88">
        <f>SUM(L10:L13)</f>
        <v>0</v>
      </c>
      <c r="M15" s="88"/>
      <c r="N15" s="88">
        <f>SUM(N10:N13)</f>
        <v>2869202</v>
      </c>
    </row>
    <row r="16" spans="2:22" ht="21.75" customHeight="1" thickTop="1"/>
    <row r="17" spans="4:6" ht="21.75" customHeight="1">
      <c r="F17" s="92"/>
    </row>
    <row r="18" spans="4:6" ht="21.75" customHeight="1">
      <c r="D18" s="48">
        <v>18</v>
      </c>
    </row>
  </sheetData>
  <sortState xmlns:xlrd2="http://schemas.microsoft.com/office/spreadsheetml/2017/richdata2" ref="B10:N13">
    <sortCondition descending="1" ref="N10:N13"/>
  </sortState>
  <mergeCells count="15">
    <mergeCell ref="B15:C15"/>
    <mergeCell ref="L9"/>
    <mergeCell ref="N9"/>
    <mergeCell ref="J8:N8"/>
    <mergeCell ref="D9"/>
    <mergeCell ref="F9"/>
    <mergeCell ref="H9"/>
    <mergeCell ref="D8:H8"/>
    <mergeCell ref="J9"/>
    <mergeCell ref="B9"/>
    <mergeCell ref="B6:J6"/>
    <mergeCell ref="B8:C8"/>
    <mergeCell ref="B2:N2"/>
    <mergeCell ref="B3:N3"/>
    <mergeCell ref="B4:N4"/>
  </mergeCells>
  <printOptions horizontalCentered="1" verticalCentered="1"/>
  <pageMargins left="0" right="0" top="0" bottom="0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C2:Q42"/>
  <sheetViews>
    <sheetView rightToLeft="1" view="pageBreakPreview" topLeftCell="A4" zoomScale="110" zoomScaleNormal="110" zoomScaleSheetLayoutView="110" workbookViewId="0">
      <selection activeCell="K20" sqref="K20"/>
    </sheetView>
  </sheetViews>
  <sheetFormatPr defaultRowHeight="21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17.7109375" style="2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>
      <c r="C2" s="158" t="s">
        <v>195</v>
      </c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</row>
    <row r="3" spans="3:17" ht="30">
      <c r="C3" s="158" t="s">
        <v>0</v>
      </c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</row>
    <row r="4" spans="3:17" ht="30">
      <c r="C4" s="158" t="s">
        <v>93</v>
      </c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</row>
    <row r="5" spans="3:17" ht="30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3:17" ht="30"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3:17" ht="30">
      <c r="C7" s="40" t="s">
        <v>67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9" spans="3:17" s="6" customFormat="1" ht="34.5" customHeight="1">
      <c r="C9" s="159" t="s">
        <v>73</v>
      </c>
      <c r="D9" s="160" t="s">
        <v>90</v>
      </c>
      <c r="E9" s="160" t="s">
        <v>2</v>
      </c>
      <c r="F9" s="160" t="s">
        <v>2</v>
      </c>
      <c r="G9" s="160" t="s">
        <v>2</v>
      </c>
      <c r="I9" s="160" t="s">
        <v>3</v>
      </c>
      <c r="J9" s="160" t="s">
        <v>3</v>
      </c>
      <c r="K9" s="160" t="s">
        <v>3</v>
      </c>
      <c r="M9" s="160" t="s">
        <v>94</v>
      </c>
      <c r="N9" s="160" t="s">
        <v>4</v>
      </c>
      <c r="O9" s="160" t="s">
        <v>4</v>
      </c>
      <c r="P9" s="160" t="s">
        <v>4</v>
      </c>
      <c r="Q9" s="160" t="s">
        <v>4</v>
      </c>
    </row>
    <row r="10" spans="3:17" s="6" customFormat="1" ht="44.25" customHeight="1">
      <c r="C10" s="159"/>
      <c r="D10" s="10"/>
      <c r="E10" s="161" t="s">
        <v>6</v>
      </c>
      <c r="F10" s="10"/>
      <c r="G10" s="161" t="s">
        <v>7</v>
      </c>
      <c r="I10" s="161" t="s">
        <v>74</v>
      </c>
      <c r="J10" s="10"/>
      <c r="K10" s="161" t="s">
        <v>75</v>
      </c>
      <c r="L10" s="31">
        <v>0</v>
      </c>
      <c r="M10" s="161" t="s">
        <v>6</v>
      </c>
      <c r="N10" s="10"/>
      <c r="O10" s="161" t="s">
        <v>7</v>
      </c>
      <c r="Q10" s="163" t="s">
        <v>11</v>
      </c>
    </row>
    <row r="11" spans="3:17" s="6" customFormat="1" ht="39.75" customHeight="1">
      <c r="C11" s="159"/>
      <c r="D11" s="9"/>
      <c r="E11" s="162" t="s">
        <v>6</v>
      </c>
      <c r="F11" s="9"/>
      <c r="G11" s="162" t="s">
        <v>7</v>
      </c>
      <c r="I11" s="162"/>
      <c r="J11" s="9"/>
      <c r="K11" s="162"/>
      <c r="L11" s="31">
        <v>0</v>
      </c>
      <c r="M11" s="162" t="s">
        <v>6</v>
      </c>
      <c r="N11" s="9"/>
      <c r="O11" s="162" t="s">
        <v>7</v>
      </c>
      <c r="Q11" s="164" t="s">
        <v>11</v>
      </c>
    </row>
    <row r="12" spans="3:17">
      <c r="C12" s="30" t="s">
        <v>70</v>
      </c>
      <c r="E12" s="103">
        <f>'اوراق مشارکت'!R16</f>
        <v>141370322</v>
      </c>
      <c r="F12" s="20"/>
      <c r="G12" s="103">
        <f>'اوراق مشارکت'!T16</f>
        <v>154230160</v>
      </c>
      <c r="H12" s="20"/>
      <c r="I12" s="103">
        <f>'اوراق مشارکت'!X16</f>
        <v>0</v>
      </c>
      <c r="J12" s="20"/>
      <c r="K12" s="103">
        <f>'اوراق مشارکت'!AB16</f>
        <v>156543797</v>
      </c>
      <c r="L12" s="51">
        <v>0</v>
      </c>
      <c r="M12" s="103">
        <f>'اوراق مشارکت'!AH16</f>
        <v>0</v>
      </c>
      <c r="N12" s="20"/>
      <c r="O12" s="103">
        <f>'اوراق مشارکت'!AJ16</f>
        <v>0</v>
      </c>
      <c r="P12" s="20"/>
      <c r="Q12" s="51">
        <f>O12/$O$17</f>
        <v>0</v>
      </c>
    </row>
    <row r="13" spans="3:17">
      <c r="C13" s="2" t="s">
        <v>80</v>
      </c>
      <c r="E13" s="103">
        <f>سپرده!D15</f>
        <v>435738444.03619999</v>
      </c>
      <c r="F13" s="20"/>
      <c r="G13" s="103">
        <f>سپرده!D15</f>
        <v>435738444.03619999</v>
      </c>
      <c r="H13" s="20"/>
      <c r="I13" s="103">
        <f>سپرده!F15</f>
        <v>20959216667</v>
      </c>
      <c r="J13" s="20"/>
      <c r="K13" s="103">
        <f>سپرده!H15</f>
        <v>17953205730</v>
      </c>
      <c r="L13" s="51">
        <v>0.3836</v>
      </c>
      <c r="M13" s="103">
        <f>سپرده!J15</f>
        <v>3441749381</v>
      </c>
      <c r="N13" s="20"/>
      <c r="O13" s="103">
        <f>سپرده!J15</f>
        <v>3441749381</v>
      </c>
      <c r="P13" s="20"/>
      <c r="Q13" s="102">
        <f>O13/$O$17</f>
        <v>9.2718952241030959E-3</v>
      </c>
    </row>
    <row r="14" spans="3:17">
      <c r="C14" s="2" t="s">
        <v>69</v>
      </c>
      <c r="E14" s="103">
        <f>سهام!G47</f>
        <v>408580549126</v>
      </c>
      <c r="F14" s="20"/>
      <c r="G14" s="103">
        <f>سهام!I47</f>
        <v>388020443881.39197</v>
      </c>
      <c r="H14" s="20"/>
      <c r="I14" s="103">
        <f>سهام!M47</f>
        <v>41591491434</v>
      </c>
      <c r="J14" s="20"/>
      <c r="K14" s="103">
        <f>سهام!Q47</f>
        <v>44203795860</v>
      </c>
      <c r="L14" s="51">
        <v>0</v>
      </c>
      <c r="M14" s="103">
        <f>سهام!W47</f>
        <v>406193884623</v>
      </c>
      <c r="N14" s="20"/>
      <c r="O14" s="103">
        <f>سهام!Y47</f>
        <v>367760609771.29865</v>
      </c>
      <c r="P14" s="20"/>
      <c r="Q14" s="109">
        <f>O14/$O$17</f>
        <v>0.807106195499111</v>
      </c>
    </row>
    <row r="15" spans="3:17">
      <c r="C15" s="2" t="s">
        <v>167</v>
      </c>
      <c r="E15" s="103">
        <f>'واحدهای صندوق'!G11</f>
        <v>0</v>
      </c>
      <c r="F15" s="20"/>
      <c r="G15" s="103">
        <f>'واحدهای صندوق'!I11</f>
        <v>0</v>
      </c>
      <c r="H15" s="20"/>
      <c r="I15" s="103">
        <f>'واحدهای صندوق'!M11</f>
        <v>0</v>
      </c>
      <c r="J15" s="20"/>
      <c r="K15" s="103">
        <f>'واحدهای صندوق'!Q11</f>
        <v>0</v>
      </c>
      <c r="L15" s="51"/>
      <c r="M15" s="103">
        <f>'واحدهای صندوق'!W11</f>
        <v>0</v>
      </c>
      <c r="N15" s="20"/>
      <c r="O15" s="103">
        <f>'واحدهای صندوق'!Y11</f>
        <v>0</v>
      </c>
      <c r="P15" s="20"/>
      <c r="Q15" s="109">
        <f>O15/$O$17</f>
        <v>0</v>
      </c>
    </row>
    <row r="16" spans="3:17">
      <c r="E16" s="3"/>
      <c r="G16" s="3"/>
      <c r="I16" s="3"/>
      <c r="K16" s="3"/>
      <c r="L16" s="93">
        <v>0.25369999999999998</v>
      </c>
      <c r="M16" s="3"/>
      <c r="O16" s="3"/>
      <c r="Q16" s="8"/>
    </row>
    <row r="17" spans="3:17" ht="21.75" thickBot="1">
      <c r="C17" s="2" t="s">
        <v>66</v>
      </c>
      <c r="D17" s="3">
        <f>SUM(D12:D14)</f>
        <v>0</v>
      </c>
      <c r="E17" s="71">
        <f>SUM(E12:E16)</f>
        <v>409157657892.03619</v>
      </c>
      <c r="F17" s="74">
        <f>SUM(F12:F14)</f>
        <v>0</v>
      </c>
      <c r="G17" s="71">
        <f>SUM(G12:G16)</f>
        <v>388610412485.42816</v>
      </c>
      <c r="H17" s="74">
        <f>SUM(H12:H14)</f>
        <v>0</v>
      </c>
      <c r="I17" s="71">
        <f>SUM(I12:I16)</f>
        <v>62550708101</v>
      </c>
      <c r="J17" s="74">
        <f>SUM(J12:J14)</f>
        <v>0</v>
      </c>
      <c r="K17" s="71">
        <f>SUM(K12:K16)</f>
        <v>62313545387</v>
      </c>
      <c r="L17" s="74">
        <v>0</v>
      </c>
      <c r="M17" s="71">
        <f>SUM(M12:M16)</f>
        <v>409635634004</v>
      </c>
      <c r="N17" s="74">
        <f>SUM(N12:N14)</f>
        <v>0</v>
      </c>
      <c r="O17" s="71">
        <f>SUM(O12:O16)</f>
        <v>371202359152.29865</v>
      </c>
      <c r="P17" s="74">
        <f>SUM(P12:P14)</f>
        <v>0</v>
      </c>
      <c r="Q17" s="105">
        <f>O17/$O$17</f>
        <v>1</v>
      </c>
    </row>
    <row r="18" spans="3:17" ht="21.75" thickTop="1">
      <c r="L18" s="93">
        <v>0.2044</v>
      </c>
      <c r="Q18" s="8"/>
    </row>
    <row r="19" spans="3:17">
      <c r="L19" s="93">
        <v>0.11650000000000001</v>
      </c>
    </row>
    <row r="20" spans="3:17">
      <c r="L20" s="93">
        <v>0</v>
      </c>
    </row>
    <row r="21" spans="3:17" ht="30">
      <c r="I21" s="41">
        <v>1</v>
      </c>
      <c r="L21" s="93">
        <v>6.3700000000000007E-2</v>
      </c>
    </row>
    <row r="22" spans="3:17">
      <c r="L22" s="93">
        <v>0</v>
      </c>
    </row>
    <row r="23" spans="3:17">
      <c r="L23" s="93">
        <v>0.13189999999999999</v>
      </c>
    </row>
    <row r="24" spans="3:17">
      <c r="L24" s="93">
        <v>3.9899999999999998E-2</v>
      </c>
    </row>
    <row r="25" spans="3:17">
      <c r="L25" s="93">
        <v>0.18509999999999999</v>
      </c>
    </row>
    <row r="26" spans="3:17">
      <c r="L26" s="93">
        <v>1.89E-2</v>
      </c>
    </row>
    <row r="27" spans="3:17">
      <c r="L27" s="93">
        <v>5.16E-2</v>
      </c>
    </row>
    <row r="28" spans="3:17">
      <c r="L28" s="93">
        <v>3.6200000000000003E-2</v>
      </c>
    </row>
    <row r="29" spans="3:17">
      <c r="L29" s="93">
        <v>0</v>
      </c>
    </row>
    <row r="30" spans="3:17">
      <c r="L30" s="93">
        <v>1.8200000000000001E-2</v>
      </c>
    </row>
    <row r="31" spans="3:17">
      <c r="L31" s="93">
        <v>3.3000000000000002E-2</v>
      </c>
    </row>
    <row r="32" spans="3:17">
      <c r="L32" s="93">
        <v>5.7999999999999996E-3</v>
      </c>
    </row>
    <row r="33" spans="12:12">
      <c r="L33" s="93">
        <v>2.0000000000000001E-4</v>
      </c>
    </row>
    <row r="34" spans="12:12">
      <c r="L34" s="93">
        <v>0</v>
      </c>
    </row>
    <row r="35" spans="12:12">
      <c r="L35" s="93">
        <v>0</v>
      </c>
    </row>
    <row r="36" spans="12:12">
      <c r="L36" s="93">
        <v>0</v>
      </c>
    </row>
    <row r="37" spans="12:12">
      <c r="L37" s="93">
        <v>1E-4</v>
      </c>
    </row>
    <row r="38" spans="12:12">
      <c r="L38" s="93">
        <v>-9.1000000000000004E-3</v>
      </c>
    </row>
    <row r="39" spans="12:12">
      <c r="L39" s="93">
        <v>0</v>
      </c>
    </row>
    <row r="40" spans="12:12">
      <c r="L40" s="93">
        <v>0</v>
      </c>
    </row>
    <row r="42" spans="12:12">
      <c r="L42" s="2">
        <f>SUM(L10:L40)</f>
        <v>1.5336999999999998</v>
      </c>
    </row>
  </sheetData>
  <sortState xmlns:xlrd2="http://schemas.microsoft.com/office/spreadsheetml/2017/richdata2" ref="E12:Q14">
    <sortCondition descending="1" ref="O12:O14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" bottom="0" header="0.3" footer="0.3"/>
  <pageSetup paperSize="9" scale="7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Z61"/>
  <sheetViews>
    <sheetView rightToLeft="1" view="pageBreakPreview" topLeftCell="B25" zoomScaleNormal="55" zoomScaleSheetLayoutView="100" workbookViewId="0">
      <selection activeCell="B45" sqref="A45:XFD52"/>
    </sheetView>
  </sheetViews>
  <sheetFormatPr defaultRowHeight="21"/>
  <cols>
    <col min="1" max="1" width="3.7109375" style="4" customWidth="1"/>
    <col min="2" max="2" width="33.5703125" style="4" customWidth="1"/>
    <col min="3" max="3" width="1" style="4" customWidth="1"/>
    <col min="4" max="4" width="12.42578125" style="4" bestFit="1" customWidth="1"/>
    <col min="5" max="5" width="1" style="4" customWidth="1"/>
    <col min="6" max="6" width="17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2.42578125" style="4" bestFit="1" customWidth="1"/>
    <col min="13" max="13" width="1" style="4" customWidth="1"/>
    <col min="14" max="14" width="16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>
      <c r="B2" s="160" t="s">
        <v>195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</row>
    <row r="3" spans="2:28" ht="30">
      <c r="B3" s="160" t="s">
        <v>38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</row>
    <row r="4" spans="2:28" ht="30">
      <c r="B4" s="160" t="s">
        <v>93</v>
      </c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</row>
    <row r="5" spans="2:28" ht="61.5" customHeight="1"/>
    <row r="6" spans="2:28" s="2" customFormat="1" ht="30">
      <c r="B6" s="12" t="s">
        <v>188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2" customFormat="1" ht="34.5" customHeight="1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27" customHeight="1">
      <c r="B8" s="159" t="s">
        <v>1</v>
      </c>
      <c r="D8" s="160" t="s">
        <v>40</v>
      </c>
      <c r="E8" s="160" t="s">
        <v>40</v>
      </c>
      <c r="F8" s="160" t="s">
        <v>40</v>
      </c>
      <c r="G8" s="160" t="s">
        <v>40</v>
      </c>
      <c r="H8" s="160" t="s">
        <v>40</v>
      </c>
      <c r="I8" s="160" t="s">
        <v>40</v>
      </c>
      <c r="J8" s="160" t="s">
        <v>40</v>
      </c>
      <c r="L8" s="160" t="s">
        <v>41</v>
      </c>
      <c r="M8" s="160" t="s">
        <v>41</v>
      </c>
      <c r="N8" s="160" t="s">
        <v>41</v>
      </c>
      <c r="O8" s="160" t="s">
        <v>41</v>
      </c>
      <c r="P8" s="160" t="s">
        <v>41</v>
      </c>
      <c r="Q8" s="160" t="s">
        <v>41</v>
      </c>
      <c r="R8" s="160" t="s">
        <v>41</v>
      </c>
    </row>
    <row r="9" spans="2:28" ht="69" customHeight="1">
      <c r="B9" s="159" t="s">
        <v>1</v>
      </c>
      <c r="D9" s="216" t="s">
        <v>5</v>
      </c>
      <c r="E9" s="39"/>
      <c r="F9" s="216" t="s">
        <v>155</v>
      </c>
      <c r="G9" s="39"/>
      <c r="H9" s="216" t="s">
        <v>52</v>
      </c>
      <c r="I9" s="39"/>
      <c r="J9" s="216" t="s">
        <v>53</v>
      </c>
      <c r="K9" s="28"/>
      <c r="L9" s="216" t="s">
        <v>5</v>
      </c>
      <c r="M9" s="39"/>
      <c r="N9" s="216" t="s">
        <v>155</v>
      </c>
      <c r="O9" s="39"/>
      <c r="P9" s="216" t="s">
        <v>52</v>
      </c>
      <c r="Q9" s="39"/>
      <c r="R9" s="200" t="s">
        <v>165</v>
      </c>
    </row>
    <row r="10" spans="2:28" ht="21.75" customHeight="1">
      <c r="B10" s="22" t="s">
        <v>212</v>
      </c>
      <c r="D10" s="69">
        <v>1000000</v>
      </c>
      <c r="E10" s="6"/>
      <c r="F10" s="69">
        <v>8519008500</v>
      </c>
      <c r="G10" s="6"/>
      <c r="H10" s="69">
        <v>7055230387</v>
      </c>
      <c r="I10" s="6"/>
      <c r="J10" s="69">
        <v>1463778113</v>
      </c>
      <c r="K10" s="6"/>
      <c r="L10" s="69">
        <v>1000000</v>
      </c>
      <c r="M10" s="6"/>
      <c r="N10" s="69">
        <v>8519008500</v>
      </c>
      <c r="O10" s="6"/>
      <c r="P10" s="69">
        <v>8327156802</v>
      </c>
      <c r="Q10" s="6"/>
      <c r="R10" s="69">
        <v>191851698</v>
      </c>
    </row>
    <row r="11" spans="2:28" ht="21.75" customHeight="1">
      <c r="B11" s="22" t="s">
        <v>219</v>
      </c>
      <c r="D11" s="69">
        <v>800000</v>
      </c>
      <c r="E11" s="6"/>
      <c r="F11" s="69">
        <v>2423891520</v>
      </c>
      <c r="G11" s="6"/>
      <c r="H11" s="69">
        <v>2597756600</v>
      </c>
      <c r="I11" s="6"/>
      <c r="J11" s="69">
        <v>-173865080</v>
      </c>
      <c r="K11" s="6"/>
      <c r="L11" s="69">
        <v>800000</v>
      </c>
      <c r="M11" s="6"/>
      <c r="N11" s="69">
        <v>2423891520</v>
      </c>
      <c r="O11" s="6"/>
      <c r="P11" s="69">
        <v>2597756600</v>
      </c>
      <c r="Q11" s="6"/>
      <c r="R11" s="69">
        <v>-173865080</v>
      </c>
    </row>
    <row r="12" spans="2:28" ht="21.75" customHeight="1">
      <c r="B12" s="22" t="s">
        <v>88</v>
      </c>
      <c r="D12" s="69">
        <v>4000000</v>
      </c>
      <c r="E12" s="6"/>
      <c r="F12" s="69">
        <v>15344155800</v>
      </c>
      <c r="G12" s="6"/>
      <c r="H12" s="69">
        <v>18585283144</v>
      </c>
      <c r="I12" s="6"/>
      <c r="J12" s="69">
        <v>-3241127344</v>
      </c>
      <c r="K12" s="6"/>
      <c r="L12" s="69">
        <v>4000000</v>
      </c>
      <c r="M12" s="6"/>
      <c r="N12" s="69">
        <v>15344155800</v>
      </c>
      <c r="O12" s="6"/>
      <c r="P12" s="69">
        <v>20604668399</v>
      </c>
      <c r="Q12" s="6"/>
      <c r="R12" s="69">
        <v>-5260512599</v>
      </c>
    </row>
    <row r="13" spans="2:28" ht="21.75" customHeight="1">
      <c r="B13" s="22" t="s">
        <v>81</v>
      </c>
      <c r="D13" s="69">
        <v>600000</v>
      </c>
      <c r="E13" s="6"/>
      <c r="F13" s="69">
        <v>16765647300</v>
      </c>
      <c r="G13" s="6"/>
      <c r="H13" s="69">
        <v>15097805030</v>
      </c>
      <c r="I13" s="6"/>
      <c r="J13" s="69">
        <v>1667842270</v>
      </c>
      <c r="K13" s="6"/>
      <c r="L13" s="69">
        <v>600000</v>
      </c>
      <c r="M13" s="6"/>
      <c r="N13" s="69">
        <v>16765647300</v>
      </c>
      <c r="O13" s="6"/>
      <c r="P13" s="69">
        <v>16980362129</v>
      </c>
      <c r="Q13" s="6"/>
      <c r="R13" s="69">
        <v>-214714829</v>
      </c>
    </row>
    <row r="14" spans="2:28" ht="21.75" customHeight="1">
      <c r="B14" s="22" t="s">
        <v>221</v>
      </c>
      <c r="D14" s="69">
        <v>850000</v>
      </c>
      <c r="E14" s="6"/>
      <c r="F14" s="69">
        <v>4841520525</v>
      </c>
      <c r="G14" s="6"/>
      <c r="H14" s="69">
        <v>5213833886</v>
      </c>
      <c r="I14" s="6"/>
      <c r="J14" s="69">
        <v>-372313361</v>
      </c>
      <c r="K14" s="6"/>
      <c r="L14" s="69">
        <v>850000</v>
      </c>
      <c r="M14" s="6"/>
      <c r="N14" s="69">
        <v>4841520525</v>
      </c>
      <c r="O14" s="6"/>
      <c r="P14" s="69">
        <v>5213833886</v>
      </c>
      <c r="Q14" s="6"/>
      <c r="R14" s="69">
        <v>-372313361</v>
      </c>
    </row>
    <row r="15" spans="2:28" ht="21.75" customHeight="1">
      <c r="B15" s="22" t="s">
        <v>210</v>
      </c>
      <c r="D15" s="69">
        <v>678301</v>
      </c>
      <c r="E15" s="6"/>
      <c r="F15" s="69">
        <v>3802855215</v>
      </c>
      <c r="G15" s="6"/>
      <c r="H15" s="69">
        <v>4099531863</v>
      </c>
      <c r="I15" s="6"/>
      <c r="J15" s="69">
        <v>-296676647</v>
      </c>
      <c r="K15" s="6"/>
      <c r="L15" s="69">
        <v>678301</v>
      </c>
      <c r="M15" s="6"/>
      <c r="N15" s="69">
        <v>3802855215</v>
      </c>
      <c r="O15" s="6"/>
      <c r="P15" s="69">
        <v>5171613386</v>
      </c>
      <c r="Q15" s="6"/>
      <c r="R15" s="69">
        <v>-1368758170</v>
      </c>
    </row>
    <row r="16" spans="2:28" ht="21.75" customHeight="1">
      <c r="B16" s="22" t="s">
        <v>85</v>
      </c>
      <c r="D16" s="69">
        <v>3400000</v>
      </c>
      <c r="E16" s="6"/>
      <c r="F16" s="69">
        <v>6759540000</v>
      </c>
      <c r="G16" s="6"/>
      <c r="H16" s="69">
        <v>7367767876</v>
      </c>
      <c r="I16" s="6"/>
      <c r="J16" s="69">
        <v>-608227876</v>
      </c>
      <c r="K16" s="6"/>
      <c r="L16" s="69">
        <v>3400000</v>
      </c>
      <c r="M16" s="6"/>
      <c r="N16" s="69">
        <v>6759540000</v>
      </c>
      <c r="O16" s="6"/>
      <c r="P16" s="69">
        <v>7367767876</v>
      </c>
      <c r="Q16" s="6"/>
      <c r="R16" s="69">
        <v>-608227876</v>
      </c>
    </row>
    <row r="17" spans="2:18" ht="21.75" customHeight="1">
      <c r="B17" s="22" t="s">
        <v>198</v>
      </c>
      <c r="D17" s="69">
        <v>26038692</v>
      </c>
      <c r="E17" s="6"/>
      <c r="F17" s="69">
        <v>38851526435</v>
      </c>
      <c r="G17" s="6"/>
      <c r="H17" s="69">
        <v>40948111140</v>
      </c>
      <c r="I17" s="6"/>
      <c r="J17" s="69">
        <v>-2096584704</v>
      </c>
      <c r="K17" s="6"/>
      <c r="L17" s="69">
        <v>26038692</v>
      </c>
      <c r="M17" s="6"/>
      <c r="N17" s="69">
        <v>38851526435</v>
      </c>
      <c r="O17" s="6"/>
      <c r="P17" s="69">
        <v>45762490876</v>
      </c>
      <c r="Q17" s="6"/>
      <c r="R17" s="69">
        <v>-6910964440</v>
      </c>
    </row>
    <row r="18" spans="2:18" ht="21.75" customHeight="1">
      <c r="B18" s="22" t="s">
        <v>223</v>
      </c>
      <c r="D18" s="69">
        <v>1000000</v>
      </c>
      <c r="E18" s="6"/>
      <c r="F18" s="69">
        <v>3672020700</v>
      </c>
      <c r="G18" s="6"/>
      <c r="H18" s="69">
        <v>4073964308</v>
      </c>
      <c r="I18" s="6"/>
      <c r="J18" s="69">
        <v>-401943608</v>
      </c>
      <c r="K18" s="6"/>
      <c r="L18" s="69">
        <v>1000000</v>
      </c>
      <c r="M18" s="6"/>
      <c r="N18" s="69">
        <v>3672020700</v>
      </c>
      <c r="O18" s="6"/>
      <c r="P18" s="69">
        <v>4073964308</v>
      </c>
      <c r="Q18" s="6"/>
      <c r="R18" s="69">
        <v>-401943608</v>
      </c>
    </row>
    <row r="19" spans="2:18" ht="21.75" customHeight="1">
      <c r="B19" s="22" t="s">
        <v>206</v>
      </c>
      <c r="D19" s="69">
        <v>100000</v>
      </c>
      <c r="E19" s="6"/>
      <c r="F19" s="69">
        <v>1704795750</v>
      </c>
      <c r="G19" s="6"/>
      <c r="H19" s="69">
        <v>1847783764</v>
      </c>
      <c r="I19" s="6"/>
      <c r="J19" s="69">
        <v>-142988014</v>
      </c>
      <c r="K19" s="6"/>
      <c r="L19" s="69">
        <v>100000</v>
      </c>
      <c r="M19" s="6"/>
      <c r="N19" s="69">
        <v>1704795750</v>
      </c>
      <c r="O19" s="6"/>
      <c r="P19" s="69">
        <v>1890464977</v>
      </c>
      <c r="Q19" s="6"/>
      <c r="R19" s="69">
        <v>-185669227</v>
      </c>
    </row>
    <row r="20" spans="2:18" ht="21.75" customHeight="1">
      <c r="B20" s="22" t="s">
        <v>169</v>
      </c>
      <c r="D20" s="69">
        <v>5820496</v>
      </c>
      <c r="E20" s="6"/>
      <c r="F20" s="69">
        <v>30202210334</v>
      </c>
      <c r="G20" s="6"/>
      <c r="H20" s="69">
        <v>31796432996</v>
      </c>
      <c r="I20" s="6"/>
      <c r="J20" s="69">
        <v>-1594222661</v>
      </c>
      <c r="K20" s="6"/>
      <c r="L20" s="69">
        <v>5820496</v>
      </c>
      <c r="M20" s="6"/>
      <c r="N20" s="69">
        <v>30202210334</v>
      </c>
      <c r="O20" s="6"/>
      <c r="P20" s="69">
        <v>32747990533</v>
      </c>
      <c r="Q20" s="6"/>
      <c r="R20" s="69">
        <v>-2545780198</v>
      </c>
    </row>
    <row r="21" spans="2:18" ht="21.75" customHeight="1">
      <c r="B21" s="22" t="s">
        <v>82</v>
      </c>
      <c r="D21" s="69">
        <v>979562</v>
      </c>
      <c r="E21" s="6"/>
      <c r="F21" s="69">
        <v>12658536879</v>
      </c>
      <c r="G21" s="6"/>
      <c r="H21" s="69">
        <v>13525159788</v>
      </c>
      <c r="I21" s="6"/>
      <c r="J21" s="69">
        <v>-866622908</v>
      </c>
      <c r="K21" s="6"/>
      <c r="L21" s="69">
        <v>979562</v>
      </c>
      <c r="M21" s="6"/>
      <c r="N21" s="69">
        <v>12658536879</v>
      </c>
      <c r="O21" s="6"/>
      <c r="P21" s="69">
        <v>19726869135</v>
      </c>
      <c r="Q21" s="6"/>
      <c r="R21" s="69">
        <v>-7068332255</v>
      </c>
    </row>
    <row r="22" spans="2:18" ht="21.75" customHeight="1">
      <c r="B22" s="22" t="s">
        <v>211</v>
      </c>
      <c r="D22" s="69">
        <v>1920659</v>
      </c>
      <c r="E22" s="6"/>
      <c r="F22" s="69">
        <v>13097325201</v>
      </c>
      <c r="G22" s="6"/>
      <c r="H22" s="69">
        <v>13173694444</v>
      </c>
      <c r="I22" s="6"/>
      <c r="J22" s="69">
        <v>-76369242</v>
      </c>
      <c r="K22" s="6"/>
      <c r="L22" s="69">
        <v>1920659</v>
      </c>
      <c r="M22" s="6"/>
      <c r="N22" s="69">
        <v>13097325201</v>
      </c>
      <c r="O22" s="6"/>
      <c r="P22" s="69">
        <v>13059140580</v>
      </c>
      <c r="Q22" s="6"/>
      <c r="R22" s="69">
        <v>38184621</v>
      </c>
    </row>
    <row r="23" spans="2:18" ht="21.75" customHeight="1">
      <c r="B23" s="22" t="s">
        <v>208</v>
      </c>
      <c r="D23" s="69">
        <v>575990</v>
      </c>
      <c r="E23" s="6"/>
      <c r="F23" s="69">
        <v>5273303935</v>
      </c>
      <c r="G23" s="6"/>
      <c r="H23" s="69">
        <v>6029086910</v>
      </c>
      <c r="I23" s="6"/>
      <c r="J23" s="69">
        <v>-755782974</v>
      </c>
      <c r="K23" s="6"/>
      <c r="L23" s="69">
        <v>575990</v>
      </c>
      <c r="M23" s="6"/>
      <c r="N23" s="69">
        <v>5273303935</v>
      </c>
      <c r="O23" s="6"/>
      <c r="P23" s="69">
        <v>6469960312</v>
      </c>
      <c r="Q23" s="6"/>
      <c r="R23" s="69">
        <v>-1196656376</v>
      </c>
    </row>
    <row r="24" spans="2:18" ht="21.75" customHeight="1">
      <c r="B24" s="22" t="s">
        <v>200</v>
      </c>
      <c r="D24" s="69">
        <v>461792</v>
      </c>
      <c r="E24" s="6"/>
      <c r="F24" s="69">
        <v>3080187505</v>
      </c>
      <c r="G24" s="6"/>
      <c r="H24" s="69">
        <v>3332661890</v>
      </c>
      <c r="I24" s="6"/>
      <c r="J24" s="69">
        <v>-252474384</v>
      </c>
      <c r="K24" s="6"/>
      <c r="L24" s="69">
        <v>461792</v>
      </c>
      <c r="M24" s="6"/>
      <c r="N24" s="69">
        <v>3080187505</v>
      </c>
      <c r="O24" s="6"/>
      <c r="P24" s="69">
        <v>4012047510</v>
      </c>
      <c r="Q24" s="6"/>
      <c r="R24" s="69">
        <v>-931860004</v>
      </c>
    </row>
    <row r="25" spans="2:18" ht="21.75" customHeight="1">
      <c r="B25" s="22" t="s">
        <v>209</v>
      </c>
      <c r="D25" s="69">
        <v>20000</v>
      </c>
      <c r="E25" s="6"/>
      <c r="F25" s="69">
        <v>832616280</v>
      </c>
      <c r="G25" s="6"/>
      <c r="H25" s="69">
        <v>-270228784</v>
      </c>
      <c r="I25" s="6"/>
      <c r="J25" s="69">
        <v>1102845064</v>
      </c>
      <c r="K25" s="6"/>
      <c r="L25" s="69">
        <v>20000</v>
      </c>
      <c r="M25" s="6"/>
      <c r="N25" s="69">
        <v>832616280</v>
      </c>
      <c r="O25" s="6"/>
      <c r="P25" s="69">
        <v>1008960751</v>
      </c>
      <c r="Q25" s="6"/>
      <c r="R25" s="69">
        <v>-176344471</v>
      </c>
    </row>
    <row r="26" spans="2:18" ht="21.75" customHeight="1">
      <c r="B26" s="22" t="s">
        <v>215</v>
      </c>
      <c r="D26" s="69">
        <v>200000</v>
      </c>
      <c r="E26" s="6"/>
      <c r="F26" s="69">
        <v>2429458200</v>
      </c>
      <c r="G26" s="6"/>
      <c r="H26" s="69">
        <v>2446219147</v>
      </c>
      <c r="I26" s="6"/>
      <c r="J26" s="69">
        <v>-16760947</v>
      </c>
      <c r="K26" s="6"/>
      <c r="L26" s="69">
        <v>200000</v>
      </c>
      <c r="M26" s="6"/>
      <c r="N26" s="69">
        <v>2429458200</v>
      </c>
      <c r="O26" s="6"/>
      <c r="P26" s="69">
        <v>2446219147</v>
      </c>
      <c r="Q26" s="6"/>
      <c r="R26" s="69">
        <v>-16760947</v>
      </c>
    </row>
    <row r="27" spans="2:18" ht="21.75" customHeight="1">
      <c r="B27" s="22" t="s">
        <v>218</v>
      </c>
      <c r="D27" s="69">
        <v>1200000</v>
      </c>
      <c r="E27" s="6"/>
      <c r="F27" s="69">
        <v>3396072420</v>
      </c>
      <c r="G27" s="6"/>
      <c r="H27" s="69">
        <v>3556497326</v>
      </c>
      <c r="I27" s="6"/>
      <c r="J27" s="69">
        <v>-160424906</v>
      </c>
      <c r="K27" s="6"/>
      <c r="L27" s="69">
        <v>1200000</v>
      </c>
      <c r="M27" s="6"/>
      <c r="N27" s="69">
        <v>3396072420</v>
      </c>
      <c r="O27" s="6"/>
      <c r="P27" s="69">
        <v>3556497326</v>
      </c>
      <c r="Q27" s="6"/>
      <c r="R27" s="69">
        <v>-160424906</v>
      </c>
    </row>
    <row r="28" spans="2:18" ht="21.75" customHeight="1">
      <c r="B28" s="22" t="s">
        <v>84</v>
      </c>
      <c r="D28" s="69">
        <v>17000000</v>
      </c>
      <c r="E28" s="6"/>
      <c r="F28" s="69">
        <v>36771897600</v>
      </c>
      <c r="G28" s="6"/>
      <c r="H28" s="69">
        <v>35840357568</v>
      </c>
      <c r="I28" s="6"/>
      <c r="J28" s="69">
        <v>931540032</v>
      </c>
      <c r="K28" s="6"/>
      <c r="L28" s="69">
        <v>17000000</v>
      </c>
      <c r="M28" s="6"/>
      <c r="N28" s="69">
        <v>36771897600</v>
      </c>
      <c r="O28" s="6"/>
      <c r="P28" s="69">
        <v>40320656104</v>
      </c>
      <c r="Q28" s="6"/>
      <c r="R28" s="69">
        <v>-3548758504</v>
      </c>
    </row>
    <row r="29" spans="2:18" ht="21.75" customHeight="1">
      <c r="B29" s="22" t="s">
        <v>199</v>
      </c>
      <c r="D29" s="69">
        <v>14370672</v>
      </c>
      <c r="E29" s="6"/>
      <c r="F29" s="69">
        <v>23684806059</v>
      </c>
      <c r="G29" s="6"/>
      <c r="H29" s="69">
        <v>23984794556</v>
      </c>
      <c r="I29" s="6"/>
      <c r="J29" s="69">
        <v>-299988496</v>
      </c>
      <c r="K29" s="6"/>
      <c r="L29" s="69">
        <v>14370672</v>
      </c>
      <c r="M29" s="6"/>
      <c r="N29" s="69">
        <v>23684806059</v>
      </c>
      <c r="O29" s="6"/>
      <c r="P29" s="69">
        <v>28970317665</v>
      </c>
      <c r="Q29" s="6"/>
      <c r="R29" s="69">
        <v>-5285511605</v>
      </c>
    </row>
    <row r="30" spans="2:18" ht="21.75" customHeight="1">
      <c r="B30" s="22" t="s">
        <v>214</v>
      </c>
      <c r="D30" s="69">
        <v>2400000</v>
      </c>
      <c r="E30" s="6"/>
      <c r="F30" s="69">
        <v>2454905880</v>
      </c>
      <c r="G30" s="6"/>
      <c r="H30" s="69">
        <v>2448816700</v>
      </c>
      <c r="I30" s="6"/>
      <c r="J30" s="69">
        <v>6089180</v>
      </c>
      <c r="K30" s="6"/>
      <c r="L30" s="69">
        <v>2400000</v>
      </c>
      <c r="M30" s="6"/>
      <c r="N30" s="69">
        <v>2454905880</v>
      </c>
      <c r="O30" s="6"/>
      <c r="P30" s="69">
        <v>2448816700</v>
      </c>
      <c r="Q30" s="6"/>
      <c r="R30" s="69">
        <v>6089180</v>
      </c>
    </row>
    <row r="31" spans="2:18" ht="21.75" customHeight="1">
      <c r="B31" s="22" t="s">
        <v>89</v>
      </c>
      <c r="D31" s="69">
        <v>600000</v>
      </c>
      <c r="E31" s="6"/>
      <c r="F31" s="69">
        <v>4693904100</v>
      </c>
      <c r="G31" s="6"/>
      <c r="H31" s="69">
        <v>5990522626</v>
      </c>
      <c r="I31" s="6"/>
      <c r="J31" s="69">
        <v>-1296618526</v>
      </c>
      <c r="K31" s="6"/>
      <c r="L31" s="69">
        <v>600000</v>
      </c>
      <c r="M31" s="6"/>
      <c r="N31" s="69">
        <v>4693904100</v>
      </c>
      <c r="O31" s="6"/>
      <c r="P31" s="69">
        <v>4801261504</v>
      </c>
      <c r="Q31" s="6"/>
      <c r="R31" s="69">
        <v>-107357404</v>
      </c>
    </row>
    <row r="32" spans="2:18" ht="21.75" customHeight="1">
      <c r="B32" s="22" t="s">
        <v>217</v>
      </c>
      <c r="D32" s="69">
        <v>1000000</v>
      </c>
      <c r="E32" s="6"/>
      <c r="F32" s="69">
        <v>2468226150</v>
      </c>
      <c r="G32" s="6"/>
      <c r="H32" s="69">
        <v>2621150152</v>
      </c>
      <c r="I32" s="6"/>
      <c r="J32" s="69">
        <v>-152924002</v>
      </c>
      <c r="K32" s="6"/>
      <c r="L32" s="69">
        <v>1000000</v>
      </c>
      <c r="M32" s="6"/>
      <c r="N32" s="69">
        <v>2468226150</v>
      </c>
      <c r="O32" s="6"/>
      <c r="P32" s="69">
        <v>2621150152</v>
      </c>
      <c r="Q32" s="6"/>
      <c r="R32" s="69">
        <v>-152924002</v>
      </c>
    </row>
    <row r="33" spans="2:51" ht="21.75" customHeight="1">
      <c r="B33" s="22" t="s">
        <v>220</v>
      </c>
      <c r="D33" s="69">
        <v>5000000</v>
      </c>
      <c r="E33" s="6"/>
      <c r="F33" s="69">
        <v>7524958500</v>
      </c>
      <c r="G33" s="6"/>
      <c r="H33" s="69">
        <v>7819474454</v>
      </c>
      <c r="I33" s="6"/>
      <c r="J33" s="69">
        <v>-294515954</v>
      </c>
      <c r="K33" s="6"/>
      <c r="L33" s="69">
        <v>5000000</v>
      </c>
      <c r="M33" s="6"/>
      <c r="N33" s="69">
        <v>7524958500</v>
      </c>
      <c r="O33" s="6"/>
      <c r="P33" s="69">
        <v>7819474454</v>
      </c>
      <c r="Q33" s="6"/>
      <c r="R33" s="69">
        <v>-294515954</v>
      </c>
    </row>
    <row r="34" spans="2:51" ht="21.75" customHeight="1">
      <c r="B34" s="22" t="s">
        <v>222</v>
      </c>
      <c r="D34" s="69">
        <v>500000</v>
      </c>
      <c r="E34" s="6"/>
      <c r="F34" s="69">
        <v>1853903250</v>
      </c>
      <c r="G34" s="6"/>
      <c r="H34" s="69">
        <v>1878904479</v>
      </c>
      <c r="I34" s="6"/>
      <c r="J34" s="69">
        <v>-25001229</v>
      </c>
      <c r="K34" s="6"/>
      <c r="L34" s="69">
        <v>500000</v>
      </c>
      <c r="M34" s="6"/>
      <c r="N34" s="69">
        <v>1853903250</v>
      </c>
      <c r="O34" s="6"/>
      <c r="P34" s="69">
        <v>1878904479</v>
      </c>
      <c r="Q34" s="6"/>
      <c r="R34" s="69">
        <v>-25001229</v>
      </c>
    </row>
    <row r="35" spans="2:51" ht="21.75" customHeight="1">
      <c r="B35" s="22" t="s">
        <v>216</v>
      </c>
      <c r="D35" s="69">
        <v>200000</v>
      </c>
      <c r="E35" s="6"/>
      <c r="F35" s="69">
        <v>1479146400</v>
      </c>
      <c r="G35" s="6"/>
      <c r="H35" s="69">
        <v>1436331654</v>
      </c>
      <c r="I35" s="6"/>
      <c r="J35" s="69">
        <v>42814746</v>
      </c>
      <c r="K35" s="6"/>
      <c r="L35" s="69">
        <v>200000</v>
      </c>
      <c r="M35" s="6"/>
      <c r="N35" s="69">
        <v>1479146400</v>
      </c>
      <c r="O35" s="6"/>
      <c r="P35" s="69">
        <v>1436331654</v>
      </c>
      <c r="Q35" s="6"/>
      <c r="R35" s="69">
        <v>42814746</v>
      </c>
    </row>
    <row r="36" spans="2:51" ht="21.75" customHeight="1">
      <c r="B36" s="22" t="s">
        <v>204</v>
      </c>
      <c r="D36" s="69">
        <v>613503</v>
      </c>
      <c r="E36" s="6"/>
      <c r="F36" s="69">
        <v>6238792682</v>
      </c>
      <c r="G36" s="6"/>
      <c r="H36" s="69">
        <v>6171708890</v>
      </c>
      <c r="I36" s="6"/>
      <c r="J36" s="69">
        <v>67083792</v>
      </c>
      <c r="K36" s="6"/>
      <c r="L36" s="69">
        <v>613503</v>
      </c>
      <c r="M36" s="6"/>
      <c r="N36" s="69">
        <v>6238792682</v>
      </c>
      <c r="O36" s="6"/>
      <c r="P36" s="69">
        <v>6934024711</v>
      </c>
      <c r="Q36" s="6"/>
      <c r="R36" s="69">
        <v>-695232028</v>
      </c>
    </row>
    <row r="37" spans="2:51" ht="21.75" customHeight="1">
      <c r="B37" s="22" t="s">
        <v>203</v>
      </c>
      <c r="D37" s="69">
        <v>955681</v>
      </c>
      <c r="E37" s="6"/>
      <c r="F37" s="69">
        <v>18743395392</v>
      </c>
      <c r="G37" s="6"/>
      <c r="H37" s="69">
        <v>24057874442</v>
      </c>
      <c r="I37" s="6"/>
      <c r="J37" s="69">
        <v>-5314479049</v>
      </c>
      <c r="K37" s="6"/>
      <c r="L37" s="69">
        <v>955681</v>
      </c>
      <c r="M37" s="6"/>
      <c r="N37" s="69">
        <v>18743395392</v>
      </c>
      <c r="O37" s="6"/>
      <c r="P37" s="69">
        <v>24671362310</v>
      </c>
      <c r="Q37" s="6"/>
      <c r="R37" s="69">
        <v>-5927966917</v>
      </c>
    </row>
    <row r="38" spans="2:51" ht="21.75" customHeight="1">
      <c r="B38" s="22" t="s">
        <v>213</v>
      </c>
      <c r="D38" s="69">
        <v>695724</v>
      </c>
      <c r="E38" s="6"/>
      <c r="F38" s="69">
        <v>9993395189</v>
      </c>
      <c r="G38" s="6"/>
      <c r="H38" s="69">
        <v>9882741679</v>
      </c>
      <c r="I38" s="6"/>
      <c r="J38" s="69">
        <v>110653510</v>
      </c>
      <c r="K38" s="6"/>
      <c r="L38" s="69">
        <v>695724</v>
      </c>
      <c r="M38" s="6"/>
      <c r="N38" s="69">
        <v>9993395189</v>
      </c>
      <c r="O38" s="6"/>
      <c r="P38" s="69">
        <v>14004584954</v>
      </c>
      <c r="Q38" s="6"/>
      <c r="R38" s="69">
        <v>-4011189764</v>
      </c>
    </row>
    <row r="39" spans="2:51" ht="21.75" customHeight="1">
      <c r="B39" s="22" t="s">
        <v>207</v>
      </c>
      <c r="D39" s="69">
        <v>3119341</v>
      </c>
      <c r="E39" s="6"/>
      <c r="F39" s="69">
        <v>13547311844</v>
      </c>
      <c r="G39" s="6"/>
      <c r="H39" s="69">
        <v>14108553190</v>
      </c>
      <c r="I39" s="6"/>
      <c r="J39" s="69">
        <v>-561241345</v>
      </c>
      <c r="K39" s="6"/>
      <c r="L39" s="69">
        <v>3119341</v>
      </c>
      <c r="M39" s="6"/>
      <c r="N39" s="69">
        <v>13547311844</v>
      </c>
      <c r="O39" s="6"/>
      <c r="P39" s="69">
        <v>15237374366</v>
      </c>
      <c r="Q39" s="6"/>
      <c r="R39" s="69">
        <v>-1690062521</v>
      </c>
    </row>
    <row r="40" spans="2:51" ht="21.75" customHeight="1">
      <c r="B40" s="22" t="s">
        <v>201</v>
      </c>
      <c r="D40" s="69">
        <v>1506857</v>
      </c>
      <c r="E40" s="6"/>
      <c r="F40" s="69">
        <v>14439671176</v>
      </c>
      <c r="G40" s="6"/>
      <c r="H40" s="69">
        <v>15608026312</v>
      </c>
      <c r="I40" s="6"/>
      <c r="J40" s="69">
        <v>-1168355135</v>
      </c>
      <c r="K40" s="6"/>
      <c r="L40" s="69">
        <v>1506857</v>
      </c>
      <c r="M40" s="6"/>
      <c r="N40" s="69">
        <v>14439671176</v>
      </c>
      <c r="O40" s="6"/>
      <c r="P40" s="69">
        <v>16656550153</v>
      </c>
      <c r="Q40" s="6"/>
      <c r="R40" s="69">
        <v>-2216878976</v>
      </c>
    </row>
    <row r="41" spans="2:51" ht="21.75" customHeight="1">
      <c r="B41" s="22" t="s">
        <v>86</v>
      </c>
      <c r="D41" s="69">
        <v>697392</v>
      </c>
      <c r="E41" s="6"/>
      <c r="F41" s="69">
        <v>33968883362</v>
      </c>
      <c r="G41" s="6"/>
      <c r="H41" s="69">
        <v>34003545488</v>
      </c>
      <c r="I41" s="6"/>
      <c r="J41" s="69">
        <v>-34662125</v>
      </c>
      <c r="K41" s="6"/>
      <c r="L41" s="69">
        <v>697392</v>
      </c>
      <c r="M41" s="6"/>
      <c r="N41" s="69">
        <v>33968883362</v>
      </c>
      <c r="O41" s="6"/>
      <c r="P41" s="69">
        <v>31785169431</v>
      </c>
      <c r="Q41" s="6"/>
      <c r="R41" s="69">
        <v>2183713931</v>
      </c>
    </row>
    <row r="42" spans="2:51" ht="21.75" customHeight="1">
      <c r="B42" s="22" t="s">
        <v>205</v>
      </c>
      <c r="D42" s="69">
        <v>400000</v>
      </c>
      <c r="E42" s="6"/>
      <c r="F42" s="69">
        <v>1583322840</v>
      </c>
      <c r="G42" s="6"/>
      <c r="H42" s="69">
        <v>1695795871</v>
      </c>
      <c r="I42" s="6"/>
      <c r="J42" s="69">
        <v>-112473031</v>
      </c>
      <c r="K42" s="6"/>
      <c r="L42" s="69">
        <v>400000</v>
      </c>
      <c r="M42" s="6"/>
      <c r="N42" s="69">
        <v>1583322840</v>
      </c>
      <c r="O42" s="6"/>
      <c r="P42" s="69">
        <v>1765604142</v>
      </c>
      <c r="Q42" s="6"/>
      <c r="R42" s="69">
        <v>-182281302</v>
      </c>
    </row>
    <row r="43" spans="2:51" ht="21.75" customHeight="1">
      <c r="B43" s="22" t="s">
        <v>202</v>
      </c>
      <c r="D43" s="69">
        <v>4444546</v>
      </c>
      <c r="E43" s="6"/>
      <c r="F43" s="69">
        <v>11566588290</v>
      </c>
      <c r="G43" s="6"/>
      <c r="H43" s="69">
        <v>12282320644</v>
      </c>
      <c r="I43" s="6"/>
      <c r="J43" s="69">
        <v>-715732353</v>
      </c>
      <c r="K43" s="6"/>
      <c r="L43" s="69">
        <v>4444546</v>
      </c>
      <c r="M43" s="6"/>
      <c r="N43" s="69">
        <v>11566588290</v>
      </c>
      <c r="O43" s="6"/>
      <c r="P43" s="69">
        <v>14261629870</v>
      </c>
      <c r="Q43" s="6"/>
      <c r="R43" s="69">
        <v>-2695041579</v>
      </c>
    </row>
    <row r="44" spans="2:51" ht="21.75" customHeight="1">
      <c r="B44" s="22" t="s">
        <v>197</v>
      </c>
      <c r="D44" s="69">
        <v>608873</v>
      </c>
      <c r="E44" s="6"/>
      <c r="F44" s="69">
        <v>3092828550</v>
      </c>
      <c r="G44" s="6"/>
      <c r="H44" s="69">
        <v>3328876131</v>
      </c>
      <c r="I44" s="6"/>
      <c r="J44" s="69">
        <v>-236047580</v>
      </c>
      <c r="K44" s="6"/>
      <c r="L44" s="69">
        <v>608873</v>
      </c>
      <c r="M44" s="6"/>
      <c r="N44" s="69">
        <v>3092828550</v>
      </c>
      <c r="O44" s="6"/>
      <c r="P44" s="69">
        <v>3867548814</v>
      </c>
      <c r="Q44" s="6"/>
      <c r="R44" s="69">
        <v>-774720263</v>
      </c>
    </row>
    <row r="45" spans="2:51" ht="21.75" customHeight="1">
      <c r="D45" s="69"/>
      <c r="E45" s="6"/>
      <c r="F45" s="69"/>
      <c r="G45" s="6"/>
      <c r="H45" s="69"/>
      <c r="I45" s="6"/>
      <c r="J45" s="69"/>
      <c r="K45" s="6"/>
      <c r="L45" s="69"/>
      <c r="M45" s="6"/>
      <c r="N45" s="69"/>
      <c r="O45" s="6"/>
      <c r="P45" s="69"/>
      <c r="Q45" s="6"/>
      <c r="R45" s="69"/>
      <c r="AI45" s="22"/>
      <c r="AK45" s="69"/>
      <c r="AL45" s="6"/>
      <c r="AM45" s="69"/>
      <c r="AN45" s="6"/>
      <c r="AO45" s="69"/>
      <c r="AP45" s="6"/>
      <c r="AQ45" s="69"/>
      <c r="AR45" s="6"/>
      <c r="AS45" s="69"/>
      <c r="AT45" s="6"/>
      <c r="AU45" s="69"/>
      <c r="AV45" s="6"/>
      <c r="AW45" s="69"/>
      <c r="AX45" s="6"/>
      <c r="AY45" s="69"/>
    </row>
    <row r="46" spans="2:51" ht="21.75" thickBot="1">
      <c r="B46" s="36" t="s">
        <v>66</v>
      </c>
      <c r="D46" s="70">
        <f>SUM(D10:D45)</f>
        <v>103758081</v>
      </c>
      <c r="E46" s="6"/>
      <c r="F46" s="70">
        <f>SUM(F10:F45)</f>
        <v>367760609763</v>
      </c>
      <c r="G46" s="6"/>
      <c r="H46" s="70">
        <f>SUM(H10:H45)</f>
        <v>383636386551</v>
      </c>
      <c r="I46" s="6"/>
      <c r="J46" s="70">
        <f>SUM(J10:J45)</f>
        <v>-15875776774</v>
      </c>
      <c r="K46" s="6"/>
      <c r="L46" s="70">
        <f>SUM(L10:L45)</f>
        <v>103758081</v>
      </c>
      <c r="M46" s="6"/>
      <c r="N46" s="70">
        <f>SUM(N10:N45)</f>
        <v>367760609763</v>
      </c>
      <c r="O46" s="6"/>
      <c r="P46" s="70">
        <f>SUM(P10:P45)</f>
        <v>420498525996</v>
      </c>
      <c r="Q46" s="6"/>
      <c r="R46" s="70">
        <f>SUM(R10:R45)</f>
        <v>-52737916219</v>
      </c>
      <c r="AI46" s="22"/>
      <c r="AK46" s="69"/>
      <c r="AL46" s="6"/>
      <c r="AM46" s="69"/>
      <c r="AN46" s="6"/>
      <c r="AO46" s="69"/>
      <c r="AP46" s="6"/>
      <c r="AQ46" s="69"/>
      <c r="AR46" s="6"/>
      <c r="AS46" s="69"/>
      <c r="AT46" s="6"/>
      <c r="AU46" s="69"/>
      <c r="AV46" s="6"/>
      <c r="AW46" s="69"/>
      <c r="AX46" s="6"/>
      <c r="AY46" s="69"/>
    </row>
    <row r="47" spans="2:51" ht="21.75" thickTop="1">
      <c r="AI47" s="22"/>
      <c r="AK47" s="69"/>
      <c r="AL47" s="6"/>
      <c r="AM47" s="69"/>
      <c r="AN47" s="6"/>
      <c r="AO47" s="69"/>
      <c r="AP47" s="6"/>
      <c r="AQ47" s="69"/>
      <c r="AR47" s="6"/>
      <c r="AS47" s="69"/>
      <c r="AT47" s="6"/>
      <c r="AU47" s="69"/>
      <c r="AV47" s="6"/>
      <c r="AW47" s="69"/>
      <c r="AX47" s="6"/>
      <c r="AY47" s="69"/>
    </row>
    <row r="48" spans="2:51" ht="30">
      <c r="J48" s="46">
        <v>19</v>
      </c>
      <c r="L48" s="21"/>
      <c r="AI48" s="22"/>
      <c r="AK48" s="69"/>
      <c r="AL48" s="6"/>
      <c r="AM48" s="69"/>
      <c r="AN48" s="6"/>
      <c r="AO48" s="69"/>
      <c r="AP48" s="6"/>
      <c r="AQ48" s="69"/>
      <c r="AR48" s="6"/>
      <c r="AS48" s="69"/>
      <c r="AT48" s="6"/>
      <c r="AU48" s="69"/>
      <c r="AV48" s="6"/>
      <c r="AW48" s="69"/>
      <c r="AX48" s="6"/>
      <c r="AY48" s="69"/>
    </row>
    <row r="49" spans="35:52">
      <c r="AI49" s="22"/>
      <c r="AK49" s="69"/>
      <c r="AL49" s="6"/>
      <c r="AM49" s="69"/>
      <c r="AN49" s="6"/>
      <c r="AO49" s="69"/>
      <c r="AP49" s="6"/>
      <c r="AQ49" s="69"/>
      <c r="AR49" s="6"/>
      <c r="AS49" s="69"/>
      <c r="AT49" s="6"/>
      <c r="AU49" s="69"/>
      <c r="AV49" s="6"/>
      <c r="AW49" s="69"/>
      <c r="AX49" s="6"/>
      <c r="AY49" s="69"/>
    </row>
    <row r="50" spans="35:52">
      <c r="AI50" s="22"/>
      <c r="AK50" s="69"/>
      <c r="AL50" s="6"/>
      <c r="AM50" s="69"/>
      <c r="AN50" s="6"/>
      <c r="AO50" s="69"/>
      <c r="AP50" s="6"/>
      <c r="AQ50" s="69"/>
      <c r="AR50" s="6"/>
      <c r="AS50" s="69"/>
      <c r="AT50" s="6"/>
      <c r="AU50" s="69"/>
      <c r="AV50" s="6"/>
      <c r="AW50" s="69"/>
      <c r="AX50" s="6"/>
      <c r="AY50" s="69"/>
    </row>
    <row r="51" spans="35:52">
      <c r="AJ51" s="22"/>
      <c r="AL51" s="69"/>
      <c r="AM51" s="6"/>
      <c r="AN51" s="69"/>
      <c r="AO51" s="6"/>
      <c r="AP51" s="69"/>
      <c r="AQ51" s="6"/>
      <c r="AR51" s="69"/>
      <c r="AS51" s="6"/>
      <c r="AT51" s="69"/>
      <c r="AU51" s="6"/>
      <c r="AV51" s="69"/>
      <c r="AW51" s="6"/>
      <c r="AX51" s="69"/>
      <c r="AY51" s="6"/>
      <c r="AZ51" s="69"/>
    </row>
    <row r="52" spans="35:52">
      <c r="AJ52" s="22"/>
      <c r="AL52" s="69"/>
      <c r="AM52" s="6"/>
      <c r="AN52" s="69"/>
      <c r="AO52" s="6"/>
      <c r="AP52" s="69"/>
      <c r="AQ52" s="6"/>
      <c r="AR52" s="69"/>
      <c r="AS52" s="6"/>
      <c r="AT52" s="69"/>
      <c r="AU52" s="6"/>
      <c r="AV52" s="69"/>
      <c r="AW52" s="6"/>
      <c r="AX52" s="69"/>
      <c r="AY52" s="6"/>
      <c r="AZ52" s="69"/>
    </row>
    <row r="53" spans="35:52">
      <c r="AJ53" s="22"/>
      <c r="AL53" s="69"/>
      <c r="AM53" s="6"/>
      <c r="AN53" s="69"/>
      <c r="AO53" s="6"/>
      <c r="AP53" s="69"/>
      <c r="AQ53" s="6"/>
      <c r="AR53" s="69"/>
      <c r="AS53" s="6"/>
      <c r="AT53" s="69"/>
      <c r="AU53" s="6"/>
      <c r="AV53" s="69"/>
      <c r="AW53" s="6"/>
      <c r="AX53" s="69"/>
      <c r="AY53" s="6"/>
      <c r="AZ53" s="69"/>
    </row>
    <row r="54" spans="35:52">
      <c r="AJ54" s="22"/>
      <c r="AL54" s="69"/>
      <c r="AM54" s="6"/>
      <c r="AN54" s="69"/>
      <c r="AO54" s="6"/>
      <c r="AP54" s="69"/>
      <c r="AQ54" s="6"/>
      <c r="AR54" s="69"/>
      <c r="AS54" s="6"/>
      <c r="AT54" s="69"/>
      <c r="AU54" s="6"/>
      <c r="AV54" s="69"/>
      <c r="AW54" s="6"/>
      <c r="AX54" s="69"/>
      <c r="AY54" s="6"/>
      <c r="AZ54" s="69"/>
    </row>
    <row r="55" spans="35:52">
      <c r="AJ55" s="22"/>
      <c r="AL55" s="69"/>
      <c r="AM55" s="6"/>
      <c r="AN55" s="69"/>
      <c r="AO55" s="6"/>
      <c r="AP55" s="69"/>
      <c r="AQ55" s="6"/>
      <c r="AR55" s="69"/>
      <c r="AS55" s="6"/>
      <c r="AT55" s="69"/>
      <c r="AU55" s="6"/>
      <c r="AV55" s="69"/>
      <c r="AW55" s="6"/>
      <c r="AX55" s="69"/>
      <c r="AY55" s="6"/>
      <c r="AZ55" s="69"/>
    </row>
    <row r="56" spans="35:52">
      <c r="AJ56" s="22"/>
      <c r="AL56" s="69"/>
      <c r="AM56" s="6"/>
      <c r="AN56" s="69"/>
      <c r="AO56" s="6"/>
      <c r="AP56" s="69"/>
      <c r="AQ56" s="6"/>
      <c r="AR56" s="69"/>
      <c r="AS56" s="6"/>
      <c r="AT56" s="69"/>
      <c r="AU56" s="6"/>
      <c r="AV56" s="69"/>
      <c r="AW56" s="6"/>
      <c r="AX56" s="69"/>
      <c r="AY56" s="6"/>
      <c r="AZ56" s="69"/>
    </row>
    <row r="57" spans="35:52">
      <c r="AJ57" s="22"/>
      <c r="AL57" s="69"/>
      <c r="AM57" s="6"/>
      <c r="AN57" s="69"/>
      <c r="AO57" s="6"/>
      <c r="AP57" s="69"/>
      <c r="AQ57" s="6"/>
      <c r="AR57" s="69"/>
      <c r="AS57" s="6"/>
      <c r="AT57" s="69"/>
      <c r="AU57" s="6"/>
      <c r="AV57" s="69"/>
      <c r="AW57" s="6"/>
      <c r="AX57" s="69"/>
      <c r="AY57" s="6"/>
      <c r="AZ57" s="69"/>
    </row>
    <row r="58" spans="35:52">
      <c r="AJ58" s="22"/>
      <c r="AL58" s="69"/>
      <c r="AM58" s="6"/>
      <c r="AN58" s="69"/>
      <c r="AO58" s="6"/>
      <c r="AP58" s="69"/>
      <c r="AQ58" s="6"/>
      <c r="AR58" s="69"/>
      <c r="AS58" s="6"/>
      <c r="AT58" s="69"/>
      <c r="AU58" s="6"/>
      <c r="AV58" s="69"/>
      <c r="AW58" s="6"/>
      <c r="AX58" s="69"/>
      <c r="AY58" s="6"/>
      <c r="AZ58" s="69"/>
    </row>
    <row r="59" spans="35:52">
      <c r="AJ59" s="22"/>
      <c r="AL59" s="69"/>
      <c r="AM59" s="6"/>
      <c r="AN59" s="69"/>
      <c r="AO59" s="6"/>
      <c r="AP59" s="69"/>
      <c r="AQ59" s="6"/>
      <c r="AR59" s="69"/>
      <c r="AS59" s="6"/>
      <c r="AT59" s="69"/>
      <c r="AU59" s="6"/>
      <c r="AV59" s="69"/>
      <c r="AW59" s="6"/>
      <c r="AX59" s="69"/>
      <c r="AY59" s="6"/>
      <c r="AZ59" s="69"/>
    </row>
    <row r="60" spans="35:52">
      <c r="AJ60" s="22"/>
      <c r="AL60" s="69"/>
      <c r="AM60" s="6"/>
      <c r="AN60" s="69"/>
      <c r="AO60" s="6"/>
      <c r="AP60" s="69"/>
      <c r="AQ60" s="6"/>
      <c r="AR60" s="69"/>
      <c r="AS60" s="6"/>
      <c r="AT60" s="69"/>
      <c r="AU60" s="6"/>
      <c r="AV60" s="69"/>
      <c r="AW60" s="6"/>
      <c r="AX60" s="69"/>
      <c r="AY60" s="6"/>
      <c r="AZ60" s="69"/>
    </row>
    <row r="61" spans="35:52">
      <c r="AJ61" s="22"/>
      <c r="AL61" s="69"/>
      <c r="AM61" s="6"/>
      <c r="AN61" s="69"/>
      <c r="AO61" s="6"/>
      <c r="AP61" s="69"/>
      <c r="AQ61" s="6"/>
      <c r="AR61" s="69"/>
      <c r="AS61" s="6"/>
      <c r="AT61" s="69"/>
      <c r="AU61" s="6"/>
      <c r="AV61" s="69"/>
      <c r="AW61" s="6"/>
      <c r="AX61" s="69"/>
      <c r="AY61" s="6"/>
      <c r="AZ61" s="69"/>
    </row>
  </sheetData>
  <sortState xmlns:xlrd2="http://schemas.microsoft.com/office/spreadsheetml/2017/richdata2" ref="B10:R44">
    <sortCondition descending="1" ref="R10:R44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48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AB30"/>
  <sheetViews>
    <sheetView rightToLeft="1" view="pageBreakPreview" zoomScale="70" zoomScaleNormal="85" zoomScaleSheetLayoutView="70" workbookViewId="0">
      <selection activeCell="Q9" sqref="Q9"/>
    </sheetView>
  </sheetViews>
  <sheetFormatPr defaultRowHeight="21"/>
  <cols>
    <col min="1" max="1" width="3.7109375" style="2" customWidth="1"/>
    <col min="2" max="2" width="53.140625" style="2" bestFit="1" customWidth="1"/>
    <col min="3" max="3" width="1" style="2" customWidth="1"/>
    <col min="4" max="4" width="11.7109375" style="2" customWidth="1"/>
    <col min="5" max="5" width="1" style="2" customWidth="1"/>
    <col min="6" max="6" width="15.7109375" style="2" bestFit="1" customWidth="1"/>
    <col min="7" max="7" width="1" style="2" customWidth="1"/>
    <col min="8" max="8" width="17.140625" style="2" bestFit="1" customWidth="1"/>
    <col min="9" max="9" width="1" style="2" customWidth="1"/>
    <col min="10" max="10" width="19" style="2" customWidth="1"/>
    <col min="11" max="11" width="0.85546875" style="2" customWidth="1"/>
    <col min="12" max="12" width="39.140625" style="2" bestFit="1" customWidth="1"/>
    <col min="13" max="13" width="0.85546875" style="2" customWidth="1"/>
    <col min="14" max="14" width="39.140625" style="2" bestFit="1" customWidth="1"/>
    <col min="15" max="15" width="0.85546875" style="2" customWidth="1"/>
    <col min="16" max="16" width="39.140625" style="2" bestFit="1" customWidth="1"/>
    <col min="17" max="17" width="0.85546875" style="2" customWidth="1"/>
    <col min="18" max="18" width="39.140625" style="2" bestFit="1" customWidth="1"/>
    <col min="19" max="19" width="1" style="2" customWidth="1"/>
    <col min="20" max="20" width="9.140625" style="2" customWidth="1"/>
    <col min="21" max="21" width="9.140625" style="2"/>
    <col min="22" max="22" width="6.5703125" style="2" bestFit="1" customWidth="1"/>
    <col min="23" max="16384" width="9.140625" style="2"/>
  </cols>
  <sheetData>
    <row r="2" spans="2:28" ht="30">
      <c r="B2" s="158" t="s">
        <v>196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</row>
    <row r="3" spans="2:28" ht="30">
      <c r="B3" s="158" t="s">
        <v>38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</row>
    <row r="4" spans="2:28" ht="30">
      <c r="B4" s="158" t="s">
        <v>93</v>
      </c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</row>
    <row r="6" spans="2:28" ht="30">
      <c r="B6" s="12" t="s">
        <v>189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ht="30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30">
      <c r="B8" s="120" t="s">
        <v>1</v>
      </c>
      <c r="D8" s="11" t="s">
        <v>40</v>
      </c>
      <c r="E8" s="11"/>
      <c r="F8" s="11" t="s">
        <v>40</v>
      </c>
      <c r="G8" s="11"/>
      <c r="H8" s="11" t="s">
        <v>40</v>
      </c>
      <c r="I8" s="11"/>
      <c r="J8" s="11" t="s">
        <v>40</v>
      </c>
      <c r="L8" s="11" t="s">
        <v>41</v>
      </c>
      <c r="M8" s="11"/>
      <c r="N8" s="11" t="s">
        <v>41</v>
      </c>
      <c r="O8" s="11"/>
      <c r="P8" s="11" t="s">
        <v>41</v>
      </c>
      <c r="Q8" s="11"/>
      <c r="R8" s="11" t="s">
        <v>41</v>
      </c>
    </row>
    <row r="9" spans="2:28" s="4" customFormat="1" ht="63" customHeight="1">
      <c r="B9" s="120" t="s">
        <v>1</v>
      </c>
      <c r="D9" s="118" t="s">
        <v>5</v>
      </c>
      <c r="E9" s="34"/>
      <c r="F9" s="118" t="s">
        <v>51</v>
      </c>
      <c r="G9" s="34"/>
      <c r="H9" s="118" t="s">
        <v>52</v>
      </c>
      <c r="I9" s="34"/>
      <c r="J9" s="118" t="s">
        <v>54</v>
      </c>
      <c r="L9" s="118" t="s">
        <v>5</v>
      </c>
      <c r="M9" s="34"/>
      <c r="N9" s="118" t="s">
        <v>51</v>
      </c>
      <c r="O9" s="34"/>
      <c r="P9" s="118" t="s">
        <v>52</v>
      </c>
      <c r="Q9" s="34"/>
      <c r="R9" s="118" t="s">
        <v>54</v>
      </c>
    </row>
    <row r="10" spans="2:28" ht="25.5" customHeight="1">
      <c r="B10" s="30" t="s">
        <v>212</v>
      </c>
      <c r="D10" s="117">
        <v>1799868</v>
      </c>
      <c r="E10" s="72"/>
      <c r="F10" s="117">
        <v>15269945682</v>
      </c>
      <c r="G10" s="72"/>
      <c r="H10" s="117">
        <v>14987783193</v>
      </c>
      <c r="I10" s="72"/>
      <c r="J10" s="117">
        <v>282162489</v>
      </c>
      <c r="K10" s="72"/>
      <c r="L10" s="117">
        <v>1799868</v>
      </c>
      <c r="M10" s="72"/>
      <c r="N10" s="117">
        <v>15269945682</v>
      </c>
      <c r="O10" s="72"/>
      <c r="P10" s="117">
        <v>14987783193</v>
      </c>
      <c r="Q10" s="72"/>
      <c r="R10" s="117">
        <v>282162489</v>
      </c>
      <c r="V10" s="93">
        <v>6.5500000000000003E-2</v>
      </c>
    </row>
    <row r="11" spans="2:28" ht="25.5" customHeight="1">
      <c r="B11" s="2" t="s">
        <v>88</v>
      </c>
      <c r="D11" s="74">
        <v>46758</v>
      </c>
      <c r="E11" s="72"/>
      <c r="F11" s="74">
        <v>221708606</v>
      </c>
      <c r="G11" s="72"/>
      <c r="H11" s="74">
        <v>240858272</v>
      </c>
      <c r="I11" s="72"/>
      <c r="J11" s="74">
        <v>-19149666</v>
      </c>
      <c r="K11" s="72"/>
      <c r="L11" s="74">
        <v>46758</v>
      </c>
      <c r="M11" s="72"/>
      <c r="N11" s="74">
        <v>221708606</v>
      </c>
      <c r="O11" s="72"/>
      <c r="P11" s="74">
        <v>240858272</v>
      </c>
      <c r="Q11" s="72"/>
      <c r="R11" s="74">
        <v>-19149666</v>
      </c>
      <c r="V11" s="93"/>
    </row>
    <row r="12" spans="2:28" ht="25.5" customHeight="1">
      <c r="B12" s="2" t="s">
        <v>81</v>
      </c>
      <c r="D12" s="74">
        <v>402024</v>
      </c>
      <c r="E12" s="72"/>
      <c r="F12" s="74">
        <v>10805667704</v>
      </c>
      <c r="G12" s="72"/>
      <c r="H12" s="74">
        <v>11377521792</v>
      </c>
      <c r="I12" s="72"/>
      <c r="J12" s="74">
        <v>-571854088</v>
      </c>
      <c r="K12" s="72"/>
      <c r="L12" s="74">
        <v>402024</v>
      </c>
      <c r="M12" s="72"/>
      <c r="N12" s="74">
        <v>10805667704</v>
      </c>
      <c r="O12" s="72"/>
      <c r="P12" s="74">
        <v>11377521792</v>
      </c>
      <c r="Q12" s="72"/>
      <c r="R12" s="74">
        <v>-571854088</v>
      </c>
      <c r="V12" s="93"/>
    </row>
    <row r="13" spans="2:28" ht="25.5" customHeight="1">
      <c r="B13" s="2" t="s">
        <v>206</v>
      </c>
      <c r="D13" s="74">
        <v>20000</v>
      </c>
      <c r="E13" s="72"/>
      <c r="F13" s="74">
        <v>362539241</v>
      </c>
      <c r="G13" s="72"/>
      <c r="H13" s="74">
        <v>378092996</v>
      </c>
      <c r="I13" s="72"/>
      <c r="J13" s="74">
        <v>-15553755</v>
      </c>
      <c r="K13" s="72"/>
      <c r="L13" s="74">
        <v>20000</v>
      </c>
      <c r="M13" s="72"/>
      <c r="N13" s="74">
        <v>362539241</v>
      </c>
      <c r="O13" s="72"/>
      <c r="P13" s="74">
        <v>378092996</v>
      </c>
      <c r="Q13" s="72"/>
      <c r="R13" s="74">
        <v>-15553755</v>
      </c>
      <c r="V13" s="93"/>
    </row>
    <row r="14" spans="2:28" ht="25.5" customHeight="1">
      <c r="B14" s="2" t="s">
        <v>169</v>
      </c>
      <c r="D14" s="74">
        <v>561192</v>
      </c>
      <c r="E14" s="72"/>
      <c r="F14" s="74">
        <v>2951517165</v>
      </c>
      <c r="G14" s="72"/>
      <c r="H14" s="74">
        <v>3157447433</v>
      </c>
      <c r="I14" s="72"/>
      <c r="J14" s="74">
        <v>-205930268</v>
      </c>
      <c r="K14" s="72"/>
      <c r="L14" s="74">
        <v>2310261</v>
      </c>
      <c r="M14" s="72"/>
      <c r="N14" s="74">
        <v>12880547282</v>
      </c>
      <c r="O14" s="72"/>
      <c r="P14" s="74">
        <v>12998274583</v>
      </c>
      <c r="Q14" s="72"/>
      <c r="R14" s="74">
        <v>-117727301</v>
      </c>
      <c r="V14" s="93"/>
    </row>
    <row r="15" spans="2:28" ht="25.5" customHeight="1">
      <c r="B15" s="2" t="s">
        <v>209</v>
      </c>
      <c r="D15" s="74">
        <v>113907</v>
      </c>
      <c r="E15" s="72"/>
      <c r="F15" s="74">
        <v>4704545650</v>
      </c>
      <c r="G15" s="72"/>
      <c r="H15" s="74">
        <v>5746384606</v>
      </c>
      <c r="I15" s="72"/>
      <c r="J15" s="74">
        <v>-1041838956</v>
      </c>
      <c r="K15" s="72"/>
      <c r="L15" s="74">
        <v>113907</v>
      </c>
      <c r="M15" s="72"/>
      <c r="N15" s="74">
        <v>4704545650</v>
      </c>
      <c r="O15" s="72"/>
      <c r="P15" s="74">
        <v>5746384606</v>
      </c>
      <c r="Q15" s="72"/>
      <c r="R15" s="74">
        <v>-1041838956</v>
      </c>
      <c r="V15" s="93"/>
    </row>
    <row r="16" spans="2:28" ht="25.5" customHeight="1">
      <c r="B16" s="2" t="s">
        <v>84</v>
      </c>
      <c r="D16" s="74">
        <v>2596156</v>
      </c>
      <c r="E16" s="72"/>
      <c r="F16" s="74">
        <v>5612143351</v>
      </c>
      <c r="G16" s="72"/>
      <c r="H16" s="74">
        <v>6157571359</v>
      </c>
      <c r="I16" s="72"/>
      <c r="J16" s="74">
        <v>-545428008</v>
      </c>
      <c r="K16" s="72"/>
      <c r="L16" s="74">
        <v>4773506</v>
      </c>
      <c r="M16" s="72"/>
      <c r="N16" s="74">
        <v>10830499227</v>
      </c>
      <c r="O16" s="72"/>
      <c r="P16" s="74">
        <v>11321817279</v>
      </c>
      <c r="Q16" s="72"/>
      <c r="R16" s="74">
        <v>-491318052</v>
      </c>
      <c r="V16" s="93"/>
    </row>
    <row r="17" spans="2:22" ht="25.5" customHeight="1">
      <c r="B17" s="2" t="s">
        <v>89</v>
      </c>
      <c r="D17" s="74">
        <v>413881</v>
      </c>
      <c r="E17" s="72"/>
      <c r="F17" s="74">
        <v>3696457588</v>
      </c>
      <c r="G17" s="72"/>
      <c r="H17" s="74">
        <v>3311918180</v>
      </c>
      <c r="I17" s="72"/>
      <c r="J17" s="74">
        <v>384539408</v>
      </c>
      <c r="K17" s="72"/>
      <c r="L17" s="74">
        <v>413881</v>
      </c>
      <c r="M17" s="72"/>
      <c r="N17" s="74">
        <v>3696457588</v>
      </c>
      <c r="O17" s="72"/>
      <c r="P17" s="74">
        <v>3311918180</v>
      </c>
      <c r="Q17" s="72"/>
      <c r="R17" s="74">
        <v>384539408</v>
      </c>
      <c r="V17" s="93"/>
    </row>
    <row r="18" spans="2:22" ht="25.5" customHeight="1">
      <c r="B18" s="2" t="s">
        <v>203</v>
      </c>
      <c r="D18" s="74">
        <v>23938</v>
      </c>
      <c r="E18" s="72"/>
      <c r="F18" s="74">
        <v>579270873</v>
      </c>
      <c r="G18" s="72"/>
      <c r="H18" s="74">
        <v>617970922</v>
      </c>
      <c r="I18" s="72"/>
      <c r="J18" s="74">
        <v>-38700049</v>
      </c>
      <c r="K18" s="72"/>
      <c r="L18" s="74">
        <v>23938</v>
      </c>
      <c r="M18" s="72"/>
      <c r="N18" s="74">
        <v>579270873</v>
      </c>
      <c r="O18" s="72"/>
      <c r="P18" s="74">
        <v>617970922</v>
      </c>
      <c r="Q18" s="72"/>
      <c r="R18" s="74">
        <v>-38700049</v>
      </c>
      <c r="V18" s="93"/>
    </row>
    <row r="19" spans="2:22" ht="25.5" customHeight="1">
      <c r="B19" s="2" t="s">
        <v>198</v>
      </c>
      <c r="D19" s="74">
        <v>0</v>
      </c>
      <c r="E19" s="72"/>
      <c r="F19" s="74">
        <v>0</v>
      </c>
      <c r="G19" s="72"/>
      <c r="H19" s="74">
        <v>0</v>
      </c>
      <c r="I19" s="72"/>
      <c r="J19" s="74">
        <v>0</v>
      </c>
      <c r="K19" s="72"/>
      <c r="L19" s="74">
        <v>2893188</v>
      </c>
      <c r="M19" s="72"/>
      <c r="N19" s="74">
        <v>4836671171</v>
      </c>
      <c r="O19" s="72"/>
      <c r="P19" s="74">
        <v>5084721159</v>
      </c>
      <c r="Q19" s="72"/>
      <c r="R19" s="74">
        <v>-248049988</v>
      </c>
      <c r="V19" s="93"/>
    </row>
    <row r="20" spans="2:22" ht="25.5" customHeight="1">
      <c r="B20" s="2" t="s">
        <v>82</v>
      </c>
      <c r="D20" s="74">
        <v>0</v>
      </c>
      <c r="E20" s="72"/>
      <c r="F20" s="74">
        <v>0</v>
      </c>
      <c r="G20" s="72"/>
      <c r="H20" s="74">
        <v>0</v>
      </c>
      <c r="I20" s="72"/>
      <c r="J20" s="74">
        <v>0</v>
      </c>
      <c r="K20" s="72"/>
      <c r="L20" s="74">
        <v>319700</v>
      </c>
      <c r="M20" s="72"/>
      <c r="N20" s="74">
        <v>6022268048</v>
      </c>
      <c r="O20" s="72"/>
      <c r="P20" s="74">
        <v>6438265317</v>
      </c>
      <c r="Q20" s="72"/>
      <c r="R20" s="74">
        <v>-415997269</v>
      </c>
      <c r="V20" s="93"/>
    </row>
    <row r="21" spans="2:22" ht="25.5" customHeight="1">
      <c r="B21" s="2" t="s">
        <v>224</v>
      </c>
      <c r="D21" s="74">
        <v>77</v>
      </c>
      <c r="E21" s="72"/>
      <c r="F21" s="74">
        <v>72635564</v>
      </c>
      <c r="G21" s="72"/>
      <c r="H21" s="74">
        <v>69128847</v>
      </c>
      <c r="I21" s="72"/>
      <c r="J21" s="74">
        <v>3506717</v>
      </c>
      <c r="K21" s="72"/>
      <c r="L21" s="74">
        <v>3077</v>
      </c>
      <c r="M21" s="72"/>
      <c r="N21" s="74">
        <v>2811144123</v>
      </c>
      <c r="O21" s="72"/>
      <c r="P21" s="74">
        <v>2762460593</v>
      </c>
      <c r="Q21" s="72"/>
      <c r="R21" s="74">
        <v>48683530</v>
      </c>
      <c r="V21" s="93"/>
    </row>
    <row r="22" spans="2:22" ht="25.5" customHeight="1">
      <c r="B22" s="2" t="s">
        <v>78</v>
      </c>
      <c r="D22" s="74">
        <v>97</v>
      </c>
      <c r="E22" s="72"/>
      <c r="F22" s="74">
        <v>83908233</v>
      </c>
      <c r="G22" s="72"/>
      <c r="H22" s="74">
        <v>79940668</v>
      </c>
      <c r="I22" s="72"/>
      <c r="J22" s="74">
        <v>3967565</v>
      </c>
      <c r="K22" s="72"/>
      <c r="L22" s="74">
        <v>97</v>
      </c>
      <c r="M22" s="72"/>
      <c r="N22" s="74">
        <v>83908233</v>
      </c>
      <c r="O22" s="72"/>
      <c r="P22" s="74">
        <v>79940668</v>
      </c>
      <c r="Q22" s="72"/>
      <c r="R22" s="74">
        <v>3967565</v>
      </c>
      <c r="V22" s="93"/>
    </row>
    <row r="23" spans="2:22" ht="25.5" customHeight="1">
      <c r="B23" s="2" t="s">
        <v>170</v>
      </c>
      <c r="D23" s="74">
        <v>0</v>
      </c>
      <c r="E23" s="72"/>
      <c r="F23" s="74">
        <v>0</v>
      </c>
      <c r="G23" s="72"/>
      <c r="H23" s="74">
        <v>0</v>
      </c>
      <c r="I23" s="72"/>
      <c r="J23" s="74">
        <v>0</v>
      </c>
      <c r="K23" s="72"/>
      <c r="L23" s="74">
        <v>500</v>
      </c>
      <c r="M23" s="72"/>
      <c r="N23" s="74">
        <v>346032272</v>
      </c>
      <c r="O23" s="72"/>
      <c r="P23" s="74">
        <v>338068713</v>
      </c>
      <c r="Q23" s="72"/>
      <c r="R23" s="74">
        <v>7963559</v>
      </c>
      <c r="V23" s="93"/>
    </row>
    <row r="24" spans="2:22" ht="25.5" customHeight="1">
      <c r="B24" s="2" t="s">
        <v>87</v>
      </c>
      <c r="D24" s="74">
        <v>0</v>
      </c>
      <c r="E24" s="72"/>
      <c r="F24" s="74">
        <v>0</v>
      </c>
      <c r="G24" s="72"/>
      <c r="H24" s="74">
        <v>0</v>
      </c>
      <c r="I24" s="72"/>
      <c r="J24" s="74">
        <v>0</v>
      </c>
      <c r="K24" s="72"/>
      <c r="L24" s="74">
        <v>3300</v>
      </c>
      <c r="M24" s="72"/>
      <c r="N24" s="74">
        <v>2934455035</v>
      </c>
      <c r="O24" s="72"/>
      <c r="P24" s="74">
        <v>2891265863</v>
      </c>
      <c r="Q24" s="72"/>
      <c r="R24" s="74">
        <v>43189172</v>
      </c>
      <c r="V24" s="93"/>
    </row>
    <row r="25" spans="2:22" ht="25.5" customHeight="1">
      <c r="D25" s="74"/>
      <c r="E25" s="72"/>
      <c r="F25" s="74"/>
      <c r="G25" s="72"/>
      <c r="H25" s="74"/>
      <c r="I25" s="72"/>
      <c r="J25" s="74"/>
      <c r="K25" s="72"/>
      <c r="L25" s="74"/>
      <c r="M25" s="72"/>
      <c r="N25" s="74"/>
      <c r="O25" s="72"/>
      <c r="P25" s="74"/>
      <c r="Q25" s="72"/>
      <c r="R25" s="74"/>
      <c r="V25" s="93"/>
    </row>
    <row r="26" spans="2:22" ht="24.75" thickBot="1">
      <c r="B26" s="136" t="s">
        <v>60</v>
      </c>
      <c r="D26" s="71">
        <f>SUM(D10:D24)</f>
        <v>5977898</v>
      </c>
      <c r="E26" s="71"/>
      <c r="F26" s="71">
        <f>SUM(F10:F24)</f>
        <v>44360339657</v>
      </c>
      <c r="G26" s="71"/>
      <c r="H26" s="71">
        <f>SUM(H10:H24)</f>
        <v>46124618268</v>
      </c>
      <c r="I26" s="71"/>
      <c r="J26" s="71">
        <f>SUM(J10:J24)</f>
        <v>-1764278611</v>
      </c>
      <c r="K26" s="71"/>
      <c r="L26" s="71">
        <f>SUM(L10:L24)</f>
        <v>13124005</v>
      </c>
      <c r="M26" s="71"/>
      <c r="N26" s="71">
        <f>SUM(N10:N24)</f>
        <v>76385660735</v>
      </c>
      <c r="O26" s="71"/>
      <c r="P26" s="71">
        <f>SUM(P10:P24)</f>
        <v>78575344136</v>
      </c>
      <c r="Q26" s="71"/>
      <c r="R26" s="71">
        <f>SUM(R10:R24)</f>
        <v>-2189683401</v>
      </c>
    </row>
    <row r="27" spans="2:22" ht="21.75" thickTop="1"/>
    <row r="28" spans="2:22" ht="26.25">
      <c r="J28" s="19"/>
    </row>
    <row r="30" spans="2:22">
      <c r="L30" s="189">
        <v>20</v>
      </c>
      <c r="M30" s="189"/>
      <c r="N30" s="189"/>
    </row>
  </sheetData>
  <sortState xmlns:xlrd2="http://schemas.microsoft.com/office/spreadsheetml/2017/richdata2" ref="B10:R24">
    <sortCondition descending="1" ref="R10:R24"/>
  </sortState>
  <mergeCells count="4">
    <mergeCell ref="B3:R3"/>
    <mergeCell ref="B4:R4"/>
    <mergeCell ref="B2:R2"/>
    <mergeCell ref="L30:N30"/>
  </mergeCells>
  <printOptions horizontalCentered="1" verticalCentered="1"/>
  <pageMargins left="0.2" right="0.2" top="0.25" bottom="0.25" header="0.3" footer="0.3"/>
  <pageSetup paperSize="9" scale="47" orientation="landscape" r:id="rId1"/>
  <rowBreaks count="1" manualBreakCount="1">
    <brk id="9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FBF52-54F1-44EC-8807-0174F6686F9A}">
  <dimension ref="A1:Y17"/>
  <sheetViews>
    <sheetView rightToLeft="1" zoomScaleNormal="100" workbookViewId="0">
      <selection sqref="A1:Y1"/>
    </sheetView>
  </sheetViews>
  <sheetFormatPr defaultRowHeight="15"/>
  <cols>
    <col min="2" max="2" width="1.5703125" customWidth="1"/>
    <col min="4" max="4" width="1.5703125" customWidth="1"/>
    <col min="6" max="6" width="1.5703125" customWidth="1"/>
    <col min="8" max="8" width="1.5703125" customWidth="1"/>
    <col min="10" max="10" width="1.5703125" customWidth="1"/>
    <col min="12" max="12" width="1.5703125" customWidth="1"/>
    <col min="14" max="14" width="1.5703125" customWidth="1"/>
    <col min="16" max="16" width="1.5703125" customWidth="1"/>
    <col min="18" max="18" width="1.5703125" customWidth="1"/>
    <col min="20" max="20" width="1.5703125" customWidth="1"/>
    <col min="22" max="22" width="1.5703125" customWidth="1"/>
    <col min="24" max="24" width="1.5703125" customWidth="1"/>
    <col min="25" max="25" width="17.140625" customWidth="1"/>
  </cols>
  <sheetData>
    <row r="1" spans="1:25" ht="25.5">
      <c r="A1" s="174" t="s">
        <v>196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</row>
    <row r="2" spans="1:25" ht="25.5">
      <c r="A2" s="174" t="s">
        <v>38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</row>
    <row r="3" spans="1:25" ht="25.5">
      <c r="A3" s="174" t="s">
        <v>93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</row>
    <row r="4" spans="1:25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</row>
    <row r="5" spans="1:25" ht="24">
      <c r="A5" s="206" t="s">
        <v>190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</row>
    <row r="6" spans="1:25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</row>
    <row r="7" spans="1:25" ht="21">
      <c r="A7" s="123"/>
      <c r="B7" s="123"/>
      <c r="C7" s="123"/>
      <c r="D7" s="123"/>
      <c r="E7" s="176" t="s">
        <v>40</v>
      </c>
      <c r="F7" s="176"/>
      <c r="G7" s="176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23"/>
      <c r="Y7" s="125" t="s">
        <v>119</v>
      </c>
    </row>
    <row r="8" spans="1:25" ht="63">
      <c r="A8" s="125" t="s">
        <v>156</v>
      </c>
      <c r="B8" s="123"/>
      <c r="C8" s="125" t="s">
        <v>157</v>
      </c>
      <c r="D8" s="123"/>
      <c r="E8" s="133" t="s">
        <v>15</v>
      </c>
      <c r="F8" s="124"/>
      <c r="G8" s="133" t="s">
        <v>5</v>
      </c>
      <c r="H8" s="124"/>
      <c r="I8" s="133" t="s">
        <v>14</v>
      </c>
      <c r="J8" s="124"/>
      <c r="K8" s="133" t="s">
        <v>158</v>
      </c>
      <c r="L8" s="124"/>
      <c r="M8" s="133" t="s">
        <v>159</v>
      </c>
      <c r="N8" s="124"/>
      <c r="O8" s="133" t="s">
        <v>160</v>
      </c>
      <c r="P8" s="124"/>
      <c r="Q8" s="133" t="s">
        <v>161</v>
      </c>
      <c r="R8" s="124"/>
      <c r="S8" s="133" t="s">
        <v>162</v>
      </c>
      <c r="T8" s="124"/>
      <c r="U8" s="133" t="s">
        <v>163</v>
      </c>
      <c r="V8" s="124"/>
      <c r="W8" s="133" t="s">
        <v>164</v>
      </c>
      <c r="X8" s="123"/>
      <c r="Y8" s="133" t="s">
        <v>164</v>
      </c>
    </row>
    <row r="9" spans="1:25">
      <c r="A9" s="123"/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</row>
    <row r="10" spans="1:25">
      <c r="A10" s="123"/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</row>
    <row r="11" spans="1:25">
      <c r="A11" s="123"/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</row>
    <row r="12" spans="1:25">
      <c r="A12" s="123"/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</row>
    <row r="13" spans="1:25">
      <c r="A13" s="123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</row>
    <row r="17" spans="1:25" ht="30">
      <c r="A17" s="217">
        <v>21</v>
      </c>
      <c r="B17" s="217"/>
      <c r="C17" s="217"/>
      <c r="D17" s="217"/>
      <c r="E17" s="217"/>
      <c r="F17" s="217"/>
      <c r="G17" s="217"/>
      <c r="H17" s="217"/>
      <c r="I17" s="217"/>
      <c r="J17" s="217"/>
      <c r="K17" s="217"/>
      <c r="L17" s="217"/>
      <c r="M17" s="217"/>
      <c r="N17" s="217"/>
      <c r="O17" s="217"/>
      <c r="P17" s="217"/>
      <c r="Q17" s="217"/>
      <c r="R17" s="217"/>
      <c r="S17" s="217"/>
      <c r="T17" s="217"/>
      <c r="U17" s="217"/>
      <c r="V17" s="217"/>
      <c r="W17" s="217"/>
      <c r="X17" s="217"/>
      <c r="Y17" s="217"/>
    </row>
  </sheetData>
  <mergeCells count="6">
    <mergeCell ref="A17:Y17"/>
    <mergeCell ref="A1:Y1"/>
    <mergeCell ref="A2:Y2"/>
    <mergeCell ref="A3:Y3"/>
    <mergeCell ref="A5:Y5"/>
    <mergeCell ref="E7:W7"/>
  </mergeCells>
  <pageMargins left="0.7" right="0.7" top="0.75" bottom="0.75" header="0.3" footer="0.3"/>
  <pageSetup paperSize="9" scale="89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0A165-9577-4C96-AF1E-F6108283B116}">
  <dimension ref="A1:Q24"/>
  <sheetViews>
    <sheetView rightToLeft="1" zoomScaleNormal="100" workbookViewId="0">
      <selection activeCell="S21" sqref="S21"/>
    </sheetView>
  </sheetViews>
  <sheetFormatPr defaultRowHeight="15"/>
  <cols>
    <col min="1" max="1" width="3.28515625" customWidth="1"/>
    <col min="3" max="3" width="1.42578125" customWidth="1"/>
    <col min="4" max="4" width="26.7109375" bestFit="1" customWidth="1"/>
    <col min="5" max="5" width="1.42578125" customWidth="1"/>
    <col min="7" max="7" width="1.42578125" customWidth="1"/>
    <col min="9" max="9" width="1.42578125" customWidth="1"/>
    <col min="12" max="12" width="1.42578125" customWidth="1"/>
    <col min="14" max="14" width="1.42578125" customWidth="1"/>
    <col min="16" max="16" width="1.42578125" customWidth="1"/>
  </cols>
  <sheetData>
    <row r="1" spans="1:17" ht="25.5">
      <c r="A1" s="174" t="s">
        <v>196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</row>
    <row r="2" spans="1:17" ht="25.5">
      <c r="A2" s="174" t="s">
        <v>38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</row>
    <row r="3" spans="1:17" ht="25.5">
      <c r="A3" s="174" t="s">
        <v>93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</row>
    <row r="4" spans="1:17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</row>
    <row r="5" spans="1:17" ht="24">
      <c r="A5" s="127" t="s">
        <v>191</v>
      </c>
      <c r="B5" s="175" t="s">
        <v>121</v>
      </c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</row>
    <row r="6" spans="1:17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210" t="s">
        <v>122</v>
      </c>
      <c r="N6" s="123"/>
      <c r="O6" s="123"/>
      <c r="P6" s="123"/>
      <c r="Q6" s="210" t="s">
        <v>123</v>
      </c>
    </row>
    <row r="7" spans="1:17" ht="21">
      <c r="A7" s="176" t="s">
        <v>124</v>
      </c>
      <c r="B7" s="176"/>
      <c r="C7" s="123"/>
      <c r="D7" s="125" t="s">
        <v>125</v>
      </c>
      <c r="E7" s="123"/>
      <c r="F7" s="125" t="s">
        <v>126</v>
      </c>
      <c r="G7" s="123"/>
      <c r="H7" s="125" t="s">
        <v>103</v>
      </c>
      <c r="I7" s="123"/>
      <c r="J7" s="176" t="s">
        <v>127</v>
      </c>
      <c r="K7" s="176"/>
      <c r="L7" s="123"/>
      <c r="M7" s="210"/>
      <c r="N7" s="123"/>
      <c r="O7" s="125" t="s">
        <v>128</v>
      </c>
      <c r="P7" s="123"/>
      <c r="Q7" s="210"/>
    </row>
    <row r="8" spans="1:17" ht="21">
      <c r="A8" s="179" t="s">
        <v>129</v>
      </c>
      <c r="B8" s="218"/>
      <c r="C8" s="123"/>
      <c r="D8" s="179" t="s">
        <v>130</v>
      </c>
      <c r="E8" s="123"/>
      <c r="F8" s="126" t="s">
        <v>131</v>
      </c>
      <c r="G8" s="123"/>
      <c r="H8" s="124"/>
      <c r="I8" s="123"/>
      <c r="J8" s="124"/>
      <c r="K8" s="124"/>
      <c r="L8" s="123"/>
      <c r="M8" s="124"/>
      <c r="N8" s="123"/>
      <c r="O8" s="124"/>
      <c r="P8" s="123"/>
      <c r="Q8" s="124"/>
    </row>
    <row r="9" spans="1:17" ht="21">
      <c r="A9" s="176"/>
      <c r="B9" s="176"/>
      <c r="C9" s="123"/>
      <c r="D9" s="176"/>
      <c r="E9" s="123"/>
      <c r="F9" s="126" t="s">
        <v>132</v>
      </c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</row>
    <row r="10" spans="1:17" ht="21">
      <c r="A10" s="179" t="s">
        <v>129</v>
      </c>
      <c r="B10" s="218"/>
      <c r="C10" s="123"/>
      <c r="D10" s="179" t="s">
        <v>133</v>
      </c>
      <c r="E10" s="123"/>
      <c r="F10" s="126" t="s">
        <v>131</v>
      </c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</row>
    <row r="11" spans="1:17" ht="21">
      <c r="A11" s="176"/>
      <c r="B11" s="176"/>
      <c r="C11" s="123"/>
      <c r="D11" s="176"/>
      <c r="E11" s="123"/>
      <c r="F11" s="126" t="s">
        <v>134</v>
      </c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</row>
    <row r="12" spans="1:17" ht="90" customHeight="1">
      <c r="A12" s="219" t="s">
        <v>135</v>
      </c>
      <c r="B12" s="219"/>
      <c r="C12" s="123"/>
      <c r="D12" s="133" t="s">
        <v>136</v>
      </c>
      <c r="E12" s="123"/>
      <c r="F12" s="126" t="s">
        <v>137</v>
      </c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</row>
    <row r="13" spans="1:17" ht="21">
      <c r="A13" s="219" t="s">
        <v>138</v>
      </c>
      <c r="B13" s="220"/>
      <c r="C13" s="123"/>
      <c r="D13" s="219" t="s">
        <v>138</v>
      </c>
      <c r="E13" s="123"/>
      <c r="F13" s="126" t="s">
        <v>139</v>
      </c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</row>
    <row r="14" spans="1:17" ht="21">
      <c r="A14" s="221"/>
      <c r="B14" s="221"/>
      <c r="C14" s="123"/>
      <c r="D14" s="221"/>
      <c r="E14" s="123"/>
      <c r="F14" s="126" t="s">
        <v>140</v>
      </c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</row>
    <row r="15" spans="1:17" ht="21">
      <c r="A15" s="221"/>
      <c r="B15" s="221"/>
      <c r="C15" s="123"/>
      <c r="D15" s="221"/>
      <c r="E15" s="123"/>
      <c r="F15" s="126" t="s">
        <v>141</v>
      </c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</row>
    <row r="16" spans="1:17" ht="21">
      <c r="A16" s="210"/>
      <c r="B16" s="210"/>
      <c r="C16" s="123"/>
      <c r="D16" s="210"/>
      <c r="E16" s="123"/>
      <c r="F16" s="126" t="s">
        <v>142</v>
      </c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</row>
    <row r="17" spans="1:17">
      <c r="A17" s="124"/>
      <c r="B17" s="124"/>
      <c r="C17" s="123"/>
      <c r="D17" s="124"/>
      <c r="E17" s="123"/>
      <c r="F17" s="124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</row>
    <row r="18" spans="1:17" ht="21">
      <c r="A18" s="176" t="s">
        <v>143</v>
      </c>
      <c r="B18" s="176"/>
      <c r="C18" s="176"/>
      <c r="D18" s="176"/>
      <c r="E18" s="176"/>
      <c r="F18" s="176"/>
      <c r="G18" s="176"/>
      <c r="H18" s="176"/>
      <c r="I18" s="176"/>
      <c r="J18" s="176"/>
      <c r="K18" s="123"/>
      <c r="L18" s="123"/>
      <c r="M18" s="123"/>
      <c r="N18" s="123"/>
      <c r="O18" s="123"/>
      <c r="P18" s="123"/>
      <c r="Q18" s="123"/>
    </row>
    <row r="19" spans="1:17">
      <c r="A19" s="124"/>
      <c r="B19" s="124"/>
      <c r="C19" s="124"/>
      <c r="D19" s="124"/>
      <c r="E19" s="124"/>
      <c r="F19" s="124"/>
      <c r="G19" s="124"/>
      <c r="H19" s="124"/>
      <c r="I19" s="124"/>
      <c r="J19" s="124"/>
      <c r="K19" s="123"/>
      <c r="L19" s="123"/>
      <c r="M19" s="123"/>
      <c r="N19" s="123"/>
      <c r="O19" s="123"/>
      <c r="P19" s="123"/>
      <c r="Q19" s="123"/>
    </row>
    <row r="20" spans="1:17">
      <c r="A20" s="123"/>
      <c r="B20" s="123"/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</row>
    <row r="21" spans="1:17">
      <c r="A21" s="123"/>
      <c r="B21" s="123"/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</row>
    <row r="22" spans="1:17">
      <c r="A22" s="123"/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</row>
    <row r="23" spans="1:17" ht="30">
      <c r="A23" s="197">
        <v>22</v>
      </c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7"/>
      <c r="Q23" s="197"/>
    </row>
    <row r="24" spans="1:17">
      <c r="A24" s="123"/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</row>
  </sheetData>
  <mergeCells count="17">
    <mergeCell ref="A23:Q23"/>
    <mergeCell ref="A18:J18"/>
    <mergeCell ref="A8:B9"/>
    <mergeCell ref="D8:D9"/>
    <mergeCell ref="A10:B11"/>
    <mergeCell ref="D10:D11"/>
    <mergeCell ref="A12:B12"/>
    <mergeCell ref="A13:B16"/>
    <mergeCell ref="D13:D16"/>
    <mergeCell ref="A1:Q1"/>
    <mergeCell ref="A2:Q2"/>
    <mergeCell ref="A3:Q3"/>
    <mergeCell ref="B5:Q5"/>
    <mergeCell ref="M6:M7"/>
    <mergeCell ref="Q6:Q7"/>
    <mergeCell ref="A7:B7"/>
    <mergeCell ref="J7:K7"/>
  </mergeCells>
  <pageMargins left="0.7" right="0.7" top="0.75" bottom="0.75" header="0.3" footer="0.3"/>
  <pageSetup paperSize="9" scale="9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AA58"/>
  <sheetViews>
    <sheetView rightToLeft="1" view="pageBreakPreview" topLeftCell="A4" zoomScale="55" zoomScaleNormal="55" zoomScaleSheetLayoutView="55" workbookViewId="0">
      <selection activeCell="P5" sqref="P1:P1048576"/>
    </sheetView>
  </sheetViews>
  <sheetFormatPr defaultRowHeight="33"/>
  <cols>
    <col min="1" max="1" width="2.5703125" style="43" customWidth="1"/>
    <col min="2" max="2" width="1.28515625" style="43" customWidth="1"/>
    <col min="3" max="3" width="49.42578125" style="43" bestFit="1" customWidth="1"/>
    <col min="4" max="4" width="1" style="43" customWidth="1"/>
    <col min="5" max="5" width="20.28515625" style="43" customWidth="1"/>
    <col min="6" max="6" width="1.7109375" style="43" customWidth="1"/>
    <col min="7" max="7" width="26.28515625" style="43" bestFit="1" customWidth="1"/>
    <col min="8" max="8" width="1" style="43" customWidth="1"/>
    <col min="9" max="9" width="29.140625" style="43" bestFit="1" customWidth="1"/>
    <col min="10" max="10" width="1.42578125" style="43" customWidth="1"/>
    <col min="11" max="11" width="18.5703125" style="43" bestFit="1" customWidth="1"/>
    <col min="12" max="12" width="1.7109375" style="43" customWidth="1"/>
    <col min="13" max="13" width="26.28515625" style="43" bestFit="1" customWidth="1"/>
    <col min="14" max="14" width="1.42578125" style="43" customWidth="1"/>
    <col min="15" max="15" width="19.140625" style="43" customWidth="1"/>
    <col min="16" max="16" width="1.42578125" style="43" customWidth="1"/>
    <col min="17" max="17" width="26.28515625" style="43" bestFit="1" customWidth="1"/>
    <col min="18" max="18" width="1.7109375" style="43" customWidth="1"/>
    <col min="19" max="19" width="20.7109375" style="43" customWidth="1"/>
    <col min="20" max="20" width="1.28515625" style="43" customWidth="1"/>
    <col min="21" max="21" width="16.42578125" style="43" bestFit="1" customWidth="1"/>
    <col min="22" max="22" width="1.5703125" style="43" customWidth="1"/>
    <col min="23" max="23" width="26.28515625" style="43" bestFit="1" customWidth="1"/>
    <col min="24" max="24" width="1" style="43" customWidth="1"/>
    <col min="25" max="25" width="29.140625" style="43" bestFit="1" customWidth="1"/>
    <col min="26" max="26" width="1.28515625" style="43" customWidth="1"/>
    <col min="27" max="27" width="24.85546875" style="62" customWidth="1"/>
    <col min="28" max="28" width="1" style="43" customWidth="1"/>
    <col min="29" max="29" width="9.140625" style="43" customWidth="1"/>
    <col min="30" max="16384" width="9.140625" style="43"/>
  </cols>
  <sheetData>
    <row r="2" spans="3:27" ht="46.5">
      <c r="C2" s="166" t="s">
        <v>196</v>
      </c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</row>
    <row r="3" spans="3:27" ht="46.5">
      <c r="C3" s="166" t="s">
        <v>0</v>
      </c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</row>
    <row r="4" spans="3:27" ht="46.5">
      <c r="C4" s="166" t="s">
        <v>93</v>
      </c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</row>
    <row r="5" spans="3:27" ht="147" customHeight="1">
      <c r="C5" s="56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</row>
    <row r="6" spans="3:27" ht="39">
      <c r="C6" s="165" t="s">
        <v>68</v>
      </c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</row>
    <row r="8" spans="3:27" s="58" customFormat="1" ht="34.5" customHeight="1">
      <c r="C8" s="173" t="s">
        <v>1</v>
      </c>
      <c r="E8" s="172" t="s">
        <v>90</v>
      </c>
      <c r="F8" s="172" t="s">
        <v>2</v>
      </c>
      <c r="G8" s="172" t="s">
        <v>2</v>
      </c>
      <c r="H8" s="172" t="s">
        <v>2</v>
      </c>
      <c r="I8" s="172" t="s">
        <v>2</v>
      </c>
      <c r="J8" s="167"/>
      <c r="K8" s="172" t="s">
        <v>3</v>
      </c>
      <c r="L8" s="172" t="s">
        <v>3</v>
      </c>
      <c r="M8" s="172" t="s">
        <v>3</v>
      </c>
      <c r="N8" s="172" t="s">
        <v>3</v>
      </c>
      <c r="O8" s="172" t="s">
        <v>3</v>
      </c>
      <c r="P8" s="172" t="s">
        <v>3</v>
      </c>
      <c r="Q8" s="172" t="s">
        <v>3</v>
      </c>
      <c r="R8" s="167"/>
      <c r="S8" s="172" t="s">
        <v>94</v>
      </c>
      <c r="T8" s="172" t="s">
        <v>4</v>
      </c>
      <c r="U8" s="172" t="s">
        <v>4</v>
      </c>
      <c r="V8" s="172" t="s">
        <v>4</v>
      </c>
      <c r="W8" s="172" t="s">
        <v>4</v>
      </c>
      <c r="X8" s="172" t="s">
        <v>4</v>
      </c>
      <c r="Y8" s="172" t="s">
        <v>4</v>
      </c>
      <c r="Z8" s="172" t="s">
        <v>4</v>
      </c>
      <c r="AA8" s="172" t="s">
        <v>4</v>
      </c>
    </row>
    <row r="9" spans="3:27" s="58" customFormat="1" ht="44.25" customHeight="1">
      <c r="C9" s="173" t="s">
        <v>1</v>
      </c>
      <c r="D9" s="167"/>
      <c r="E9" s="170" t="s">
        <v>5</v>
      </c>
      <c r="F9" s="168"/>
      <c r="G9" s="170" t="s">
        <v>6</v>
      </c>
      <c r="H9" s="59"/>
      <c r="I9" s="170" t="s">
        <v>7</v>
      </c>
      <c r="J9" s="167"/>
      <c r="K9" s="170" t="s">
        <v>8</v>
      </c>
      <c r="L9" s="170" t="s">
        <v>8</v>
      </c>
      <c r="M9" s="170" t="s">
        <v>8</v>
      </c>
      <c r="N9" s="59"/>
      <c r="O9" s="170" t="s">
        <v>9</v>
      </c>
      <c r="P9" s="170" t="s">
        <v>9</v>
      </c>
      <c r="Q9" s="170" t="s">
        <v>9</v>
      </c>
      <c r="R9" s="167"/>
      <c r="S9" s="170" t="s">
        <v>5</v>
      </c>
      <c r="T9" s="168"/>
      <c r="U9" s="170" t="s">
        <v>10</v>
      </c>
      <c r="V9" s="168"/>
      <c r="W9" s="170" t="s">
        <v>6</v>
      </c>
      <c r="X9" s="168"/>
      <c r="Y9" s="170" t="s">
        <v>7</v>
      </c>
      <c r="Z9" s="167"/>
      <c r="AA9" s="170" t="s">
        <v>11</v>
      </c>
    </row>
    <row r="10" spans="3:27" s="58" customFormat="1" ht="54" customHeight="1">
      <c r="C10" s="173" t="s">
        <v>1</v>
      </c>
      <c r="D10" s="167"/>
      <c r="E10" s="171" t="s">
        <v>5</v>
      </c>
      <c r="F10" s="169"/>
      <c r="G10" s="171" t="s">
        <v>6</v>
      </c>
      <c r="H10" s="60"/>
      <c r="I10" s="171" t="s">
        <v>7</v>
      </c>
      <c r="J10" s="167"/>
      <c r="K10" s="171" t="s">
        <v>5</v>
      </c>
      <c r="L10" s="95"/>
      <c r="M10" s="171" t="s">
        <v>6</v>
      </c>
      <c r="N10" s="60"/>
      <c r="O10" s="171" t="s">
        <v>5</v>
      </c>
      <c r="P10" s="60"/>
      <c r="Q10" s="171" t="s">
        <v>12</v>
      </c>
      <c r="R10" s="167"/>
      <c r="S10" s="171" t="s">
        <v>5</v>
      </c>
      <c r="T10" s="169"/>
      <c r="U10" s="171" t="s">
        <v>10</v>
      </c>
      <c r="V10" s="169"/>
      <c r="W10" s="171" t="s">
        <v>6</v>
      </c>
      <c r="X10" s="169"/>
      <c r="Y10" s="171" t="s">
        <v>7</v>
      </c>
      <c r="Z10" s="167"/>
      <c r="AA10" s="171" t="s">
        <v>11</v>
      </c>
    </row>
    <row r="11" spans="3:27">
      <c r="C11" s="61" t="s">
        <v>89</v>
      </c>
      <c r="E11" s="112">
        <v>1013881</v>
      </c>
      <c r="F11" s="113"/>
      <c r="G11" s="112">
        <v>8293016469</v>
      </c>
      <c r="H11" s="113"/>
      <c r="I11" s="112">
        <v>9302440806.3015003</v>
      </c>
      <c r="J11" s="113"/>
      <c r="K11" s="112">
        <v>0</v>
      </c>
      <c r="L11" s="90"/>
      <c r="M11" s="112">
        <v>0</v>
      </c>
      <c r="N11" s="113"/>
      <c r="O11" s="112">
        <v>-413881</v>
      </c>
      <c r="P11" s="113"/>
      <c r="Q11" s="112">
        <v>3696457588</v>
      </c>
      <c r="R11" s="113"/>
      <c r="S11" s="112">
        <v>600000</v>
      </c>
      <c r="T11" s="113"/>
      <c r="U11" s="112">
        <v>7870</v>
      </c>
      <c r="V11" s="90"/>
      <c r="W11" s="112">
        <v>4907686290</v>
      </c>
      <c r="X11" s="113"/>
      <c r="Y11" s="112">
        <v>4693904100</v>
      </c>
      <c r="Z11" s="113"/>
      <c r="AA11" s="90">
        <f>Y11/'سرمایه گذاری ها'!$O$17</f>
        <v>1.264513542079662E-2</v>
      </c>
    </row>
    <row r="12" spans="3:27">
      <c r="C12" s="43" t="s">
        <v>197</v>
      </c>
      <c r="E12" s="112">
        <v>608873</v>
      </c>
      <c r="F12" s="113"/>
      <c r="G12" s="112">
        <v>3894119509</v>
      </c>
      <c r="H12" s="113"/>
      <c r="I12" s="112">
        <v>3328876131.0749998</v>
      </c>
      <c r="J12" s="113"/>
      <c r="K12" s="112">
        <v>0</v>
      </c>
      <c r="L12" s="90"/>
      <c r="M12" s="112">
        <v>0</v>
      </c>
      <c r="N12" s="113"/>
      <c r="O12" s="112">
        <v>0</v>
      </c>
      <c r="P12" s="113"/>
      <c r="Q12" s="112">
        <v>0</v>
      </c>
      <c r="R12" s="113"/>
      <c r="S12" s="112">
        <v>608873</v>
      </c>
      <c r="T12" s="113"/>
      <c r="U12" s="112">
        <v>5110</v>
      </c>
      <c r="V12" s="90"/>
      <c r="W12" s="112">
        <v>3894119509</v>
      </c>
      <c r="X12" s="113"/>
      <c r="Y12" s="112">
        <v>3092828550.8715</v>
      </c>
      <c r="Z12" s="113"/>
      <c r="AA12" s="90">
        <f>Y12/'سرمایه گذاری ها'!$O$17</f>
        <v>8.3319205134754007E-3</v>
      </c>
    </row>
    <row r="13" spans="3:27">
      <c r="C13" s="43" t="s">
        <v>198</v>
      </c>
      <c r="E13" s="112">
        <v>26038692</v>
      </c>
      <c r="F13" s="113"/>
      <c r="G13" s="112">
        <v>43205222468</v>
      </c>
      <c r="H13" s="113"/>
      <c r="I13" s="112">
        <v>40948111140.073196</v>
      </c>
      <c r="J13" s="113"/>
      <c r="K13" s="112">
        <v>0</v>
      </c>
      <c r="L13" s="90"/>
      <c r="M13" s="112">
        <v>0</v>
      </c>
      <c r="N13" s="113"/>
      <c r="O13" s="112">
        <v>0</v>
      </c>
      <c r="P13" s="113"/>
      <c r="Q13" s="112">
        <v>0</v>
      </c>
      <c r="R13" s="113"/>
      <c r="S13" s="112">
        <v>26038692</v>
      </c>
      <c r="T13" s="113"/>
      <c r="U13" s="112">
        <v>1501</v>
      </c>
      <c r="V13" s="90"/>
      <c r="W13" s="112">
        <v>43205222468</v>
      </c>
      <c r="X13" s="113"/>
      <c r="Y13" s="112">
        <v>38851526435.682602</v>
      </c>
      <c r="Z13" s="113"/>
      <c r="AA13" s="90">
        <f>Y13/'سرمایه گذاری ها'!$O$17</f>
        <v>0.1046640073204449</v>
      </c>
    </row>
    <row r="14" spans="3:27">
      <c r="C14" s="43" t="s">
        <v>199</v>
      </c>
      <c r="E14" s="112">
        <v>14370672</v>
      </c>
      <c r="F14" s="113"/>
      <c r="G14" s="112">
        <v>30584308918</v>
      </c>
      <c r="H14" s="113"/>
      <c r="I14" s="112">
        <v>23984794556.186401</v>
      </c>
      <c r="J14" s="113"/>
      <c r="K14" s="112">
        <v>0</v>
      </c>
      <c r="L14" s="90"/>
      <c r="M14" s="112">
        <v>0</v>
      </c>
      <c r="N14" s="113"/>
      <c r="O14" s="112">
        <v>0</v>
      </c>
      <c r="P14" s="113"/>
      <c r="Q14" s="112">
        <v>0</v>
      </c>
      <c r="R14" s="113"/>
      <c r="S14" s="112">
        <v>14370672</v>
      </c>
      <c r="T14" s="113"/>
      <c r="U14" s="112">
        <v>1658</v>
      </c>
      <c r="V14" s="90"/>
      <c r="W14" s="112">
        <v>30584308918</v>
      </c>
      <c r="X14" s="113"/>
      <c r="Y14" s="112">
        <v>23684806059.652802</v>
      </c>
      <c r="Z14" s="113"/>
      <c r="AA14" s="90">
        <f>Y14/'سرمایه گذاری ها'!$O$17</f>
        <v>6.380564529207447E-2</v>
      </c>
    </row>
    <row r="15" spans="3:27">
      <c r="C15" s="43" t="s">
        <v>84</v>
      </c>
      <c r="E15" s="112">
        <v>19596156</v>
      </c>
      <c r="F15" s="113"/>
      <c r="G15" s="112">
        <v>41952919093</v>
      </c>
      <c r="H15" s="113"/>
      <c r="I15" s="112">
        <v>41997928927.6008</v>
      </c>
      <c r="J15" s="113"/>
      <c r="K15" s="112">
        <v>0</v>
      </c>
      <c r="L15" s="90"/>
      <c r="M15" s="112">
        <v>0</v>
      </c>
      <c r="N15" s="113"/>
      <c r="O15" s="112">
        <v>-2596156</v>
      </c>
      <c r="P15" s="113"/>
      <c r="Q15" s="112">
        <v>5612143351</v>
      </c>
      <c r="R15" s="113"/>
      <c r="S15" s="112">
        <v>17000000</v>
      </c>
      <c r="T15" s="113"/>
      <c r="U15" s="112">
        <v>2176</v>
      </c>
      <c r="V15" s="90"/>
      <c r="W15" s="112">
        <v>36394873800</v>
      </c>
      <c r="X15" s="113"/>
      <c r="Y15" s="112">
        <v>36771897600</v>
      </c>
      <c r="Z15" s="113"/>
      <c r="AA15" s="90">
        <f>Y15/'سرمایه گذاری ها'!$O$17</f>
        <v>9.9061594554449087E-2</v>
      </c>
    </row>
    <row r="16" spans="3:27">
      <c r="C16" s="43" t="s">
        <v>200</v>
      </c>
      <c r="E16" s="112">
        <v>461792</v>
      </c>
      <c r="F16" s="113"/>
      <c r="G16" s="112">
        <v>6471657145</v>
      </c>
      <c r="H16" s="113"/>
      <c r="I16" s="112">
        <v>3332661890.9759998</v>
      </c>
      <c r="J16" s="113"/>
      <c r="K16" s="112">
        <v>0</v>
      </c>
      <c r="L16" s="90"/>
      <c r="M16" s="112">
        <v>0</v>
      </c>
      <c r="N16" s="113"/>
      <c r="O16" s="112">
        <v>0</v>
      </c>
      <c r="P16" s="113"/>
      <c r="Q16" s="112">
        <v>0</v>
      </c>
      <c r="R16" s="113"/>
      <c r="S16" s="112">
        <v>461792</v>
      </c>
      <c r="T16" s="113"/>
      <c r="U16" s="112">
        <v>6710</v>
      </c>
      <c r="V16" s="90"/>
      <c r="W16" s="112">
        <v>6471657145</v>
      </c>
      <c r="X16" s="113"/>
      <c r="Y16" s="112">
        <v>3080187505.296</v>
      </c>
      <c r="Z16" s="113"/>
      <c r="AA16" s="90">
        <f>Y16/'سرمایه گذاری ها'!$O$17</f>
        <v>8.2978661890245314E-3</v>
      </c>
    </row>
    <row r="17" spans="3:27">
      <c r="C17" s="43" t="s">
        <v>169</v>
      </c>
      <c r="E17" s="112">
        <v>6381688</v>
      </c>
      <c r="F17" s="113"/>
      <c r="G17" s="112">
        <v>28181643618</v>
      </c>
      <c r="H17" s="113"/>
      <c r="I17" s="112">
        <v>34953880429.764</v>
      </c>
      <c r="J17" s="113"/>
      <c r="K17" s="112">
        <v>0</v>
      </c>
      <c r="L17" s="90"/>
      <c r="M17" s="112">
        <v>0</v>
      </c>
      <c r="N17" s="113"/>
      <c r="O17" s="112">
        <v>-561192</v>
      </c>
      <c r="P17" s="113"/>
      <c r="Q17" s="112">
        <v>2951517165</v>
      </c>
      <c r="R17" s="113"/>
      <c r="S17" s="112">
        <v>5820496</v>
      </c>
      <c r="T17" s="113"/>
      <c r="U17" s="112">
        <v>5220</v>
      </c>
      <c r="V17" s="90"/>
      <c r="W17" s="112">
        <v>25703410124</v>
      </c>
      <c r="X17" s="113"/>
      <c r="Y17" s="112">
        <v>30202210334.736</v>
      </c>
      <c r="Z17" s="113"/>
      <c r="AA17" s="90">
        <f>Y17/'سرمایه گذاری ها'!$O$17</f>
        <v>8.1363196084496048E-2</v>
      </c>
    </row>
    <row r="18" spans="3:27">
      <c r="C18" s="43" t="s">
        <v>201</v>
      </c>
      <c r="E18" s="112">
        <v>1506857</v>
      </c>
      <c r="F18" s="113"/>
      <c r="G18" s="112">
        <v>21211278256</v>
      </c>
      <c r="H18" s="113"/>
      <c r="I18" s="112">
        <v>15608026312.857</v>
      </c>
      <c r="J18" s="113"/>
      <c r="K18" s="112">
        <v>0</v>
      </c>
      <c r="L18" s="90"/>
      <c r="M18" s="112">
        <v>0</v>
      </c>
      <c r="N18" s="113"/>
      <c r="O18" s="112">
        <v>0</v>
      </c>
      <c r="P18" s="113"/>
      <c r="Q18" s="112">
        <v>0</v>
      </c>
      <c r="R18" s="113"/>
      <c r="S18" s="112">
        <v>1506857</v>
      </c>
      <c r="T18" s="113"/>
      <c r="U18" s="112">
        <v>9640</v>
      </c>
      <c r="V18" s="90"/>
      <c r="W18" s="112">
        <v>21211278256</v>
      </c>
      <c r="X18" s="113"/>
      <c r="Y18" s="112">
        <v>14439671176.194</v>
      </c>
      <c r="Z18" s="113"/>
      <c r="AA18" s="90">
        <f>Y18/'سرمایه گذاری ها'!$O$17</f>
        <v>3.8899729002717959E-2</v>
      </c>
    </row>
    <row r="19" spans="3:27">
      <c r="C19" s="43" t="s">
        <v>202</v>
      </c>
      <c r="E19" s="112">
        <v>4444546</v>
      </c>
      <c r="F19" s="113"/>
      <c r="G19" s="112">
        <v>14199934841</v>
      </c>
      <c r="H19" s="113"/>
      <c r="I19" s="112">
        <v>12282320644.614</v>
      </c>
      <c r="J19" s="113"/>
      <c r="K19" s="112">
        <v>0</v>
      </c>
      <c r="L19" s="90"/>
      <c r="M19" s="112">
        <v>0</v>
      </c>
      <c r="N19" s="113"/>
      <c r="O19" s="112">
        <v>0</v>
      </c>
      <c r="P19" s="113"/>
      <c r="Q19" s="112">
        <v>0</v>
      </c>
      <c r="R19" s="113"/>
      <c r="S19" s="112">
        <v>4444546</v>
      </c>
      <c r="T19" s="113"/>
      <c r="U19" s="112">
        <v>2618</v>
      </c>
      <c r="V19" s="90"/>
      <c r="W19" s="112">
        <v>14199934841</v>
      </c>
      <c r="X19" s="113"/>
      <c r="Y19" s="112">
        <v>11566588290.503401</v>
      </c>
      <c r="Z19" s="113"/>
      <c r="AA19" s="90">
        <f>Y19/'سرمایه گذاری ها'!$O$17</f>
        <v>3.1159791971466989E-2</v>
      </c>
    </row>
    <row r="20" spans="3:27">
      <c r="C20" s="43" t="s">
        <v>203</v>
      </c>
      <c r="E20" s="112">
        <v>979619</v>
      </c>
      <c r="F20" s="113"/>
      <c r="G20" s="112">
        <v>26133586775</v>
      </c>
      <c r="H20" s="113"/>
      <c r="I20" s="112">
        <v>24675845364.513</v>
      </c>
      <c r="J20" s="113"/>
      <c r="K20" s="112">
        <v>0</v>
      </c>
      <c r="L20" s="90"/>
      <c r="M20" s="112">
        <v>0</v>
      </c>
      <c r="N20" s="113"/>
      <c r="O20" s="112">
        <v>-23938</v>
      </c>
      <c r="P20" s="113"/>
      <c r="Q20" s="112">
        <v>579270873</v>
      </c>
      <c r="R20" s="113"/>
      <c r="S20" s="112">
        <v>955681</v>
      </c>
      <c r="T20" s="113"/>
      <c r="U20" s="112">
        <v>19730</v>
      </c>
      <c r="V20" s="90"/>
      <c r="W20" s="112">
        <v>25494985645</v>
      </c>
      <c r="X20" s="113"/>
      <c r="Y20" s="112">
        <v>18743395392.526501</v>
      </c>
      <c r="Z20" s="113"/>
      <c r="AA20" s="90">
        <f>Y20/'سرمایه گذاری ها'!$O$17</f>
        <v>5.0493739951788325E-2</v>
      </c>
    </row>
    <row r="21" spans="3:27">
      <c r="C21" s="43" t="s">
        <v>204</v>
      </c>
      <c r="E21" s="112">
        <v>613503</v>
      </c>
      <c r="F21" s="113"/>
      <c r="G21" s="112">
        <v>8955548497</v>
      </c>
      <c r="H21" s="113"/>
      <c r="I21" s="112">
        <v>6171708890.3579998</v>
      </c>
      <c r="J21" s="113"/>
      <c r="K21" s="112">
        <v>0</v>
      </c>
      <c r="L21" s="90"/>
      <c r="M21" s="112">
        <v>0</v>
      </c>
      <c r="N21" s="113"/>
      <c r="O21" s="112">
        <v>0</v>
      </c>
      <c r="P21" s="113"/>
      <c r="Q21" s="112">
        <v>0</v>
      </c>
      <c r="R21" s="113"/>
      <c r="S21" s="112">
        <v>613503</v>
      </c>
      <c r="T21" s="113"/>
      <c r="U21" s="112">
        <v>10230</v>
      </c>
      <c r="V21" s="90"/>
      <c r="W21" s="112">
        <v>8955548497</v>
      </c>
      <c r="X21" s="113"/>
      <c r="Y21" s="112">
        <v>6238792682.6444998</v>
      </c>
      <c r="Z21" s="113"/>
      <c r="AA21" s="90">
        <f>Y21/'سرمایه گذاری ها'!$O$17</f>
        <v>1.6806985539886667E-2</v>
      </c>
    </row>
    <row r="22" spans="3:27">
      <c r="C22" s="43" t="s">
        <v>86</v>
      </c>
      <c r="E22" s="112">
        <v>697392</v>
      </c>
      <c r="F22" s="113"/>
      <c r="G22" s="112">
        <v>26370108277</v>
      </c>
      <c r="H22" s="113"/>
      <c r="I22" s="112">
        <v>34003545488.279999</v>
      </c>
      <c r="J22" s="113"/>
      <c r="K22" s="112">
        <v>0</v>
      </c>
      <c r="L22" s="90"/>
      <c r="M22" s="112">
        <v>0</v>
      </c>
      <c r="N22" s="113"/>
      <c r="O22" s="112">
        <v>0</v>
      </c>
      <c r="P22" s="113"/>
      <c r="Q22" s="112">
        <v>0</v>
      </c>
      <c r="R22" s="113"/>
      <c r="S22" s="112">
        <v>697392</v>
      </c>
      <c r="T22" s="113"/>
      <c r="U22" s="112">
        <v>49000</v>
      </c>
      <c r="V22" s="90"/>
      <c r="W22" s="112">
        <v>26370108277</v>
      </c>
      <c r="X22" s="113"/>
      <c r="Y22" s="112">
        <v>33968883362.400002</v>
      </c>
      <c r="Z22" s="113"/>
      <c r="AA22" s="90">
        <f>Y22/'سرمایه گذاری ها'!$O$17</f>
        <v>9.1510418845326055E-2</v>
      </c>
    </row>
    <row r="23" spans="3:27">
      <c r="C23" s="43" t="s">
        <v>205</v>
      </c>
      <c r="E23" s="112">
        <v>367676</v>
      </c>
      <c r="F23" s="113"/>
      <c r="G23" s="112">
        <v>1356045801</v>
      </c>
      <c r="H23" s="113"/>
      <c r="I23" s="112">
        <v>1565021019.6396</v>
      </c>
      <c r="J23" s="113"/>
      <c r="K23" s="112">
        <v>32324</v>
      </c>
      <c r="L23" s="90"/>
      <c r="M23" s="112">
        <v>130774852</v>
      </c>
      <c r="N23" s="113"/>
      <c r="O23" s="112">
        <v>0</v>
      </c>
      <c r="P23" s="113"/>
      <c r="Q23" s="112">
        <v>0</v>
      </c>
      <c r="R23" s="113"/>
      <c r="S23" s="112">
        <v>400000</v>
      </c>
      <c r="T23" s="113"/>
      <c r="U23" s="112">
        <v>3982</v>
      </c>
      <c r="V23" s="90"/>
      <c r="W23" s="112">
        <v>1486820653</v>
      </c>
      <c r="X23" s="113"/>
      <c r="Y23" s="112">
        <v>1583322840</v>
      </c>
      <c r="Z23" s="113"/>
      <c r="AA23" s="90">
        <f>Y23/'سرمایه گذاری ها'!$O$17</f>
        <v>4.2653900250412659E-3</v>
      </c>
    </row>
    <row r="24" spans="3:27">
      <c r="C24" s="43" t="s">
        <v>206</v>
      </c>
      <c r="E24" s="112">
        <v>120000</v>
      </c>
      <c r="F24" s="113"/>
      <c r="G24" s="112">
        <v>2268557973</v>
      </c>
      <c r="H24" s="113"/>
      <c r="I24" s="112">
        <v>2225876760</v>
      </c>
      <c r="J24" s="113"/>
      <c r="K24" s="112">
        <v>0</v>
      </c>
      <c r="L24" s="90"/>
      <c r="M24" s="112">
        <v>0</v>
      </c>
      <c r="N24" s="113"/>
      <c r="O24" s="112">
        <v>-20000</v>
      </c>
      <c r="P24" s="113"/>
      <c r="Q24" s="112">
        <v>362539241</v>
      </c>
      <c r="R24" s="113"/>
      <c r="S24" s="112">
        <v>100000</v>
      </c>
      <c r="T24" s="113"/>
      <c r="U24" s="112">
        <v>17150</v>
      </c>
      <c r="V24" s="90"/>
      <c r="W24" s="112">
        <v>1890464977</v>
      </c>
      <c r="X24" s="113"/>
      <c r="Y24" s="112">
        <v>1704795750</v>
      </c>
      <c r="Z24" s="113"/>
      <c r="AA24" s="90">
        <f>Y24/'سرمایه گذاری ها'!$O$17</f>
        <v>4.592631776083482E-3</v>
      </c>
    </row>
    <row r="25" spans="3:27">
      <c r="C25" s="43" t="s">
        <v>207</v>
      </c>
      <c r="E25" s="112">
        <v>3119341</v>
      </c>
      <c r="F25" s="113"/>
      <c r="G25" s="112">
        <v>15237374366</v>
      </c>
      <c r="H25" s="113"/>
      <c r="I25" s="112">
        <v>14108553190.7775</v>
      </c>
      <c r="J25" s="113"/>
      <c r="K25" s="112">
        <v>0</v>
      </c>
      <c r="L25" s="90"/>
      <c r="M25" s="112">
        <v>0</v>
      </c>
      <c r="N25" s="113"/>
      <c r="O25" s="112">
        <v>0</v>
      </c>
      <c r="P25" s="113"/>
      <c r="Q25" s="112">
        <v>0</v>
      </c>
      <c r="R25" s="113"/>
      <c r="S25" s="112">
        <v>3119341</v>
      </c>
      <c r="T25" s="113"/>
      <c r="U25" s="112">
        <v>4369</v>
      </c>
      <c r="V25" s="90"/>
      <c r="W25" s="112">
        <v>15237374366</v>
      </c>
      <c r="X25" s="113"/>
      <c r="Y25" s="112">
        <v>13547311844.0674</v>
      </c>
      <c r="Z25" s="113"/>
      <c r="AA25" s="90">
        <f>Y25/'سرمایه گذاری ها'!$O$17</f>
        <v>3.6495759011351395E-2</v>
      </c>
    </row>
    <row r="26" spans="3:27">
      <c r="C26" s="43" t="s">
        <v>208</v>
      </c>
      <c r="E26" s="112">
        <v>575990</v>
      </c>
      <c r="F26" s="113"/>
      <c r="G26" s="112">
        <v>10380140615</v>
      </c>
      <c r="H26" s="113"/>
      <c r="I26" s="112">
        <v>6029086910.5349998</v>
      </c>
      <c r="J26" s="113"/>
      <c r="K26" s="112">
        <v>0</v>
      </c>
      <c r="L26" s="90"/>
      <c r="M26" s="112">
        <v>0</v>
      </c>
      <c r="N26" s="113"/>
      <c r="O26" s="112">
        <v>0</v>
      </c>
      <c r="P26" s="113"/>
      <c r="Q26" s="112">
        <v>0</v>
      </c>
      <c r="R26" s="113"/>
      <c r="S26" s="112">
        <v>575990</v>
      </c>
      <c r="T26" s="113"/>
      <c r="U26" s="112">
        <v>9210</v>
      </c>
      <c r="V26" s="90"/>
      <c r="W26" s="112">
        <v>10380140615</v>
      </c>
      <c r="X26" s="113"/>
      <c r="Y26" s="112">
        <v>5273303935.9949999</v>
      </c>
      <c r="Z26" s="113"/>
      <c r="AA26" s="90">
        <f>Y26/'سرمایه گذاری ها'!$O$17</f>
        <v>1.4206008679571575E-2</v>
      </c>
    </row>
    <row r="27" spans="3:27">
      <c r="C27" s="43" t="s">
        <v>209</v>
      </c>
      <c r="E27" s="112">
        <v>133907</v>
      </c>
      <c r="F27" s="113"/>
      <c r="G27" s="112">
        <v>5553584828</v>
      </c>
      <c r="H27" s="113"/>
      <c r="I27" s="112">
        <v>5476155822.8190002</v>
      </c>
      <c r="J27" s="113"/>
      <c r="K27" s="112">
        <v>0</v>
      </c>
      <c r="L27" s="90"/>
      <c r="M27" s="112">
        <v>0</v>
      </c>
      <c r="N27" s="113"/>
      <c r="O27" s="112">
        <v>-113907</v>
      </c>
      <c r="P27" s="113"/>
      <c r="Q27" s="112">
        <v>4704545650</v>
      </c>
      <c r="R27" s="113"/>
      <c r="S27" s="112">
        <v>20000</v>
      </c>
      <c r="T27" s="113"/>
      <c r="U27" s="112">
        <v>41880</v>
      </c>
      <c r="V27" s="90"/>
      <c r="W27" s="112">
        <v>829468958</v>
      </c>
      <c r="X27" s="113"/>
      <c r="Y27" s="112">
        <v>832616280</v>
      </c>
      <c r="Z27" s="113"/>
      <c r="AA27" s="90">
        <f>Y27/'سرمایه گذاری ها'!$O$17</f>
        <v>2.2430252919227551E-3</v>
      </c>
    </row>
    <row r="28" spans="3:27">
      <c r="C28" s="43" t="s">
        <v>81</v>
      </c>
      <c r="E28" s="112">
        <v>1002024</v>
      </c>
      <c r="F28" s="113"/>
      <c r="G28" s="112">
        <v>23317822598</v>
      </c>
      <c r="H28" s="113"/>
      <c r="I28" s="112">
        <v>26475326822.375999</v>
      </c>
      <c r="J28" s="113"/>
      <c r="K28" s="112">
        <v>0</v>
      </c>
      <c r="L28" s="90"/>
      <c r="M28" s="112">
        <v>0</v>
      </c>
      <c r="N28" s="113"/>
      <c r="O28" s="112">
        <v>-402024</v>
      </c>
      <c r="P28" s="113"/>
      <c r="Q28" s="112">
        <v>10805667704</v>
      </c>
      <c r="R28" s="113"/>
      <c r="S28" s="112">
        <v>600000</v>
      </c>
      <c r="T28" s="113"/>
      <c r="U28" s="112">
        <v>28110</v>
      </c>
      <c r="V28" s="90"/>
      <c r="W28" s="112">
        <v>13962433594</v>
      </c>
      <c r="X28" s="113"/>
      <c r="Y28" s="112">
        <v>16765647300</v>
      </c>
      <c r="Z28" s="113"/>
      <c r="AA28" s="90">
        <f>Y28/'سرمایه گذاری ها'!$O$17</f>
        <v>4.5165788650393009E-2</v>
      </c>
    </row>
    <row r="29" spans="3:27">
      <c r="C29" s="43" t="s">
        <v>82</v>
      </c>
      <c r="E29" s="112">
        <v>979562</v>
      </c>
      <c r="F29" s="113"/>
      <c r="G29" s="112">
        <v>17737905430</v>
      </c>
      <c r="H29" s="113"/>
      <c r="I29" s="112">
        <v>13525159788.729</v>
      </c>
      <c r="J29" s="113"/>
      <c r="K29" s="112">
        <v>0</v>
      </c>
      <c r="L29" s="90"/>
      <c r="M29" s="112">
        <v>0</v>
      </c>
      <c r="N29" s="113"/>
      <c r="O29" s="112">
        <v>0</v>
      </c>
      <c r="P29" s="113"/>
      <c r="Q29" s="112">
        <v>0</v>
      </c>
      <c r="R29" s="113"/>
      <c r="S29" s="112">
        <v>979562</v>
      </c>
      <c r="T29" s="113"/>
      <c r="U29" s="112">
        <v>13000</v>
      </c>
      <c r="V29" s="90"/>
      <c r="W29" s="112">
        <v>17737905430</v>
      </c>
      <c r="X29" s="113"/>
      <c r="Y29" s="112">
        <v>12658536879.299999</v>
      </c>
      <c r="Z29" s="113"/>
      <c r="AA29" s="90">
        <f>Y29/'سرمایه گذاری ها'!$O$17</f>
        <v>3.4101445120682534E-2</v>
      </c>
    </row>
    <row r="30" spans="3:27">
      <c r="C30" s="43" t="s">
        <v>88</v>
      </c>
      <c r="E30" s="112">
        <v>4046758</v>
      </c>
      <c r="F30" s="113"/>
      <c r="G30" s="112">
        <v>19008173969</v>
      </c>
      <c r="H30" s="113"/>
      <c r="I30" s="112">
        <v>18826141416.731998</v>
      </c>
      <c r="J30" s="113"/>
      <c r="K30" s="112">
        <v>0</v>
      </c>
      <c r="L30" s="90"/>
      <c r="M30" s="112">
        <v>0</v>
      </c>
      <c r="N30" s="113"/>
      <c r="O30" s="112">
        <v>-46758</v>
      </c>
      <c r="P30" s="113"/>
      <c r="Q30" s="112">
        <v>221708606</v>
      </c>
      <c r="R30" s="113"/>
      <c r="S30" s="112">
        <v>4000000</v>
      </c>
      <c r="T30" s="113"/>
      <c r="U30" s="112">
        <v>3859</v>
      </c>
      <c r="V30" s="90"/>
      <c r="W30" s="112">
        <v>18788545269</v>
      </c>
      <c r="X30" s="113"/>
      <c r="Y30" s="112">
        <v>15344155800</v>
      </c>
      <c r="Z30" s="113"/>
      <c r="AA30" s="90">
        <f>Y30/'سرمایه گذاری ها'!$O$17</f>
        <v>4.1336363904154308E-2</v>
      </c>
    </row>
    <row r="31" spans="3:27">
      <c r="C31" s="43" t="s">
        <v>210</v>
      </c>
      <c r="E31" s="112">
        <v>678301</v>
      </c>
      <c r="F31" s="113"/>
      <c r="G31" s="112">
        <v>5290831112</v>
      </c>
      <c r="H31" s="113"/>
      <c r="I31" s="112">
        <v>4099531863.0240002</v>
      </c>
      <c r="J31" s="113"/>
      <c r="K31" s="112">
        <v>0</v>
      </c>
      <c r="L31" s="90"/>
      <c r="M31" s="112">
        <v>0</v>
      </c>
      <c r="N31" s="113"/>
      <c r="O31" s="112">
        <v>0</v>
      </c>
      <c r="P31" s="113"/>
      <c r="Q31" s="112">
        <v>0</v>
      </c>
      <c r="R31" s="113"/>
      <c r="S31" s="112">
        <v>678301</v>
      </c>
      <c r="T31" s="113"/>
      <c r="U31" s="112">
        <v>5640</v>
      </c>
      <c r="V31" s="90"/>
      <c r="W31" s="112">
        <v>5290831112</v>
      </c>
      <c r="X31" s="113"/>
      <c r="Y31" s="112">
        <v>3802855215.0419998</v>
      </c>
      <c r="Z31" s="113"/>
      <c r="AA31" s="90">
        <f>Y31/'سرمایه گذاری ها'!$O$17</f>
        <v>1.0244695706477841E-2</v>
      </c>
    </row>
    <row r="32" spans="3:27">
      <c r="C32" s="43" t="s">
        <v>211</v>
      </c>
      <c r="E32" s="112">
        <v>1920659</v>
      </c>
      <c r="F32" s="113"/>
      <c r="G32" s="112">
        <v>10315276857</v>
      </c>
      <c r="H32" s="113"/>
      <c r="I32" s="112">
        <v>13173694444.754999</v>
      </c>
      <c r="J32" s="113"/>
      <c r="K32" s="112">
        <v>0</v>
      </c>
      <c r="L32" s="90"/>
      <c r="M32" s="112">
        <v>0</v>
      </c>
      <c r="N32" s="113"/>
      <c r="O32" s="112">
        <v>0</v>
      </c>
      <c r="P32" s="113"/>
      <c r="Q32" s="112">
        <v>0</v>
      </c>
      <c r="R32" s="113"/>
      <c r="S32" s="112">
        <v>1920659</v>
      </c>
      <c r="T32" s="113"/>
      <c r="U32" s="112">
        <v>6860</v>
      </c>
      <c r="V32" s="90"/>
      <c r="W32" s="112">
        <v>10315276857</v>
      </c>
      <c r="X32" s="113"/>
      <c r="Y32" s="112">
        <v>13097325201.597</v>
      </c>
      <c r="Z32" s="113"/>
      <c r="AA32" s="90">
        <f>Y32/'سرمایه گذاری ها'!$O$17</f>
        <v>3.5283518217682899E-2</v>
      </c>
    </row>
    <row r="33" spans="3:27">
      <c r="C33" s="43" t="s">
        <v>212</v>
      </c>
      <c r="E33" s="112">
        <v>2799868</v>
      </c>
      <c r="F33" s="113"/>
      <c r="G33" s="112">
        <v>26819599095</v>
      </c>
      <c r="H33" s="113"/>
      <c r="I33" s="112">
        <v>22043013580.368</v>
      </c>
      <c r="J33" s="113"/>
      <c r="K33" s="112">
        <v>0</v>
      </c>
      <c r="L33" s="90"/>
      <c r="M33" s="112">
        <v>0</v>
      </c>
      <c r="N33" s="113"/>
      <c r="O33" s="112">
        <v>-1799868</v>
      </c>
      <c r="P33" s="113"/>
      <c r="Q33" s="112">
        <v>15269945682</v>
      </c>
      <c r="R33" s="113"/>
      <c r="S33" s="112">
        <v>1000000</v>
      </c>
      <c r="T33" s="113"/>
      <c r="U33" s="112">
        <v>8570</v>
      </c>
      <c r="V33" s="90"/>
      <c r="W33" s="112">
        <v>9578879824</v>
      </c>
      <c r="X33" s="113"/>
      <c r="Y33" s="112">
        <v>8519008500</v>
      </c>
      <c r="Z33" s="113"/>
      <c r="AA33" s="90">
        <f>Y33/'سرمایه گذاری ها'!$O$17</f>
        <v>2.2949769283402591E-2</v>
      </c>
    </row>
    <row r="34" spans="3:27">
      <c r="C34" s="43" t="s">
        <v>213</v>
      </c>
      <c r="E34" s="112">
        <v>695724</v>
      </c>
      <c r="F34" s="113"/>
      <c r="G34" s="112">
        <v>11841892616</v>
      </c>
      <c r="H34" s="113"/>
      <c r="I34" s="112">
        <v>9882741679.0380001</v>
      </c>
      <c r="J34" s="113"/>
      <c r="K34" s="112">
        <v>0</v>
      </c>
      <c r="L34" s="90"/>
      <c r="M34" s="112">
        <v>0</v>
      </c>
      <c r="N34" s="113"/>
      <c r="O34" s="112">
        <v>0</v>
      </c>
      <c r="P34" s="113"/>
      <c r="Q34" s="112">
        <v>0</v>
      </c>
      <c r="R34" s="113"/>
      <c r="S34" s="112">
        <v>695724</v>
      </c>
      <c r="T34" s="113"/>
      <c r="U34" s="112">
        <v>14450</v>
      </c>
      <c r="V34" s="90"/>
      <c r="W34" s="112">
        <v>11841892616</v>
      </c>
      <c r="X34" s="113"/>
      <c r="Y34" s="112">
        <v>9993395189.7900009</v>
      </c>
      <c r="Z34" s="113"/>
      <c r="AA34" s="90">
        <f>Y34/'سرمایه گذاری ها'!$O$17</f>
        <v>2.6921690941327944E-2</v>
      </c>
    </row>
    <row r="35" spans="3:27">
      <c r="C35" s="43" t="s">
        <v>214</v>
      </c>
      <c r="E35" s="112">
        <v>0</v>
      </c>
      <c r="F35" s="113"/>
      <c r="G35" s="112">
        <v>0</v>
      </c>
      <c r="H35" s="113"/>
      <c r="I35" s="112">
        <v>0</v>
      </c>
      <c r="J35" s="113"/>
      <c r="K35" s="112">
        <v>2400000</v>
      </c>
      <c r="L35" s="90"/>
      <c r="M35" s="112">
        <v>2448816700</v>
      </c>
      <c r="N35" s="113"/>
      <c r="O35" s="112">
        <v>0</v>
      </c>
      <c r="P35" s="113"/>
      <c r="Q35" s="112">
        <v>0</v>
      </c>
      <c r="R35" s="113"/>
      <c r="S35" s="112">
        <v>2400000</v>
      </c>
      <c r="T35" s="113"/>
      <c r="U35" s="112">
        <v>1029</v>
      </c>
      <c r="V35" s="90"/>
      <c r="W35" s="112">
        <v>2448816700</v>
      </c>
      <c r="X35" s="113"/>
      <c r="Y35" s="112">
        <v>2454905880</v>
      </c>
      <c r="Z35" s="113"/>
      <c r="AA35" s="90">
        <f>Y35/'سرمایه گذاری ها'!$O$17</f>
        <v>6.6133897575602141E-3</v>
      </c>
    </row>
    <row r="36" spans="3:27">
      <c r="C36" s="43" t="s">
        <v>215</v>
      </c>
      <c r="E36" s="112">
        <v>0</v>
      </c>
      <c r="F36" s="113"/>
      <c r="G36" s="112">
        <v>0</v>
      </c>
      <c r="H36" s="113"/>
      <c r="I36" s="112">
        <v>0</v>
      </c>
      <c r="J36" s="113"/>
      <c r="K36" s="112">
        <v>200000</v>
      </c>
      <c r="L36" s="90"/>
      <c r="M36" s="112">
        <v>2446219147</v>
      </c>
      <c r="N36" s="113"/>
      <c r="O36" s="112">
        <v>0</v>
      </c>
      <c r="P36" s="113"/>
      <c r="Q36" s="112">
        <v>0</v>
      </c>
      <c r="R36" s="113"/>
      <c r="S36" s="112">
        <v>200000</v>
      </c>
      <c r="T36" s="113"/>
      <c r="U36" s="112">
        <v>12220</v>
      </c>
      <c r="V36" s="90"/>
      <c r="W36" s="112">
        <v>2446219147</v>
      </c>
      <c r="X36" s="113"/>
      <c r="Y36" s="112">
        <v>2429458200</v>
      </c>
      <c r="Z36" s="113"/>
      <c r="AA36" s="90">
        <f>Y36/'سرمایه گذاری ها'!$O$17</f>
        <v>6.5448350208443329E-3</v>
      </c>
    </row>
    <row r="37" spans="3:27">
      <c r="C37" s="43" t="s">
        <v>216</v>
      </c>
      <c r="E37" s="112">
        <v>0</v>
      </c>
      <c r="F37" s="113"/>
      <c r="G37" s="112">
        <v>0</v>
      </c>
      <c r="H37" s="113"/>
      <c r="I37" s="112">
        <v>0</v>
      </c>
      <c r="J37" s="113"/>
      <c r="K37" s="112">
        <v>200000</v>
      </c>
      <c r="L37" s="90"/>
      <c r="M37" s="112">
        <v>1436331654</v>
      </c>
      <c r="N37" s="113"/>
      <c r="O37" s="112">
        <v>0</v>
      </c>
      <c r="P37" s="113"/>
      <c r="Q37" s="112">
        <v>0</v>
      </c>
      <c r="R37" s="113"/>
      <c r="S37" s="112">
        <v>200000</v>
      </c>
      <c r="T37" s="113"/>
      <c r="U37" s="112">
        <v>7440</v>
      </c>
      <c r="V37" s="90"/>
      <c r="W37" s="112">
        <v>1436331654</v>
      </c>
      <c r="X37" s="113"/>
      <c r="Y37" s="112">
        <v>1479146400</v>
      </c>
      <c r="Z37" s="113"/>
      <c r="AA37" s="90">
        <f>Y37/'سرمایه گذاری ها'!$O$17</f>
        <v>3.9847440716106247E-3</v>
      </c>
    </row>
    <row r="38" spans="3:27">
      <c r="C38" s="43" t="s">
        <v>217</v>
      </c>
      <c r="E38" s="112">
        <v>0</v>
      </c>
      <c r="F38" s="113"/>
      <c r="G38" s="112">
        <v>0</v>
      </c>
      <c r="H38" s="113"/>
      <c r="I38" s="112">
        <v>0</v>
      </c>
      <c r="J38" s="113"/>
      <c r="K38" s="112">
        <v>1000000</v>
      </c>
      <c r="L38" s="90"/>
      <c r="M38" s="112">
        <v>2621150152</v>
      </c>
      <c r="N38" s="113"/>
      <c r="O38" s="112">
        <v>0</v>
      </c>
      <c r="P38" s="113"/>
      <c r="Q38" s="112">
        <v>0</v>
      </c>
      <c r="R38" s="113"/>
      <c r="S38" s="112">
        <v>1000000</v>
      </c>
      <c r="T38" s="113"/>
      <c r="U38" s="112">
        <v>2483</v>
      </c>
      <c r="V38" s="90"/>
      <c r="W38" s="112">
        <v>2621150152</v>
      </c>
      <c r="X38" s="113"/>
      <c r="Y38" s="112">
        <v>2468226150</v>
      </c>
      <c r="Z38" s="113"/>
      <c r="AA38" s="90">
        <f>Y38/'سرمایه گذاری ها'!$O$17</f>
        <v>6.6492738775599334E-3</v>
      </c>
    </row>
    <row r="39" spans="3:27">
      <c r="C39" s="43" t="s">
        <v>85</v>
      </c>
      <c r="E39" s="112">
        <v>0</v>
      </c>
      <c r="F39" s="113"/>
      <c r="G39" s="112">
        <v>0</v>
      </c>
      <c r="H39" s="113"/>
      <c r="I39" s="112">
        <v>0</v>
      </c>
      <c r="J39" s="113"/>
      <c r="K39" s="112">
        <v>3400000</v>
      </c>
      <c r="L39" s="90"/>
      <c r="M39" s="112">
        <v>7367767876</v>
      </c>
      <c r="N39" s="113"/>
      <c r="O39" s="112">
        <v>0</v>
      </c>
      <c r="P39" s="113"/>
      <c r="Q39" s="112">
        <v>0</v>
      </c>
      <c r="R39" s="113"/>
      <c r="S39" s="112">
        <v>3400000</v>
      </c>
      <c r="T39" s="113"/>
      <c r="U39" s="112">
        <v>2000</v>
      </c>
      <c r="V39" s="90"/>
      <c r="W39" s="112">
        <v>7367767876</v>
      </c>
      <c r="X39" s="113"/>
      <c r="Y39" s="112">
        <v>6759540000</v>
      </c>
      <c r="Z39" s="113"/>
      <c r="AA39" s="90">
        <f>Y39/'سرمایه گذاری ها'!$O$17</f>
        <v>1.8209851940156081E-2</v>
      </c>
    </row>
    <row r="40" spans="3:27">
      <c r="C40" s="43" t="s">
        <v>218</v>
      </c>
      <c r="E40" s="112">
        <v>0</v>
      </c>
      <c r="F40" s="113"/>
      <c r="G40" s="112">
        <v>0</v>
      </c>
      <c r="H40" s="113"/>
      <c r="I40" s="112">
        <v>0</v>
      </c>
      <c r="J40" s="113"/>
      <c r="K40" s="112">
        <v>1200000</v>
      </c>
      <c r="L40" s="90"/>
      <c r="M40" s="112">
        <v>3556497326</v>
      </c>
      <c r="N40" s="113"/>
      <c r="O40" s="112">
        <v>0</v>
      </c>
      <c r="P40" s="113"/>
      <c r="Q40" s="112">
        <v>0</v>
      </c>
      <c r="R40" s="113"/>
      <c r="S40" s="112">
        <v>1200000</v>
      </c>
      <c r="T40" s="113"/>
      <c r="U40" s="112">
        <v>2847</v>
      </c>
      <c r="V40" s="90"/>
      <c r="W40" s="112">
        <v>3556497326</v>
      </c>
      <c r="X40" s="113"/>
      <c r="Y40" s="112">
        <v>3396072420</v>
      </c>
      <c r="Z40" s="113"/>
      <c r="AA40" s="90">
        <f>Y40/'سرمایه گذاری ها'!$O$17</f>
        <v>9.148843848286653E-3</v>
      </c>
    </row>
    <row r="41" spans="3:27">
      <c r="C41" s="43" t="s">
        <v>219</v>
      </c>
      <c r="E41" s="112">
        <v>0</v>
      </c>
      <c r="F41" s="113"/>
      <c r="G41" s="112">
        <v>0</v>
      </c>
      <c r="H41" s="113"/>
      <c r="I41" s="112">
        <v>0</v>
      </c>
      <c r="J41" s="113"/>
      <c r="K41" s="112">
        <v>800000</v>
      </c>
      <c r="L41" s="90"/>
      <c r="M41" s="112">
        <v>2597756600</v>
      </c>
      <c r="N41" s="113"/>
      <c r="O41" s="112">
        <v>0</v>
      </c>
      <c r="P41" s="113"/>
      <c r="Q41" s="112">
        <v>0</v>
      </c>
      <c r="R41" s="113"/>
      <c r="S41" s="112">
        <v>800000</v>
      </c>
      <c r="T41" s="113"/>
      <c r="U41" s="112">
        <v>3048</v>
      </c>
      <c r="V41" s="90"/>
      <c r="W41" s="112">
        <v>2597756600</v>
      </c>
      <c r="X41" s="113"/>
      <c r="Y41" s="112">
        <v>2423891520</v>
      </c>
      <c r="Z41" s="113"/>
      <c r="AA41" s="90">
        <f>Y41/'سرمایه گذاری ها'!$O$17</f>
        <v>6.5298386721877339E-3</v>
      </c>
    </row>
    <row r="42" spans="3:27">
      <c r="C42" s="43" t="s">
        <v>220</v>
      </c>
      <c r="E42" s="112">
        <v>0</v>
      </c>
      <c r="F42" s="113"/>
      <c r="G42" s="112">
        <v>0</v>
      </c>
      <c r="H42" s="113"/>
      <c r="I42" s="112">
        <v>0</v>
      </c>
      <c r="J42" s="113"/>
      <c r="K42" s="112">
        <v>5000000</v>
      </c>
      <c r="L42" s="90"/>
      <c r="M42" s="112">
        <v>7819474454</v>
      </c>
      <c r="N42" s="113"/>
      <c r="O42" s="112">
        <v>0</v>
      </c>
      <c r="P42" s="113"/>
      <c r="Q42" s="112">
        <v>0</v>
      </c>
      <c r="R42" s="113"/>
      <c r="S42" s="112">
        <v>5000000</v>
      </c>
      <c r="T42" s="113"/>
      <c r="U42" s="112">
        <v>1514</v>
      </c>
      <c r="V42" s="90"/>
      <c r="W42" s="112">
        <v>7819474454</v>
      </c>
      <c r="X42" s="113"/>
      <c r="Y42" s="112">
        <v>7524958500</v>
      </c>
      <c r="Z42" s="113"/>
      <c r="AA42" s="90">
        <f>Y42/'سرمایه گذاری ها'!$O$17</f>
        <v>2.027184988043846E-2</v>
      </c>
    </row>
    <row r="43" spans="3:27">
      <c r="C43" s="43" t="s">
        <v>221</v>
      </c>
      <c r="E43" s="112">
        <v>0</v>
      </c>
      <c r="F43" s="113"/>
      <c r="G43" s="112">
        <v>0</v>
      </c>
      <c r="H43" s="113"/>
      <c r="I43" s="112">
        <v>0</v>
      </c>
      <c r="J43" s="113"/>
      <c r="K43" s="112">
        <v>850000</v>
      </c>
      <c r="L43" s="90"/>
      <c r="M43" s="112">
        <v>5213833886</v>
      </c>
      <c r="N43" s="113"/>
      <c r="O43" s="112">
        <v>0</v>
      </c>
      <c r="P43" s="113"/>
      <c r="Q43" s="112">
        <v>0</v>
      </c>
      <c r="R43" s="113"/>
      <c r="S43" s="112">
        <v>850000</v>
      </c>
      <c r="T43" s="113"/>
      <c r="U43" s="112">
        <v>5730</v>
      </c>
      <c r="V43" s="90"/>
      <c r="W43" s="112">
        <v>5213833886</v>
      </c>
      <c r="X43" s="113"/>
      <c r="Y43" s="112">
        <v>4841520525</v>
      </c>
      <c r="Z43" s="113"/>
      <c r="AA43" s="90">
        <f>Y43/'سرمایه گذاری ها'!$O$17</f>
        <v>1.3042806452136794E-2</v>
      </c>
    </row>
    <row r="44" spans="3:27">
      <c r="C44" s="43" t="s">
        <v>222</v>
      </c>
      <c r="E44" s="112">
        <v>0</v>
      </c>
      <c r="F44" s="113"/>
      <c r="G44" s="112">
        <v>0</v>
      </c>
      <c r="H44" s="113"/>
      <c r="I44" s="112">
        <v>0</v>
      </c>
      <c r="J44" s="113"/>
      <c r="K44" s="112">
        <v>500000</v>
      </c>
      <c r="L44" s="90"/>
      <c r="M44" s="112">
        <v>1878904479</v>
      </c>
      <c r="N44" s="113"/>
      <c r="O44" s="112">
        <v>0</v>
      </c>
      <c r="P44" s="113"/>
      <c r="Q44" s="112">
        <v>0</v>
      </c>
      <c r="R44" s="113"/>
      <c r="S44" s="112">
        <v>500000</v>
      </c>
      <c r="T44" s="113"/>
      <c r="U44" s="112">
        <v>3730</v>
      </c>
      <c r="V44" s="90"/>
      <c r="W44" s="112">
        <v>1878904479</v>
      </c>
      <c r="X44" s="113"/>
      <c r="Y44" s="112">
        <v>1853903250</v>
      </c>
      <c r="Z44" s="113"/>
      <c r="AA44" s="90">
        <f>Y44/'سرمایه گذاری ها'!$O$17</f>
        <v>4.9943196865281014E-3</v>
      </c>
    </row>
    <row r="45" spans="3:27">
      <c r="C45" s="43" t="s">
        <v>223</v>
      </c>
      <c r="E45" s="112">
        <v>0</v>
      </c>
      <c r="F45" s="113"/>
      <c r="G45" s="112">
        <v>0</v>
      </c>
      <c r="H45" s="113"/>
      <c r="I45" s="112">
        <v>0</v>
      </c>
      <c r="J45" s="113"/>
      <c r="K45" s="112">
        <v>1000000</v>
      </c>
      <c r="L45" s="90"/>
      <c r="M45" s="112">
        <v>4073964308</v>
      </c>
      <c r="N45" s="113"/>
      <c r="O45" s="112">
        <v>0</v>
      </c>
      <c r="P45" s="113"/>
      <c r="Q45" s="112">
        <v>0</v>
      </c>
      <c r="R45" s="113"/>
      <c r="S45" s="112">
        <v>1000000</v>
      </c>
      <c r="T45" s="113"/>
      <c r="U45" s="112">
        <v>3694</v>
      </c>
      <c r="V45" s="90"/>
      <c r="W45" s="112">
        <v>4073964308</v>
      </c>
      <c r="X45" s="113"/>
      <c r="Y45" s="112">
        <v>3672020700</v>
      </c>
      <c r="Z45" s="113"/>
      <c r="AA45" s="90">
        <f>Y45/'سرمایه گذاری ها'!$O$17</f>
        <v>9.892234274549494E-3</v>
      </c>
    </row>
    <row r="46" spans="3:27">
      <c r="E46" s="112"/>
      <c r="F46" s="113"/>
      <c r="G46" s="112"/>
      <c r="H46" s="113"/>
      <c r="I46" s="112"/>
      <c r="J46" s="113"/>
      <c r="K46" s="112"/>
      <c r="L46" s="90"/>
      <c r="M46" s="112"/>
      <c r="N46" s="113"/>
      <c r="O46" s="112"/>
      <c r="P46" s="113"/>
      <c r="Q46" s="112"/>
      <c r="R46" s="113"/>
      <c r="S46" s="112"/>
      <c r="T46" s="113"/>
      <c r="U46" s="112"/>
      <c r="V46" s="90"/>
      <c r="W46" s="112"/>
      <c r="X46" s="113"/>
      <c r="Y46" s="112"/>
      <c r="Z46" s="113"/>
      <c r="AA46" s="90"/>
    </row>
    <row r="47" spans="3:27" ht="33.75" thickBot="1">
      <c r="C47" s="43" t="s">
        <v>66</v>
      </c>
      <c r="E47" s="114">
        <f>SUM(E11:E46)</f>
        <v>93153481</v>
      </c>
      <c r="F47" s="112"/>
      <c r="G47" s="114">
        <f>SUM(G11:G46)</f>
        <v>408580549126</v>
      </c>
      <c r="H47" s="114"/>
      <c r="I47" s="114">
        <f>SUM(I11:I46)</f>
        <v>388020443881.39197</v>
      </c>
      <c r="J47" s="114"/>
      <c r="K47" s="114">
        <f>SUM(K11:K46)</f>
        <v>16582324</v>
      </c>
      <c r="L47" s="114"/>
      <c r="M47" s="114">
        <f>SUM(M11:M46)</f>
        <v>41591491434</v>
      </c>
      <c r="N47" s="114"/>
      <c r="O47" s="114">
        <f>SUM(O11:O46)</f>
        <v>-5977724</v>
      </c>
      <c r="P47" s="114"/>
      <c r="Q47" s="114">
        <f>SUM(Q11:Q46)</f>
        <v>44203795860</v>
      </c>
      <c r="R47" s="114"/>
      <c r="S47" s="114">
        <f>SUM(S11:S46)</f>
        <v>103758081</v>
      </c>
      <c r="T47" s="114"/>
      <c r="U47" s="114"/>
      <c r="V47" s="114"/>
      <c r="W47" s="114">
        <f>SUM(W11:W46)</f>
        <v>406193884623</v>
      </c>
      <c r="X47" s="114"/>
      <c r="Y47" s="114">
        <f>SUM(Y11:Y46)</f>
        <v>367760609771.29865</v>
      </c>
      <c r="Z47" s="112"/>
      <c r="AA47" s="110">
        <f>SUM(AA11:AA46)</f>
        <v>0.99072810477589712</v>
      </c>
    </row>
    <row r="48" spans="3:27" ht="63.75" customHeight="1" thickTop="1">
      <c r="L48"/>
      <c r="V48"/>
    </row>
    <row r="49" spans="12:22" ht="30.75" customHeight="1">
      <c r="L49"/>
      <c r="O49" s="89">
        <v>2</v>
      </c>
      <c r="V49"/>
    </row>
    <row r="50" spans="12:22">
      <c r="L50"/>
      <c r="V50"/>
    </row>
    <row r="51" spans="12:22">
      <c r="L51"/>
      <c r="V51"/>
    </row>
    <row r="52" spans="12:22">
      <c r="L52"/>
      <c r="V52"/>
    </row>
    <row r="53" spans="12:22">
      <c r="L53"/>
      <c r="V53"/>
    </row>
    <row r="54" spans="12:22">
      <c r="L54"/>
      <c r="V54"/>
    </row>
    <row r="55" spans="12:22">
      <c r="L55"/>
      <c r="V55"/>
    </row>
    <row r="56" spans="12:22">
      <c r="L56"/>
      <c r="V56"/>
    </row>
    <row r="57" spans="12:22">
      <c r="L57"/>
      <c r="V57"/>
    </row>
    <row r="58" spans="12:22">
      <c r="L58"/>
      <c r="V58"/>
    </row>
  </sheetData>
  <sortState xmlns:xlrd2="http://schemas.microsoft.com/office/spreadsheetml/2017/richdata2" ref="C11:AA45">
    <sortCondition descending="1" ref="Y11:Y45"/>
  </sortState>
  <mergeCells count="30">
    <mergeCell ref="C8:C10"/>
    <mergeCell ref="E9:E10"/>
    <mergeCell ref="G9:G10"/>
    <mergeCell ref="I9:I10"/>
    <mergeCell ref="E8:I8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</mergeCells>
  <printOptions horizontalCentered="1" verticalCentered="1"/>
  <pageMargins left="0.2" right="0.2" top="0.25" bottom="0.25" header="0.3" footer="0.3"/>
  <pageSetup paperSize="9" scale="3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7032F-A334-4690-AC1D-EC0209C249AF}">
  <sheetPr>
    <pageSetUpPr fitToPage="1"/>
  </sheetPr>
  <dimension ref="A1:AW19"/>
  <sheetViews>
    <sheetView rightToLeft="1" view="pageBreakPreview" zoomScale="80" zoomScaleNormal="64" zoomScaleSheetLayoutView="80" workbookViewId="0">
      <selection sqref="A1:AW1"/>
    </sheetView>
  </sheetViews>
  <sheetFormatPr defaultRowHeight="15"/>
  <cols>
    <col min="2" max="2" width="1.140625" customWidth="1"/>
    <col min="4" max="4" width="1.5703125" customWidth="1"/>
    <col min="6" max="6" width="0.7109375" customWidth="1"/>
    <col min="8" max="8" width="0.85546875" customWidth="1"/>
    <col min="10" max="10" width="0.7109375" customWidth="1"/>
    <col min="12" max="12" width="1.140625" customWidth="1"/>
    <col min="14" max="14" width="0.85546875" customWidth="1"/>
    <col min="16" max="16" width="1.5703125" customWidth="1"/>
    <col min="18" max="18" width="1.28515625" customWidth="1"/>
    <col min="20" max="20" width="0.85546875" customWidth="1"/>
    <col min="22" max="22" width="1.140625" customWidth="1"/>
    <col min="24" max="24" width="0.85546875" customWidth="1"/>
    <col min="26" max="26" width="1.140625" customWidth="1"/>
    <col min="28" max="28" width="1.140625" customWidth="1"/>
    <col min="30" max="30" width="0.85546875" customWidth="1"/>
    <col min="32" max="32" width="0.85546875" customWidth="1"/>
    <col min="34" max="34" width="0.85546875" customWidth="1"/>
    <col min="36" max="36" width="1.140625" customWidth="1"/>
    <col min="38" max="38" width="1.28515625" customWidth="1"/>
    <col min="40" max="40" width="0.85546875" customWidth="1"/>
    <col min="42" max="42" width="0.85546875" customWidth="1"/>
    <col min="44" max="44" width="1.140625" customWidth="1"/>
    <col min="47" max="47" width="1.140625" customWidth="1"/>
  </cols>
  <sheetData>
    <row r="1" spans="1:49" ht="25.5">
      <c r="A1" s="174" t="s">
        <v>196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4"/>
      <c r="AE1" s="174"/>
      <c r="AF1" s="174"/>
      <c r="AG1" s="174"/>
      <c r="AH1" s="174"/>
      <c r="AI1" s="174"/>
      <c r="AJ1" s="174"/>
      <c r="AK1" s="174"/>
      <c r="AL1" s="174"/>
      <c r="AM1" s="174"/>
      <c r="AN1" s="174"/>
      <c r="AO1" s="174"/>
      <c r="AP1" s="174"/>
      <c r="AQ1" s="174"/>
      <c r="AR1" s="174"/>
      <c r="AS1" s="174"/>
      <c r="AT1" s="174"/>
      <c r="AU1" s="174"/>
      <c r="AV1" s="174"/>
      <c r="AW1" s="174"/>
    </row>
    <row r="2" spans="1:49" ht="25.5">
      <c r="A2" s="174" t="s">
        <v>95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</row>
    <row r="3" spans="1:49" ht="25.5">
      <c r="A3" s="174" t="s">
        <v>93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4"/>
      <c r="AB3" s="174"/>
      <c r="AC3" s="174"/>
      <c r="AD3" s="174"/>
      <c r="AE3" s="174"/>
      <c r="AF3" s="174"/>
      <c r="AG3" s="174"/>
      <c r="AH3" s="174"/>
      <c r="AI3" s="174"/>
      <c r="AJ3" s="174"/>
      <c r="AK3" s="174"/>
      <c r="AL3" s="174"/>
      <c r="AM3" s="174"/>
      <c r="AN3" s="174"/>
      <c r="AO3" s="174"/>
      <c r="AP3" s="174"/>
      <c r="AQ3" s="174"/>
      <c r="AR3" s="174"/>
      <c r="AS3" s="174"/>
      <c r="AT3" s="174"/>
      <c r="AU3" s="174"/>
      <c r="AV3" s="174"/>
      <c r="AW3" s="174"/>
    </row>
    <row r="4" spans="1:49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</row>
    <row r="5" spans="1:49" s="177" customFormat="1" ht="24">
      <c r="A5" s="177" t="s">
        <v>174</v>
      </c>
    </row>
    <row r="6" spans="1:49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</row>
    <row r="7" spans="1:49" ht="24">
      <c r="A7" s="175" t="s">
        <v>96</v>
      </c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  <c r="AJ7" s="175"/>
      <c r="AK7" s="175"/>
      <c r="AL7" s="175"/>
      <c r="AM7" s="175"/>
      <c r="AN7" s="175"/>
      <c r="AO7" s="175"/>
      <c r="AP7" s="175"/>
      <c r="AQ7" s="175"/>
      <c r="AR7" s="175"/>
      <c r="AS7" s="175"/>
      <c r="AT7" s="175"/>
      <c r="AU7" s="175"/>
      <c r="AV7" s="175"/>
      <c r="AW7" s="175"/>
    </row>
    <row r="8" spans="1:49" ht="21">
      <c r="A8" s="123"/>
      <c r="B8" s="123"/>
      <c r="C8" s="123"/>
      <c r="D8" s="123"/>
      <c r="E8" s="123"/>
      <c r="F8" s="123"/>
      <c r="G8" s="123"/>
      <c r="H8" s="123"/>
      <c r="I8" s="176" t="s">
        <v>90</v>
      </c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23"/>
      <c r="AC8" s="176" t="s">
        <v>94</v>
      </c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6"/>
      <c r="AT8" s="123"/>
      <c r="AU8" s="123"/>
      <c r="AV8" s="123"/>
      <c r="AW8" s="123"/>
    </row>
    <row r="9" spans="1:49">
      <c r="A9" s="123"/>
      <c r="B9" s="123"/>
      <c r="C9" s="123"/>
      <c r="D9" s="123"/>
      <c r="E9" s="123"/>
      <c r="F9" s="123"/>
      <c r="G9" s="123"/>
      <c r="H9" s="123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3"/>
      <c r="AC9" s="124"/>
      <c r="AD9" s="124"/>
      <c r="AE9" s="124"/>
      <c r="AF9" s="124"/>
      <c r="AG9" s="124"/>
      <c r="AH9" s="124"/>
      <c r="AI9" s="124"/>
      <c r="AJ9" s="124"/>
      <c r="AK9" s="124"/>
      <c r="AL9" s="124"/>
      <c r="AM9" s="124"/>
      <c r="AN9" s="124"/>
      <c r="AO9" s="124"/>
      <c r="AP9" s="124"/>
      <c r="AQ9" s="124"/>
      <c r="AR9" s="124"/>
      <c r="AS9" s="124"/>
      <c r="AT9" s="123"/>
      <c r="AU9" s="123"/>
      <c r="AV9" s="123"/>
      <c r="AW9" s="123"/>
    </row>
    <row r="10" spans="1:49" ht="21">
      <c r="A10" s="176" t="s">
        <v>97</v>
      </c>
      <c r="B10" s="176"/>
      <c r="C10" s="176"/>
      <c r="D10" s="176"/>
      <c r="E10" s="176"/>
      <c r="F10" s="176"/>
      <c r="G10" s="176"/>
      <c r="H10" s="123"/>
      <c r="I10" s="176" t="s">
        <v>13</v>
      </c>
      <c r="J10" s="176"/>
      <c r="K10" s="176"/>
      <c r="L10" s="123"/>
      <c r="M10" s="176" t="s">
        <v>14</v>
      </c>
      <c r="N10" s="176"/>
      <c r="O10" s="176"/>
      <c r="P10" s="123"/>
      <c r="Q10" s="176" t="s">
        <v>15</v>
      </c>
      <c r="R10" s="176"/>
      <c r="S10" s="176"/>
      <c r="T10" s="176"/>
      <c r="U10" s="176"/>
      <c r="V10" s="123"/>
      <c r="W10" s="176" t="s">
        <v>98</v>
      </c>
      <c r="X10" s="176"/>
      <c r="Y10" s="176"/>
      <c r="Z10" s="176"/>
      <c r="AA10" s="176"/>
      <c r="AB10" s="123"/>
      <c r="AC10" s="176" t="s">
        <v>13</v>
      </c>
      <c r="AD10" s="176"/>
      <c r="AE10" s="176"/>
      <c r="AF10" s="176"/>
      <c r="AG10" s="176"/>
      <c r="AH10" s="123"/>
      <c r="AI10" s="176" t="s">
        <v>14</v>
      </c>
      <c r="AJ10" s="176"/>
      <c r="AK10" s="176"/>
      <c r="AL10" s="123"/>
      <c r="AM10" s="176" t="s">
        <v>15</v>
      </c>
      <c r="AN10" s="176"/>
      <c r="AO10" s="176"/>
      <c r="AP10" s="123"/>
      <c r="AQ10" s="176" t="s">
        <v>98</v>
      </c>
      <c r="AR10" s="176"/>
      <c r="AS10" s="176"/>
      <c r="AT10" s="123"/>
      <c r="AU10" s="123"/>
      <c r="AV10" s="123"/>
      <c r="AW10" s="123"/>
    </row>
    <row r="11" spans="1:49" ht="24">
      <c r="A11" s="175" t="s">
        <v>99</v>
      </c>
      <c r="B11" s="178"/>
      <c r="C11" s="178"/>
      <c r="D11" s="178"/>
      <c r="E11" s="178"/>
      <c r="F11" s="178"/>
      <c r="G11" s="178"/>
      <c r="H11" s="175"/>
      <c r="I11" s="178"/>
      <c r="J11" s="178"/>
      <c r="K11" s="178"/>
      <c r="L11" s="175"/>
      <c r="M11" s="178"/>
      <c r="N11" s="178"/>
      <c r="O11" s="178"/>
      <c r="P11" s="175"/>
      <c r="Q11" s="178"/>
      <c r="R11" s="178"/>
      <c r="S11" s="178"/>
      <c r="T11" s="178"/>
      <c r="U11" s="178"/>
      <c r="V11" s="175"/>
      <c r="W11" s="178"/>
      <c r="X11" s="178"/>
      <c r="Y11" s="178"/>
      <c r="Z11" s="178"/>
      <c r="AA11" s="178"/>
      <c r="AB11" s="175"/>
      <c r="AC11" s="178"/>
      <c r="AD11" s="178"/>
      <c r="AE11" s="178"/>
      <c r="AF11" s="178"/>
      <c r="AG11" s="178"/>
      <c r="AH11" s="175"/>
      <c r="AI11" s="178"/>
      <c r="AJ11" s="178"/>
      <c r="AK11" s="178"/>
      <c r="AL11" s="175"/>
      <c r="AM11" s="178"/>
      <c r="AN11" s="178"/>
      <c r="AO11" s="178"/>
      <c r="AP11" s="175"/>
      <c r="AQ11" s="178"/>
      <c r="AR11" s="178"/>
      <c r="AS11" s="178"/>
      <c r="AT11" s="175"/>
      <c r="AU11" s="175"/>
      <c r="AV11" s="175"/>
      <c r="AW11" s="175"/>
    </row>
    <row r="12" spans="1:49" ht="21">
      <c r="A12" s="123"/>
      <c r="B12" s="123"/>
      <c r="C12" s="176" t="s">
        <v>90</v>
      </c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76"/>
      <c r="X12" s="123"/>
      <c r="Y12" s="176" t="s">
        <v>94</v>
      </c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  <c r="AN12" s="176"/>
      <c r="AO12" s="176"/>
      <c r="AP12" s="176"/>
      <c r="AQ12" s="176"/>
      <c r="AR12" s="176"/>
      <c r="AS12" s="176"/>
      <c r="AT12" s="176"/>
      <c r="AU12" s="176"/>
      <c r="AV12" s="176"/>
      <c r="AW12" s="123"/>
    </row>
    <row r="13" spans="1:49" ht="21">
      <c r="A13" s="125" t="s">
        <v>97</v>
      </c>
      <c r="B13" s="123"/>
      <c r="C13" s="126" t="s">
        <v>100</v>
      </c>
      <c r="D13" s="124"/>
      <c r="E13" s="126" t="s">
        <v>101</v>
      </c>
      <c r="F13" s="124"/>
      <c r="G13" s="179" t="s">
        <v>102</v>
      </c>
      <c r="H13" s="179"/>
      <c r="I13" s="179"/>
      <c r="J13" s="124"/>
      <c r="K13" s="179" t="s">
        <v>103</v>
      </c>
      <c r="L13" s="179"/>
      <c r="M13" s="179"/>
      <c r="N13" s="124"/>
      <c r="O13" s="179" t="s">
        <v>14</v>
      </c>
      <c r="P13" s="179"/>
      <c r="Q13" s="179"/>
      <c r="R13" s="124"/>
      <c r="S13" s="179" t="s">
        <v>15</v>
      </c>
      <c r="T13" s="179"/>
      <c r="U13" s="179"/>
      <c r="V13" s="179"/>
      <c r="W13" s="179"/>
      <c r="X13" s="123"/>
      <c r="Y13" s="179" t="s">
        <v>100</v>
      </c>
      <c r="Z13" s="179"/>
      <c r="AA13" s="179"/>
      <c r="AB13" s="179"/>
      <c r="AC13" s="179"/>
      <c r="AD13" s="124"/>
      <c r="AE13" s="179" t="s">
        <v>101</v>
      </c>
      <c r="AF13" s="179"/>
      <c r="AG13" s="179"/>
      <c r="AH13" s="179"/>
      <c r="AI13" s="179"/>
      <c r="AJ13" s="124"/>
      <c r="AK13" s="179" t="s">
        <v>102</v>
      </c>
      <c r="AL13" s="179"/>
      <c r="AM13" s="179"/>
      <c r="AN13" s="124"/>
      <c r="AO13" s="179" t="s">
        <v>103</v>
      </c>
      <c r="AP13" s="179"/>
      <c r="AQ13" s="179"/>
      <c r="AR13" s="124"/>
      <c r="AS13" s="179" t="s">
        <v>14</v>
      </c>
      <c r="AT13" s="179"/>
      <c r="AU13" s="124"/>
      <c r="AV13" s="126" t="s">
        <v>15</v>
      </c>
      <c r="AW13" s="123"/>
    </row>
    <row r="14" spans="1:49" ht="24">
      <c r="A14" s="175" t="s">
        <v>104</v>
      </c>
      <c r="B14" s="175"/>
      <c r="C14" s="178"/>
      <c r="D14" s="175"/>
      <c r="E14" s="178"/>
      <c r="F14" s="175"/>
      <c r="G14" s="178"/>
      <c r="H14" s="178"/>
      <c r="I14" s="178"/>
      <c r="J14" s="175"/>
      <c r="K14" s="178"/>
      <c r="L14" s="178"/>
      <c r="M14" s="178"/>
      <c r="N14" s="175"/>
      <c r="O14" s="178"/>
      <c r="P14" s="178"/>
      <c r="Q14" s="178"/>
      <c r="R14" s="175"/>
      <c r="S14" s="178"/>
      <c r="T14" s="178"/>
      <c r="U14" s="178"/>
      <c r="V14" s="178"/>
      <c r="W14" s="178"/>
      <c r="X14" s="175"/>
      <c r="Y14" s="178"/>
      <c r="Z14" s="178"/>
      <c r="AA14" s="178"/>
      <c r="AB14" s="178"/>
      <c r="AC14" s="178"/>
      <c r="AD14" s="175"/>
      <c r="AE14" s="178"/>
      <c r="AF14" s="178"/>
      <c r="AG14" s="178"/>
      <c r="AH14" s="178"/>
      <c r="AI14" s="178"/>
      <c r="AJ14" s="175"/>
      <c r="AK14" s="178"/>
      <c r="AL14" s="178"/>
      <c r="AM14" s="178"/>
      <c r="AN14" s="175"/>
      <c r="AO14" s="178"/>
      <c r="AP14" s="178"/>
      <c r="AQ14" s="178"/>
      <c r="AR14" s="175"/>
      <c r="AS14" s="178"/>
      <c r="AT14" s="178"/>
      <c r="AU14" s="175"/>
      <c r="AV14" s="178"/>
      <c r="AW14" s="175"/>
    </row>
    <row r="15" spans="1:49" ht="21">
      <c r="A15" s="123"/>
      <c r="B15" s="123"/>
      <c r="C15" s="176" t="s">
        <v>90</v>
      </c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23"/>
      <c r="O15" s="176" t="s">
        <v>94</v>
      </c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6"/>
      <c r="AA15" s="176"/>
      <c r="AB15" s="176"/>
      <c r="AC15" s="176"/>
      <c r="AD15" s="176"/>
      <c r="AE15" s="176"/>
      <c r="AF15" s="176"/>
      <c r="AG15" s="176"/>
      <c r="AH15" s="176"/>
      <c r="AI15" s="176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</row>
    <row r="16" spans="1:49" ht="21">
      <c r="A16" s="125" t="s">
        <v>97</v>
      </c>
      <c r="B16" s="123"/>
      <c r="C16" s="126" t="s">
        <v>101</v>
      </c>
      <c r="D16" s="124"/>
      <c r="E16" s="126" t="s">
        <v>103</v>
      </c>
      <c r="F16" s="124"/>
      <c r="G16" s="179" t="s">
        <v>14</v>
      </c>
      <c r="H16" s="179"/>
      <c r="I16" s="179"/>
      <c r="J16" s="124"/>
      <c r="K16" s="179" t="s">
        <v>15</v>
      </c>
      <c r="L16" s="179"/>
      <c r="M16" s="179"/>
      <c r="N16" s="123"/>
      <c r="O16" s="179" t="s">
        <v>101</v>
      </c>
      <c r="P16" s="179"/>
      <c r="Q16" s="179"/>
      <c r="R16" s="179"/>
      <c r="S16" s="179"/>
      <c r="T16" s="124"/>
      <c r="U16" s="179" t="s">
        <v>103</v>
      </c>
      <c r="V16" s="179"/>
      <c r="W16" s="179"/>
      <c r="X16" s="179"/>
      <c r="Y16" s="179"/>
      <c r="Z16" s="124"/>
      <c r="AA16" s="179" t="s">
        <v>14</v>
      </c>
      <c r="AB16" s="179"/>
      <c r="AC16" s="179"/>
      <c r="AD16" s="179"/>
      <c r="AE16" s="179"/>
      <c r="AF16" s="124"/>
      <c r="AG16" s="179" t="s">
        <v>15</v>
      </c>
      <c r="AH16" s="179"/>
      <c r="AI16" s="179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</row>
    <row r="17" spans="1:49">
      <c r="A17" s="124"/>
      <c r="B17" s="123"/>
      <c r="C17" s="124"/>
      <c r="D17" s="123"/>
      <c r="E17" s="124"/>
      <c r="F17" s="123"/>
      <c r="G17" s="124"/>
      <c r="H17" s="124"/>
      <c r="I17" s="124"/>
      <c r="J17" s="123"/>
      <c r="K17" s="124"/>
      <c r="L17" s="124"/>
      <c r="M17" s="124"/>
      <c r="N17" s="123"/>
      <c r="O17" s="124"/>
      <c r="P17" s="124"/>
      <c r="Q17" s="124"/>
      <c r="R17" s="124"/>
      <c r="S17" s="124"/>
      <c r="T17" s="123"/>
      <c r="U17" s="124"/>
      <c r="V17" s="124"/>
      <c r="W17" s="124"/>
      <c r="X17" s="124"/>
      <c r="Y17" s="124"/>
      <c r="Z17" s="123"/>
      <c r="AA17" s="124"/>
      <c r="AB17" s="124"/>
      <c r="AC17" s="124"/>
      <c r="AD17" s="124"/>
      <c r="AE17" s="124"/>
      <c r="AF17" s="123"/>
      <c r="AG17" s="124"/>
      <c r="AH17" s="124"/>
      <c r="AI17" s="124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</row>
    <row r="18" spans="1:49">
      <c r="A18" s="123"/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</row>
    <row r="19" spans="1:49" ht="39">
      <c r="A19" s="180">
        <v>3</v>
      </c>
      <c r="B19" s="180"/>
      <c r="C19" s="180"/>
      <c r="D19" s="180"/>
      <c r="E19" s="180"/>
      <c r="F19" s="180"/>
      <c r="G19" s="180"/>
      <c r="H19" s="180"/>
      <c r="I19" s="180"/>
      <c r="J19" s="180"/>
      <c r="K19" s="180"/>
      <c r="L19" s="180"/>
      <c r="M19" s="180"/>
      <c r="N19" s="180"/>
      <c r="O19" s="180"/>
      <c r="P19" s="180"/>
      <c r="Q19" s="180"/>
      <c r="R19" s="180"/>
      <c r="S19" s="180"/>
      <c r="T19" s="180"/>
      <c r="U19" s="180"/>
      <c r="V19" s="180"/>
      <c r="W19" s="180"/>
      <c r="X19" s="180"/>
      <c r="Y19" s="180"/>
      <c r="Z19" s="180"/>
      <c r="AA19" s="180"/>
      <c r="AB19" s="180"/>
      <c r="AC19" s="180"/>
      <c r="AD19" s="180"/>
      <c r="AE19" s="180"/>
      <c r="AF19" s="180"/>
      <c r="AG19" s="180"/>
      <c r="AH19" s="180"/>
      <c r="AI19" s="180"/>
      <c r="AJ19" s="180"/>
      <c r="AK19" s="180"/>
      <c r="AL19" s="180"/>
      <c r="AM19" s="180"/>
      <c r="AN19" s="180"/>
      <c r="AO19" s="180"/>
      <c r="AP19" s="180"/>
      <c r="AQ19" s="180"/>
      <c r="AR19" s="180"/>
      <c r="AS19" s="180"/>
      <c r="AT19" s="180"/>
      <c r="AU19" s="180"/>
      <c r="AV19" s="180"/>
      <c r="AW19" s="180"/>
    </row>
  </sheetData>
  <mergeCells count="38">
    <mergeCell ref="O16:S16"/>
    <mergeCell ref="U16:Y16"/>
    <mergeCell ref="AA16:AE16"/>
    <mergeCell ref="AG16:AI16"/>
    <mergeCell ref="A19:AW19"/>
    <mergeCell ref="G16:I16"/>
    <mergeCell ref="K16:M16"/>
    <mergeCell ref="AS13:AT13"/>
    <mergeCell ref="A14:AW14"/>
    <mergeCell ref="C15:M15"/>
    <mergeCell ref="O15:AI15"/>
    <mergeCell ref="G13:I13"/>
    <mergeCell ref="K13:M13"/>
    <mergeCell ref="O13:Q13"/>
    <mergeCell ref="S13:W13"/>
    <mergeCell ref="Y13:AC13"/>
    <mergeCell ref="AE13:AI13"/>
    <mergeCell ref="AK13:AM13"/>
    <mergeCell ref="AO13:AQ13"/>
    <mergeCell ref="AQ10:AS10"/>
    <mergeCell ref="A11:AW11"/>
    <mergeCell ref="C12:W12"/>
    <mergeCell ref="Y12:AV12"/>
    <mergeCell ref="A10:G10"/>
    <mergeCell ref="I10:K10"/>
    <mergeCell ref="M10:O10"/>
    <mergeCell ref="Q10:U10"/>
    <mergeCell ref="W10:AA10"/>
    <mergeCell ref="AC10:AG10"/>
    <mergeCell ref="AI10:AK10"/>
    <mergeCell ref="AM10:AO10"/>
    <mergeCell ref="A1:AW1"/>
    <mergeCell ref="A2:AW2"/>
    <mergeCell ref="A3:AW3"/>
    <mergeCell ref="A7:AW7"/>
    <mergeCell ref="I8:AA8"/>
    <mergeCell ref="AC8:AS8"/>
    <mergeCell ref="A5:XFD5"/>
  </mergeCells>
  <pageMargins left="0.7" right="0.7" top="0.75" bottom="0.75" header="0.3" footer="0.3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B2:CC30"/>
  <sheetViews>
    <sheetView rightToLeft="1" view="pageBreakPreview" zoomScale="70" zoomScaleNormal="70" zoomScaleSheetLayoutView="70" workbookViewId="0">
      <selection activeCell="AB16" sqref="P16:AB16"/>
    </sheetView>
  </sheetViews>
  <sheetFormatPr defaultRowHeight="21"/>
  <cols>
    <col min="1" max="1" width="4.7109375" style="1" customWidth="1"/>
    <col min="2" max="2" width="27.140625" style="1" customWidth="1"/>
    <col min="3" max="3" width="1" style="1" customWidth="1"/>
    <col min="4" max="4" width="12.7109375" style="1" customWidth="1"/>
    <col min="5" max="5" width="1" style="1" customWidth="1"/>
    <col min="6" max="6" width="14" style="1" customWidth="1"/>
    <col min="7" max="7" width="1" style="1" customWidth="1"/>
    <col min="8" max="8" width="10.85546875" style="1" customWidth="1"/>
    <col min="9" max="9" width="1" style="1" customWidth="1"/>
    <col min="10" max="10" width="12.42578125" style="1" customWidth="1"/>
    <col min="11" max="11" width="1" style="1" customWidth="1"/>
    <col min="12" max="12" width="12" style="1" bestFit="1" customWidth="1"/>
    <col min="13" max="13" width="1.140625" style="1" customWidth="1"/>
    <col min="14" max="14" width="7.28515625" style="1" customWidth="1"/>
    <col min="15" max="15" width="1" style="1" customWidth="1"/>
    <col min="16" max="16" width="9.140625" style="1" bestFit="1" customWidth="1"/>
    <col min="17" max="17" width="1" style="1" customWidth="1"/>
    <col min="18" max="18" width="19.140625" style="1" bestFit="1" customWidth="1"/>
    <col min="19" max="19" width="1" style="1" customWidth="1"/>
    <col min="20" max="20" width="17.7109375" style="1" customWidth="1"/>
    <col min="21" max="21" width="1" style="1" customWidth="1"/>
    <col min="22" max="22" width="16.5703125" style="1" bestFit="1" customWidth="1"/>
    <col min="23" max="23" width="1" style="1" customWidth="1"/>
    <col min="24" max="24" width="19.140625" style="1" bestFit="1" customWidth="1"/>
    <col min="25" max="25" width="1" style="1" customWidth="1"/>
    <col min="26" max="26" width="9.140625" style="1" bestFit="1" customWidth="1"/>
    <col min="27" max="27" width="1" style="1" customWidth="1"/>
    <col min="28" max="28" width="17.5703125" style="1" bestFit="1" customWidth="1"/>
    <col min="29" max="29" width="1" style="1" customWidth="1"/>
    <col min="30" max="30" width="14.28515625" style="1" bestFit="1" customWidth="1"/>
    <col min="31" max="31" width="1" style="1" customWidth="1"/>
    <col min="32" max="32" width="12.7109375" style="1" customWidth="1"/>
    <col min="33" max="33" width="1" style="1" customWidth="1"/>
    <col min="34" max="34" width="19.140625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21.7109375" style="1" customWidth="1"/>
    <col min="39" max="39" width="1" style="1" customWidth="1"/>
    <col min="40" max="40" width="4.5703125" style="1" customWidth="1"/>
    <col min="41" max="16384" width="9.140625" style="1"/>
  </cols>
  <sheetData>
    <row r="2" spans="2:38" ht="39">
      <c r="B2" s="183" t="s">
        <v>195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  <c r="AH2" s="183"/>
      <c r="AI2" s="183"/>
      <c r="AJ2" s="183"/>
      <c r="AK2" s="183"/>
      <c r="AL2" s="183"/>
    </row>
    <row r="3" spans="2:38" ht="39">
      <c r="B3" s="183" t="s">
        <v>0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3"/>
      <c r="AG3" s="183"/>
      <c r="AH3" s="183"/>
      <c r="AI3" s="183"/>
      <c r="AJ3" s="183"/>
      <c r="AK3" s="183"/>
      <c r="AL3" s="183"/>
    </row>
    <row r="4" spans="2:38" ht="39">
      <c r="B4" s="183" t="s">
        <v>93</v>
      </c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  <c r="AA4" s="183"/>
      <c r="AB4" s="183"/>
      <c r="AC4" s="183"/>
      <c r="AD4" s="183"/>
      <c r="AE4" s="183"/>
      <c r="AF4" s="183"/>
      <c r="AG4" s="183"/>
      <c r="AH4" s="183"/>
      <c r="AI4" s="183"/>
      <c r="AJ4" s="183"/>
      <c r="AK4" s="183"/>
      <c r="AL4" s="183"/>
    </row>
    <row r="5" spans="2:38" ht="39"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</row>
    <row r="6" spans="2:38" ht="39"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</row>
    <row r="7" spans="2:38" s="2" customFormat="1" ht="30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38" s="2" customFormat="1" ht="30">
      <c r="B8" s="181" t="s">
        <v>177</v>
      </c>
      <c r="C8" s="181"/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181"/>
      <c r="O8" s="181"/>
      <c r="P8" s="181"/>
      <c r="Q8" s="181"/>
      <c r="R8" s="18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10" spans="2:38" ht="30">
      <c r="B10" s="158" t="s">
        <v>17</v>
      </c>
      <c r="C10" s="158" t="s">
        <v>17</v>
      </c>
      <c r="D10" s="158" t="s">
        <v>17</v>
      </c>
      <c r="E10" s="158" t="s">
        <v>17</v>
      </c>
      <c r="F10" s="158" t="s">
        <v>17</v>
      </c>
      <c r="G10" s="158" t="s">
        <v>17</v>
      </c>
      <c r="H10" s="158" t="s">
        <v>17</v>
      </c>
      <c r="I10" s="158" t="s">
        <v>17</v>
      </c>
      <c r="J10" s="158" t="s">
        <v>17</v>
      </c>
      <c r="K10" s="158" t="s">
        <v>17</v>
      </c>
      <c r="L10" s="158"/>
      <c r="M10" s="158"/>
      <c r="N10" s="158" t="s">
        <v>17</v>
      </c>
      <c r="P10" s="158" t="s">
        <v>90</v>
      </c>
      <c r="Q10" s="158" t="s">
        <v>2</v>
      </c>
      <c r="R10" s="158" t="s">
        <v>2</v>
      </c>
      <c r="S10" s="158" t="s">
        <v>2</v>
      </c>
      <c r="T10" s="158" t="s">
        <v>2</v>
      </c>
      <c r="V10" s="184" t="s">
        <v>3</v>
      </c>
      <c r="W10" s="158" t="s">
        <v>3</v>
      </c>
      <c r="X10" s="158" t="s">
        <v>3</v>
      </c>
      <c r="Y10" s="158" t="s">
        <v>3</v>
      </c>
      <c r="Z10" s="158" t="s">
        <v>3</v>
      </c>
      <c r="AA10" s="158" t="s">
        <v>3</v>
      </c>
      <c r="AB10" s="158" t="s">
        <v>3</v>
      </c>
      <c r="AD10" s="158" t="s">
        <v>94</v>
      </c>
      <c r="AE10" s="158" t="s">
        <v>4</v>
      </c>
      <c r="AF10" s="158" t="s">
        <v>4</v>
      </c>
      <c r="AG10" s="158" t="s">
        <v>4</v>
      </c>
      <c r="AH10" s="158" t="s">
        <v>4</v>
      </c>
      <c r="AI10" s="158" t="s">
        <v>4</v>
      </c>
      <c r="AJ10" s="158" t="s">
        <v>4</v>
      </c>
      <c r="AK10" s="158" t="s">
        <v>4</v>
      </c>
      <c r="AL10" s="158" t="s">
        <v>4</v>
      </c>
    </row>
    <row r="11" spans="2:38" s="13" customFormat="1" ht="45.75" customHeight="1">
      <c r="B11" s="161" t="s">
        <v>18</v>
      </c>
      <c r="C11" s="15"/>
      <c r="D11" s="161" t="s">
        <v>19</v>
      </c>
      <c r="E11" s="15"/>
      <c r="F11" s="161" t="s">
        <v>20</v>
      </c>
      <c r="G11" s="15"/>
      <c r="H11" s="161" t="s">
        <v>21</v>
      </c>
      <c r="I11" s="15"/>
      <c r="J11" s="161" t="s">
        <v>72</v>
      </c>
      <c r="K11" s="15"/>
      <c r="L11" s="161" t="s">
        <v>23</v>
      </c>
      <c r="M11" s="118"/>
      <c r="N11" s="161" t="s">
        <v>16</v>
      </c>
      <c r="P11" s="161" t="s">
        <v>5</v>
      </c>
      <c r="Q11" s="15"/>
      <c r="R11" s="161" t="s">
        <v>6</v>
      </c>
      <c r="S11" s="15"/>
      <c r="T11" s="161" t="s">
        <v>7</v>
      </c>
      <c r="V11" s="186" t="s">
        <v>8</v>
      </c>
      <c r="W11" s="161" t="s">
        <v>8</v>
      </c>
      <c r="X11" s="161" t="s">
        <v>8</v>
      </c>
      <c r="Z11" s="161" t="s">
        <v>9</v>
      </c>
      <c r="AA11" s="161" t="s">
        <v>9</v>
      </c>
      <c r="AB11" s="161" t="s">
        <v>9</v>
      </c>
      <c r="AD11" s="161" t="s">
        <v>5</v>
      </c>
      <c r="AE11" s="15"/>
      <c r="AF11" s="161" t="s">
        <v>24</v>
      </c>
      <c r="AG11" s="15"/>
      <c r="AH11" s="161" t="s">
        <v>6</v>
      </c>
      <c r="AI11" s="15"/>
      <c r="AJ11" s="161" t="s">
        <v>7</v>
      </c>
      <c r="AK11" s="15"/>
      <c r="AL11" s="161" t="s">
        <v>11</v>
      </c>
    </row>
    <row r="12" spans="2:38" s="13" customFormat="1" ht="45.75" customHeight="1">
      <c r="B12" s="162" t="s">
        <v>18</v>
      </c>
      <c r="C12" s="16"/>
      <c r="D12" s="162" t="s">
        <v>19</v>
      </c>
      <c r="E12" s="16"/>
      <c r="F12" s="162" t="s">
        <v>20</v>
      </c>
      <c r="G12" s="16"/>
      <c r="H12" s="162" t="s">
        <v>21</v>
      </c>
      <c r="I12" s="16"/>
      <c r="J12" s="162" t="s">
        <v>22</v>
      </c>
      <c r="K12" s="16"/>
      <c r="L12" s="162"/>
      <c r="M12" s="119"/>
      <c r="N12" s="162" t="s">
        <v>16</v>
      </c>
      <c r="P12" s="162" t="s">
        <v>5</v>
      </c>
      <c r="Q12" s="16"/>
      <c r="R12" s="162" t="s">
        <v>6</v>
      </c>
      <c r="S12" s="16"/>
      <c r="T12" s="162" t="s">
        <v>7</v>
      </c>
      <c r="V12" s="185" t="s">
        <v>5</v>
      </c>
      <c r="W12" s="16"/>
      <c r="X12" s="162" t="s">
        <v>6</v>
      </c>
      <c r="Z12" s="162" t="s">
        <v>5</v>
      </c>
      <c r="AA12" s="16"/>
      <c r="AB12" s="162" t="s">
        <v>12</v>
      </c>
      <c r="AD12" s="162" t="s">
        <v>5</v>
      </c>
      <c r="AE12" s="16"/>
      <c r="AF12" s="162" t="s">
        <v>24</v>
      </c>
      <c r="AG12" s="16"/>
      <c r="AH12" s="162" t="s">
        <v>6</v>
      </c>
      <c r="AI12" s="16"/>
      <c r="AJ12" s="162"/>
      <c r="AK12" s="16"/>
      <c r="AL12" s="162" t="s">
        <v>11</v>
      </c>
    </row>
    <row r="13" spans="2:38" ht="29.25" customHeight="1">
      <c r="B13" s="150" t="s">
        <v>224</v>
      </c>
      <c r="C13" s="151"/>
      <c r="D13" s="150" t="s">
        <v>77</v>
      </c>
      <c r="E13" s="152"/>
      <c r="F13" s="150" t="s">
        <v>77</v>
      </c>
      <c r="G13" s="152"/>
      <c r="H13" s="150" t="s">
        <v>225</v>
      </c>
      <c r="I13" s="152"/>
      <c r="J13" s="150" t="s">
        <v>226</v>
      </c>
      <c r="K13" s="152"/>
      <c r="L13" s="153">
        <v>0</v>
      </c>
      <c r="M13" s="152"/>
      <c r="N13" s="153">
        <v>0</v>
      </c>
      <c r="O13" s="152"/>
      <c r="P13" s="154">
        <v>77</v>
      </c>
      <c r="Q13" s="152"/>
      <c r="R13" s="154">
        <v>68844198</v>
      </c>
      <c r="S13" s="152"/>
      <c r="T13" s="154">
        <v>71864932</v>
      </c>
      <c r="U13" s="152"/>
      <c r="V13" s="154">
        <v>0</v>
      </c>
      <c r="W13" s="152"/>
      <c r="X13" s="154">
        <v>0</v>
      </c>
      <c r="Y13" s="152"/>
      <c r="Z13" s="154">
        <v>77</v>
      </c>
      <c r="AA13" s="152"/>
      <c r="AB13" s="154">
        <v>72635564</v>
      </c>
      <c r="AC13" s="152"/>
      <c r="AD13" s="154">
        <v>0</v>
      </c>
      <c r="AE13" s="152"/>
      <c r="AF13" s="154">
        <v>0</v>
      </c>
      <c r="AG13" s="152"/>
      <c r="AH13" s="154">
        <v>0</v>
      </c>
      <c r="AI13" s="152"/>
      <c r="AJ13" s="154">
        <v>0</v>
      </c>
      <c r="AK13" s="149"/>
      <c r="AL13" s="111">
        <f>AJ13/'سرمایه گذاری ها'!$O$17</f>
        <v>0</v>
      </c>
    </row>
    <row r="14" spans="2:38" ht="29.25" customHeight="1">
      <c r="B14" s="155" t="s">
        <v>78</v>
      </c>
      <c r="C14" s="151"/>
      <c r="D14" s="155" t="s">
        <v>77</v>
      </c>
      <c r="E14" s="152"/>
      <c r="F14" s="155" t="s">
        <v>77</v>
      </c>
      <c r="G14" s="152"/>
      <c r="H14" s="155" t="s">
        <v>171</v>
      </c>
      <c r="I14" s="152"/>
      <c r="J14" s="155" t="s">
        <v>172</v>
      </c>
      <c r="K14" s="152"/>
      <c r="L14" s="156">
        <v>0</v>
      </c>
      <c r="M14" s="152"/>
      <c r="N14" s="156">
        <v>0</v>
      </c>
      <c r="O14" s="152"/>
      <c r="P14" s="157">
        <v>97</v>
      </c>
      <c r="Q14" s="152"/>
      <c r="R14" s="157">
        <v>72526124</v>
      </c>
      <c r="S14" s="152"/>
      <c r="T14" s="157">
        <v>82365228</v>
      </c>
      <c r="U14" s="152"/>
      <c r="V14" s="157">
        <v>0</v>
      </c>
      <c r="W14" s="152"/>
      <c r="X14" s="157">
        <v>0</v>
      </c>
      <c r="Y14" s="152"/>
      <c r="Z14" s="157">
        <v>97</v>
      </c>
      <c r="AA14" s="152"/>
      <c r="AB14" s="157">
        <v>83908233</v>
      </c>
      <c r="AC14" s="152"/>
      <c r="AD14" s="157">
        <v>0</v>
      </c>
      <c r="AE14" s="152"/>
      <c r="AF14" s="157">
        <v>0</v>
      </c>
      <c r="AG14" s="152"/>
      <c r="AH14" s="157">
        <v>0</v>
      </c>
      <c r="AI14" s="152"/>
      <c r="AJ14" s="157">
        <v>0</v>
      </c>
      <c r="AK14" s="149"/>
      <c r="AL14" s="111">
        <f>AJ14/'سرمایه گذاری ها'!$O$17</f>
        <v>0</v>
      </c>
    </row>
    <row r="15" spans="2:38" ht="21.75">
      <c r="B15" s="3"/>
      <c r="C15" s="3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>
        <v>5.1000000000000004E-3</v>
      </c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2"/>
      <c r="AL15" s="74"/>
    </row>
    <row r="16" spans="2:38" ht="27" thickBot="1">
      <c r="B16" s="182" t="s">
        <v>66</v>
      </c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2"/>
      <c r="P16" s="54">
        <f>SUM(P13:P15)</f>
        <v>174</v>
      </c>
      <c r="Q16" s="20"/>
      <c r="R16" s="54">
        <f>SUM(R13:R15)</f>
        <v>141370322</v>
      </c>
      <c r="S16" s="20"/>
      <c r="T16" s="54">
        <f>SUM(T13:T15)</f>
        <v>154230160</v>
      </c>
      <c r="U16" s="20"/>
      <c r="V16" s="54">
        <f>SUM(V13:V15)</f>
        <v>5.1000000000000004E-3</v>
      </c>
      <c r="W16" s="20"/>
      <c r="X16" s="54">
        <f>SUM(X13:X15)</f>
        <v>0</v>
      </c>
      <c r="Y16" s="20"/>
      <c r="Z16" s="54">
        <f>SUM(Z13:Z15)</f>
        <v>174</v>
      </c>
      <c r="AA16" s="20"/>
      <c r="AB16" s="54">
        <f>SUM(AB13:AB15)</f>
        <v>156543797</v>
      </c>
      <c r="AC16" s="20"/>
      <c r="AD16" s="54">
        <f>SUM(AD13:AD15)</f>
        <v>0</v>
      </c>
      <c r="AE16" s="55"/>
      <c r="AF16" s="54"/>
      <c r="AG16" s="20"/>
      <c r="AH16" s="54">
        <f>SUM(AH13:AH15)</f>
        <v>0</v>
      </c>
      <c r="AI16" s="20"/>
      <c r="AJ16" s="54">
        <f>SUM(AJ13:AJ15)</f>
        <v>0</v>
      </c>
      <c r="AK16" s="20"/>
      <c r="AL16" s="63">
        <f>SUM(AL13:AL15)</f>
        <v>0</v>
      </c>
    </row>
    <row r="17" spans="20:81" ht="21" customHeight="1" thickTop="1">
      <c r="V17"/>
      <c r="W17"/>
    </row>
    <row r="18" spans="20:81">
      <c r="V18"/>
      <c r="W18"/>
    </row>
    <row r="19" spans="20:81" ht="21.75">
      <c r="V19"/>
      <c r="W19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</row>
    <row r="20" spans="20:81" ht="21.75">
      <c r="V20"/>
      <c r="W20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</row>
    <row r="21" spans="20:81" ht="21.75">
      <c r="V21"/>
      <c r="W21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</row>
    <row r="22" spans="20:81" ht="21.75">
      <c r="V22"/>
      <c r="W22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</row>
    <row r="23" spans="20:81" ht="33">
      <c r="T23" s="43">
        <v>4</v>
      </c>
      <c r="V23"/>
      <c r="W2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</row>
    <row r="24" spans="20:81" ht="21.75">
      <c r="V24"/>
      <c r="W24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</row>
    <row r="25" spans="20:81" ht="21.75">
      <c r="V25"/>
      <c r="W25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</row>
    <row r="26" spans="20:81" ht="21.75">
      <c r="V26"/>
      <c r="W26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</row>
    <row r="27" spans="20:81" ht="21.75">
      <c r="V27"/>
      <c r="W27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</row>
    <row r="28" spans="20:81" ht="21.75">
      <c r="V28"/>
      <c r="W28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</row>
    <row r="29" spans="20:81" ht="21.75">
      <c r="V29"/>
      <c r="W29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</row>
    <row r="30" spans="20:81">
      <c r="V30"/>
      <c r="W30"/>
    </row>
  </sheetData>
  <sortState xmlns:xlrd2="http://schemas.microsoft.com/office/spreadsheetml/2017/richdata2" ref="B13:AL15">
    <sortCondition descending="1" ref="AJ13:AJ15"/>
  </sortState>
  <mergeCells count="30">
    <mergeCell ref="P10:T10"/>
    <mergeCell ref="V12"/>
    <mergeCell ref="X12"/>
    <mergeCell ref="V11:X11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  <mergeCell ref="L11:L12"/>
    <mergeCell ref="B8:R8"/>
    <mergeCell ref="B16:N16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</mergeCells>
  <printOptions horizontalCentered="1" verticalCentered="1"/>
  <pageMargins left="0" right="0" top="0.25" bottom="0" header="0.3" footer="0.3"/>
  <pageSetup paperSize="9"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F43"/>
  <sheetViews>
    <sheetView rightToLeft="1" view="pageBreakPreview" topLeftCell="A4" zoomScale="70" zoomScaleNormal="110" zoomScaleSheetLayoutView="70" workbookViewId="0">
      <selection activeCell="B2" sqref="B2:AF2"/>
    </sheetView>
  </sheetViews>
  <sheetFormatPr defaultRowHeight="21"/>
  <cols>
    <col min="1" max="1" width="4.7109375" style="1" customWidth="1"/>
    <col min="2" max="2" width="49.7109375" style="1" customWidth="1"/>
    <col min="3" max="3" width="1" style="1" customWidth="1"/>
    <col min="4" max="4" width="17.140625" style="1" customWidth="1"/>
    <col min="5" max="5" width="1" style="1" customWidth="1"/>
    <col min="6" max="6" width="11.85546875" style="1" bestFit="1" customWidth="1"/>
    <col min="7" max="7" width="1" style="1" customWidth="1"/>
    <col min="8" max="8" width="14.28515625" style="1" bestFit="1" customWidth="1"/>
    <col min="9" max="9" width="1" style="1" customWidth="1"/>
    <col min="10" max="10" width="14" style="1" customWidth="1"/>
    <col min="11" max="11" width="1" style="1" customWidth="1"/>
    <col min="12" max="12" width="12.85546875" style="1" bestFit="1" customWidth="1"/>
    <col min="13" max="13" width="1" style="1" customWidth="1"/>
    <col min="14" max="14" width="22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11.42578125" style="1" bestFit="1" customWidth="1"/>
    <col min="19" max="19" width="1" style="1" customWidth="1"/>
    <col min="20" max="20" width="22" style="1" bestFit="1" customWidth="1"/>
    <col min="21" max="21" width="1" style="1" customWidth="1"/>
    <col min="22" max="22" width="11.7109375" style="1" bestFit="1" customWidth="1"/>
    <col min="23" max="23" width="1" style="1" customWidth="1"/>
    <col min="24" max="24" width="22" style="1" bestFit="1" customWidth="1"/>
    <col min="25" max="25" width="1" style="1" customWidth="1"/>
    <col min="26" max="26" width="12.85546875" style="1" bestFit="1" customWidth="1"/>
    <col min="27" max="27" width="1" style="1" customWidth="1"/>
    <col min="28" max="28" width="22" style="1" bestFit="1" customWidth="1"/>
    <col min="29" max="29" width="1" style="1" customWidth="1"/>
    <col min="30" max="30" width="21.7109375" style="1" customWidth="1"/>
    <col min="31" max="31" width="1" style="1" hidden="1" customWidth="1"/>
    <col min="32" max="32" width="22.1406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>
      <c r="B2" s="183" t="s">
        <v>196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</row>
    <row r="3" spans="2:32" ht="39">
      <c r="B3" s="183" t="s">
        <v>0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3"/>
    </row>
    <row r="4" spans="2:32" ht="39">
      <c r="B4" s="183" t="s">
        <v>93</v>
      </c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  <c r="AA4" s="183"/>
      <c r="AB4" s="183"/>
      <c r="AC4" s="183"/>
      <c r="AD4" s="183"/>
      <c r="AE4" s="183"/>
      <c r="AF4" s="183"/>
    </row>
    <row r="5" spans="2:32" ht="129" customHeight="1"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</row>
    <row r="6" spans="2:32" ht="129" customHeight="1"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</row>
    <row r="7" spans="2:32" s="2" customFormat="1" ht="30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32" s="2" customFormat="1" ht="30">
      <c r="B8" s="12" t="s">
        <v>178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10" spans="2:32" s="13" customFormat="1" ht="31.5" customHeight="1">
      <c r="B10" s="160" t="s">
        <v>30</v>
      </c>
      <c r="C10" s="160" t="s">
        <v>30</v>
      </c>
      <c r="D10" s="160" t="s">
        <v>30</v>
      </c>
      <c r="E10" s="160" t="s">
        <v>30</v>
      </c>
      <c r="F10" s="160" t="s">
        <v>30</v>
      </c>
      <c r="G10" s="160" t="s">
        <v>30</v>
      </c>
      <c r="H10" s="160" t="s">
        <v>30</v>
      </c>
      <c r="I10" s="160" t="s">
        <v>30</v>
      </c>
      <c r="J10" s="160" t="s">
        <v>30</v>
      </c>
      <c r="L10" s="188"/>
      <c r="M10" s="160" t="s">
        <v>2</v>
      </c>
      <c r="N10" s="160" t="s">
        <v>2</v>
      </c>
      <c r="O10" s="160" t="s">
        <v>2</v>
      </c>
      <c r="P10" s="160" t="s">
        <v>2</v>
      </c>
      <c r="R10" s="160" t="s">
        <v>3</v>
      </c>
      <c r="S10" s="160" t="s">
        <v>3</v>
      </c>
      <c r="T10" s="160" t="s">
        <v>3</v>
      </c>
      <c r="U10" s="160" t="s">
        <v>3</v>
      </c>
      <c r="V10" s="160"/>
      <c r="W10" s="160" t="s">
        <v>3</v>
      </c>
      <c r="X10" s="160" t="s">
        <v>3</v>
      </c>
      <c r="Z10" s="160" t="s">
        <v>94</v>
      </c>
      <c r="AA10" s="160" t="s">
        <v>4</v>
      </c>
      <c r="AB10" s="160" t="s">
        <v>4</v>
      </c>
      <c r="AC10" s="160" t="s">
        <v>4</v>
      </c>
      <c r="AD10" s="160" t="s">
        <v>4</v>
      </c>
      <c r="AE10" s="160" t="s">
        <v>4</v>
      </c>
      <c r="AF10" s="160" t="s">
        <v>4</v>
      </c>
    </row>
    <row r="11" spans="2:32" s="13" customFormat="1">
      <c r="B11" s="161" t="s">
        <v>31</v>
      </c>
      <c r="C11" s="15"/>
      <c r="D11" s="161" t="s">
        <v>72</v>
      </c>
      <c r="E11" s="15"/>
      <c r="F11" s="161" t="s">
        <v>23</v>
      </c>
      <c r="G11" s="15"/>
      <c r="H11" s="161" t="s">
        <v>32</v>
      </c>
      <c r="I11" s="15"/>
      <c r="J11" s="161" t="s">
        <v>20</v>
      </c>
      <c r="L11" s="186" t="s">
        <v>5</v>
      </c>
      <c r="M11" s="15"/>
      <c r="N11" s="161" t="s">
        <v>6</v>
      </c>
      <c r="O11" s="15"/>
      <c r="P11" s="161" t="s">
        <v>7</v>
      </c>
      <c r="R11" s="161" t="s">
        <v>8</v>
      </c>
      <c r="S11" s="161" t="s">
        <v>8</v>
      </c>
      <c r="T11" s="161" t="s">
        <v>8</v>
      </c>
      <c r="U11" s="15"/>
      <c r="V11" s="186" t="s">
        <v>9</v>
      </c>
      <c r="W11" s="161" t="s">
        <v>9</v>
      </c>
      <c r="X11" s="161" t="s">
        <v>9</v>
      </c>
      <c r="Z11" s="161" t="s">
        <v>5</v>
      </c>
      <c r="AA11" s="15"/>
      <c r="AB11" s="161" t="s">
        <v>6</v>
      </c>
      <c r="AC11" s="15"/>
      <c r="AD11" s="161" t="s">
        <v>7</v>
      </c>
      <c r="AE11" s="15"/>
      <c r="AF11" s="161" t="s">
        <v>33</v>
      </c>
    </row>
    <row r="12" spans="2:32" s="13" customFormat="1" ht="75.75" customHeight="1">
      <c r="B12" s="162" t="s">
        <v>31</v>
      </c>
      <c r="C12" s="16"/>
      <c r="D12" s="162" t="s">
        <v>22</v>
      </c>
      <c r="E12" s="16"/>
      <c r="F12" s="162" t="s">
        <v>23</v>
      </c>
      <c r="G12" s="16"/>
      <c r="H12" s="162" t="s">
        <v>32</v>
      </c>
      <c r="I12" s="16"/>
      <c r="J12" s="162" t="s">
        <v>20</v>
      </c>
      <c r="L12" s="162"/>
      <c r="M12" s="16"/>
      <c r="N12" s="162" t="s">
        <v>6</v>
      </c>
      <c r="O12" s="16"/>
      <c r="P12" s="162" t="s">
        <v>7</v>
      </c>
      <c r="R12" s="162" t="s">
        <v>5</v>
      </c>
      <c r="S12" s="16"/>
      <c r="T12" s="162" t="s">
        <v>6</v>
      </c>
      <c r="U12" s="16"/>
      <c r="V12" s="185" t="s">
        <v>5</v>
      </c>
      <c r="W12" s="16"/>
      <c r="X12" s="162" t="s">
        <v>12</v>
      </c>
      <c r="Z12" s="162" t="s">
        <v>5</v>
      </c>
      <c r="AA12" s="16"/>
      <c r="AB12" s="162" t="s">
        <v>6</v>
      </c>
      <c r="AC12" s="16"/>
      <c r="AD12" s="162" t="s">
        <v>7</v>
      </c>
      <c r="AE12" s="16"/>
      <c r="AF12" s="162" t="s">
        <v>33</v>
      </c>
    </row>
    <row r="13" spans="2:32" s="13" customFormat="1" ht="32.25" customHeight="1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00">
        <v>0</v>
      </c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99"/>
      <c r="AF13" s="106"/>
    </row>
    <row r="14" spans="2:32" ht="27" thickBot="1">
      <c r="B14" s="187" t="s">
        <v>66</v>
      </c>
      <c r="C14" s="187"/>
      <c r="D14" s="187"/>
      <c r="E14" s="187"/>
      <c r="F14" s="187"/>
      <c r="G14" s="187"/>
      <c r="H14" s="187"/>
      <c r="I14" s="187"/>
      <c r="J14" s="187"/>
      <c r="K14" s="19"/>
      <c r="L14" s="107">
        <f>SUM(L13:L13)</f>
        <v>0</v>
      </c>
      <c r="M14" s="99"/>
      <c r="N14" s="107" t="s">
        <v>83</v>
      </c>
      <c r="O14" s="99"/>
      <c r="P14" s="107" t="s">
        <v>83</v>
      </c>
      <c r="Q14" s="99"/>
      <c r="R14" s="107" t="s">
        <v>83</v>
      </c>
      <c r="S14" s="99"/>
      <c r="T14" s="107" t="s">
        <v>83</v>
      </c>
      <c r="U14" s="99"/>
      <c r="V14" s="107" t="s">
        <v>83</v>
      </c>
      <c r="W14" s="99"/>
      <c r="X14" s="107" t="s">
        <v>83</v>
      </c>
      <c r="Y14" s="99"/>
      <c r="Z14" s="107" t="s">
        <v>83</v>
      </c>
      <c r="AA14" s="99"/>
      <c r="AB14" s="107" t="s">
        <v>83</v>
      </c>
      <c r="AC14" s="99"/>
      <c r="AD14" s="107" t="s">
        <v>83</v>
      </c>
      <c r="AE14" s="99"/>
      <c r="AF14" s="108">
        <f>SUM(AF13:AF13)</f>
        <v>0</v>
      </c>
    </row>
    <row r="15" spans="2:32" ht="21.75" thickTop="1">
      <c r="L15" s="98"/>
      <c r="V15"/>
    </row>
    <row r="16" spans="2:32">
      <c r="L16"/>
      <c r="V16"/>
    </row>
    <row r="17" spans="12:22">
      <c r="L17"/>
      <c r="V17"/>
    </row>
    <row r="18" spans="12:22">
      <c r="L18"/>
      <c r="V18"/>
    </row>
    <row r="19" spans="12:22">
      <c r="L19"/>
      <c r="V19"/>
    </row>
    <row r="20" spans="12:22" ht="33">
      <c r="L20"/>
      <c r="P20" s="43">
        <v>5</v>
      </c>
      <c r="V20"/>
    </row>
    <row r="21" spans="12:22">
      <c r="L21"/>
      <c r="V21"/>
    </row>
    <row r="22" spans="12:22">
      <c r="L22"/>
      <c r="V22"/>
    </row>
    <row r="23" spans="12:22">
      <c r="L23"/>
      <c r="V23"/>
    </row>
    <row r="24" spans="12:22">
      <c r="L24"/>
      <c r="V24"/>
    </row>
    <row r="25" spans="12:22">
      <c r="L25"/>
      <c r="V25"/>
    </row>
    <row r="26" spans="12:22">
      <c r="L26"/>
      <c r="V26"/>
    </row>
    <row r="27" spans="12:22">
      <c r="L27"/>
      <c r="V27"/>
    </row>
    <row r="28" spans="12:22">
      <c r="L28"/>
      <c r="V28"/>
    </row>
    <row r="29" spans="12:22">
      <c r="L29"/>
      <c r="V29"/>
    </row>
    <row r="30" spans="12:22">
      <c r="L30"/>
      <c r="V30"/>
    </row>
    <row r="31" spans="12:22">
      <c r="L31"/>
      <c r="V31"/>
    </row>
    <row r="32" spans="12:22">
      <c r="L32"/>
      <c r="V32"/>
    </row>
    <row r="33" spans="12:26">
      <c r="L33"/>
      <c r="V33"/>
    </row>
    <row r="34" spans="12:26">
      <c r="L34"/>
      <c r="V34"/>
    </row>
    <row r="35" spans="12:26">
      <c r="L35"/>
      <c r="V35"/>
    </row>
    <row r="36" spans="12:26">
      <c r="L36"/>
      <c r="V36"/>
      <c r="X36"/>
      <c r="Y36"/>
      <c r="Z36"/>
    </row>
    <row r="37" spans="12:26">
      <c r="L37"/>
      <c r="V37"/>
    </row>
    <row r="38" spans="12:26">
      <c r="L38"/>
      <c r="V38"/>
    </row>
    <row r="39" spans="12:26">
      <c r="L39"/>
      <c r="V39"/>
    </row>
    <row r="40" spans="12:26">
      <c r="L40"/>
      <c r="V40"/>
    </row>
    <row r="41" spans="12:26">
      <c r="L41"/>
    </row>
    <row r="42" spans="12:26">
      <c r="L42"/>
    </row>
    <row r="43" spans="12:26">
      <c r="L43"/>
    </row>
  </sheetData>
  <mergeCells count="26"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  <mergeCell ref="B14:J14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</mergeCells>
  <printOptions horizontalCentered="1" verticalCentered="1"/>
  <pageMargins left="0.7" right="0.7" top="0.75" bottom="0.75" header="0.3" footer="0.3"/>
  <pageSetup paperSize="9" scale="3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T28"/>
  <sheetViews>
    <sheetView rightToLeft="1" view="pageBreakPreview" zoomScale="70" zoomScaleNormal="100" zoomScaleSheetLayoutView="70" workbookViewId="0">
      <selection activeCell="F20" sqref="F20"/>
    </sheetView>
  </sheetViews>
  <sheetFormatPr defaultRowHeight="21"/>
  <cols>
    <col min="1" max="1" width="4.5703125" style="2" customWidth="1"/>
    <col min="2" max="2" width="77.7109375" style="2" bestFit="1" customWidth="1"/>
    <col min="3" max="3" width="1" style="2" customWidth="1"/>
    <col min="4" max="4" width="17.5703125" style="2" bestFit="1" customWidth="1"/>
    <col min="5" max="5" width="1" style="2" customWidth="1"/>
    <col min="6" max="6" width="17.5703125" style="2" bestFit="1" customWidth="1"/>
    <col min="7" max="7" width="1" style="2" customWidth="1"/>
    <col min="8" max="8" width="17.5703125" style="2" bestFit="1" customWidth="1"/>
    <col min="9" max="9" width="1" style="2" customWidth="1"/>
    <col min="10" max="10" width="17.5703125" style="2" bestFit="1" customWidth="1"/>
    <col min="11" max="11" width="1" style="2" customWidth="1"/>
    <col min="12" max="12" width="10.28515625" style="2" customWidth="1"/>
    <col min="13" max="13" width="1" style="2" customWidth="1"/>
    <col min="14" max="14" width="9.140625" style="2" customWidth="1"/>
    <col min="15" max="16384" width="9.140625" style="2"/>
  </cols>
  <sheetData>
    <row r="2" spans="2:20" ht="30">
      <c r="B2" s="158" t="s">
        <v>196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</row>
    <row r="3" spans="2:20" ht="30">
      <c r="B3" s="158" t="s">
        <v>0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</row>
    <row r="4" spans="2:20" ht="30">
      <c r="B4" s="158" t="s">
        <v>93</v>
      </c>
      <c r="C4" s="158"/>
      <c r="D4" s="158"/>
      <c r="E4" s="158"/>
      <c r="F4" s="158"/>
      <c r="G4" s="158"/>
      <c r="H4" s="158"/>
      <c r="I4" s="158"/>
      <c r="J4" s="158"/>
      <c r="K4" s="158"/>
      <c r="L4" s="158"/>
    </row>
    <row r="5" spans="2:20" ht="30">
      <c r="B5" s="12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2:20" ht="30">
      <c r="B6" s="12" t="s">
        <v>179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8" spans="2:20" s="4" customFormat="1">
      <c r="B8" s="159" t="s">
        <v>34</v>
      </c>
      <c r="D8" s="160" t="s">
        <v>90</v>
      </c>
      <c r="F8" s="160" t="s">
        <v>3</v>
      </c>
      <c r="G8" s="160" t="s">
        <v>3</v>
      </c>
      <c r="H8" s="160" t="s">
        <v>3</v>
      </c>
      <c r="J8" s="160" t="s">
        <v>94</v>
      </c>
      <c r="K8" s="160" t="s">
        <v>4</v>
      </c>
      <c r="L8" s="160" t="s">
        <v>4</v>
      </c>
    </row>
    <row r="9" spans="2:20" s="4" customFormat="1">
      <c r="B9" s="192" t="s">
        <v>34</v>
      </c>
      <c r="D9" s="190" t="s">
        <v>35</v>
      </c>
      <c r="F9" s="190" t="s">
        <v>36</v>
      </c>
      <c r="G9" s="27"/>
      <c r="H9" s="190" t="s">
        <v>37</v>
      </c>
      <c r="J9" s="190" t="s">
        <v>35</v>
      </c>
      <c r="K9" s="27"/>
      <c r="L9" s="191" t="s">
        <v>33</v>
      </c>
    </row>
    <row r="10" spans="2:20" s="4" customFormat="1">
      <c r="B10" s="3" t="s">
        <v>227</v>
      </c>
      <c r="C10" s="103"/>
      <c r="D10" s="103">
        <v>599316</v>
      </c>
      <c r="E10" s="103"/>
      <c r="F10" s="103">
        <v>2535</v>
      </c>
      <c r="G10" s="103"/>
      <c r="H10" s="103">
        <v>0</v>
      </c>
      <c r="I10" s="103"/>
      <c r="J10" s="103">
        <v>601851</v>
      </c>
      <c r="K10" s="6"/>
      <c r="L10" s="31">
        <f>J10/'سرمایه گذاری ها'!$O$17</f>
        <v>1.6213555360327593E-6</v>
      </c>
      <c r="N10"/>
    </row>
    <row r="11" spans="2:20" s="4" customFormat="1">
      <c r="B11" s="3" t="s">
        <v>228</v>
      </c>
      <c r="C11" s="103"/>
      <c r="D11" s="103">
        <v>412326</v>
      </c>
      <c r="E11" s="103"/>
      <c r="F11" s="103">
        <v>1746</v>
      </c>
      <c r="G11" s="103"/>
      <c r="H11" s="103">
        <v>0</v>
      </c>
      <c r="I11" s="103"/>
      <c r="J11" s="103">
        <v>414072</v>
      </c>
      <c r="K11" s="6"/>
      <c r="L11" s="31">
        <f>J11/'سرمایه گذاری ها'!$O$17</f>
        <v>1.1154886001953253E-6</v>
      </c>
      <c r="N11"/>
    </row>
    <row r="12" spans="2:20" s="4" customFormat="1">
      <c r="B12" s="3" t="s">
        <v>229</v>
      </c>
      <c r="C12" s="103"/>
      <c r="D12" s="103">
        <v>433763422</v>
      </c>
      <c r="E12" s="103"/>
      <c r="F12" s="103">
        <v>20959208307</v>
      </c>
      <c r="G12" s="103"/>
      <c r="H12" s="103">
        <v>17953205730</v>
      </c>
      <c r="I12" s="103"/>
      <c r="J12" s="103">
        <v>3439765999</v>
      </c>
      <c r="K12" s="6"/>
      <c r="L12" s="31">
        <f>J12/'سرمایه گذاری ها'!$O$17</f>
        <v>9.2665520953456992E-3</v>
      </c>
      <c r="N12"/>
    </row>
    <row r="13" spans="2:20" s="4" customFormat="1">
      <c r="B13" s="3" t="s">
        <v>230</v>
      </c>
      <c r="C13" s="103"/>
      <c r="D13" s="103">
        <v>963380</v>
      </c>
      <c r="E13" s="103"/>
      <c r="F13" s="103">
        <v>4079</v>
      </c>
      <c r="G13" s="103"/>
      <c r="H13" s="103">
        <v>0</v>
      </c>
      <c r="I13" s="103"/>
      <c r="J13" s="103">
        <v>967459</v>
      </c>
      <c r="K13" s="6"/>
      <c r="L13" s="31">
        <f>J13/'سرمایه گذاری ها'!$O$17</f>
        <v>2.6062846211682249E-6</v>
      </c>
      <c r="N13"/>
    </row>
    <row r="14" spans="2:20" s="4" customFormat="1">
      <c r="B14" s="5"/>
      <c r="C14" s="6"/>
      <c r="D14" s="69">
        <v>3.6200000000000003E-2</v>
      </c>
      <c r="E14" s="6"/>
      <c r="F14" s="69"/>
      <c r="G14" s="6"/>
      <c r="H14" s="69"/>
      <c r="I14" s="6"/>
      <c r="J14" s="69"/>
      <c r="K14" s="6"/>
      <c r="L14" s="31"/>
      <c r="N14"/>
    </row>
    <row r="15" spans="2:20" ht="27" thickBot="1">
      <c r="B15" s="53" t="s">
        <v>66</v>
      </c>
      <c r="D15" s="54">
        <f>SUM(D10:D14)</f>
        <v>435738444.03619999</v>
      </c>
      <c r="E15" s="54">
        <f>SUM(E10:E13)</f>
        <v>0</v>
      </c>
      <c r="F15" s="54">
        <f>SUM(F10:F13)</f>
        <v>20959216667</v>
      </c>
      <c r="G15" s="54">
        <f>SUM(G10:G13)</f>
        <v>0</v>
      </c>
      <c r="H15" s="54">
        <f>SUM(H10:H13)</f>
        <v>17953205730</v>
      </c>
      <c r="I15" s="54">
        <f>SUM(I10:I13)</f>
        <v>0</v>
      </c>
      <c r="J15" s="54">
        <f>SUM(J10:J14)</f>
        <v>3441749381</v>
      </c>
      <c r="L15" s="63">
        <f>SUM(L10:L14)</f>
        <v>9.2718952241030942E-3</v>
      </c>
      <c r="N15"/>
    </row>
    <row r="16" spans="2:20" ht="21.75" thickTop="1">
      <c r="D16"/>
      <c r="N16"/>
    </row>
    <row r="17" spans="2:14">
      <c r="B17" s="189">
        <v>6</v>
      </c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N17"/>
    </row>
    <row r="18" spans="2:14">
      <c r="B18" s="20"/>
      <c r="D18"/>
      <c r="N18"/>
    </row>
    <row r="19" spans="2:14">
      <c r="D19"/>
      <c r="N19"/>
    </row>
    <row r="20" spans="2:14">
      <c r="D20"/>
      <c r="N20"/>
    </row>
    <row r="21" spans="2:14">
      <c r="D21"/>
      <c r="N21"/>
    </row>
    <row r="22" spans="2:14">
      <c r="D22"/>
      <c r="N22"/>
    </row>
    <row r="23" spans="2:14">
      <c r="D23"/>
      <c r="N23"/>
    </row>
    <row r="24" spans="2:14">
      <c r="D24"/>
      <c r="N24"/>
    </row>
    <row r="25" spans="2:14">
      <c r="D25"/>
      <c r="N25"/>
    </row>
    <row r="26" spans="2:14">
      <c r="D26"/>
      <c r="N26"/>
    </row>
    <row r="27" spans="2:14">
      <c r="N27"/>
    </row>
    <row r="28" spans="2:14">
      <c r="D28" s="3"/>
      <c r="N28"/>
    </row>
  </sheetData>
  <sortState xmlns:xlrd2="http://schemas.microsoft.com/office/spreadsheetml/2017/richdata2" ref="B10:L13">
    <sortCondition descending="1" ref="J10:J13"/>
  </sortState>
  <mergeCells count="13">
    <mergeCell ref="B17:L17"/>
    <mergeCell ref="B2:L2"/>
    <mergeCell ref="B3:L3"/>
    <mergeCell ref="B4:L4"/>
    <mergeCell ref="J9"/>
    <mergeCell ref="L9"/>
    <mergeCell ref="J8:L8"/>
    <mergeCell ref="D9"/>
    <mergeCell ref="D8"/>
    <mergeCell ref="F9"/>
    <mergeCell ref="H9"/>
    <mergeCell ref="F8:H8"/>
    <mergeCell ref="B8:B9"/>
  </mergeCells>
  <printOptions horizontalCentered="1" verticalCentered="1"/>
  <pageMargins left="0.7" right="0.7" top="0.75" bottom="0.75" header="0.3" footer="0.3"/>
  <pageSetup paperSize="9" scale="7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7548D-70ED-4AF0-A38E-2B32F037EEE3}">
  <sheetPr>
    <pageSetUpPr fitToPage="1"/>
  </sheetPr>
  <dimension ref="A1:AA22"/>
  <sheetViews>
    <sheetView rightToLeft="1" view="pageBreakPreview" zoomScaleNormal="100" zoomScaleSheetLayoutView="100" workbookViewId="0">
      <selection sqref="A1:AA1"/>
    </sheetView>
  </sheetViews>
  <sheetFormatPr defaultRowHeight="15"/>
  <cols>
    <col min="1" max="1" width="6.5703125" customWidth="1"/>
    <col min="3" max="3" width="0.7109375" customWidth="1"/>
    <col min="6" max="6" width="0.7109375" customWidth="1"/>
    <col min="7" max="7" width="14.7109375" customWidth="1"/>
    <col min="8" max="8" width="0.7109375" customWidth="1"/>
    <col min="9" max="9" width="15.140625" customWidth="1"/>
    <col min="10" max="10" width="0.7109375" customWidth="1"/>
    <col min="12" max="12" width="0.7109375" customWidth="1"/>
    <col min="13" max="13" width="12.5703125" customWidth="1"/>
    <col min="14" max="14" width="0.7109375" customWidth="1"/>
    <col min="16" max="16" width="0.7109375" customWidth="1"/>
    <col min="17" max="17" width="10.85546875" customWidth="1"/>
    <col min="18" max="18" width="0.7109375" customWidth="1"/>
    <col min="20" max="20" width="0.7109375" customWidth="1"/>
    <col min="21" max="21" width="21.7109375" customWidth="1"/>
    <col min="22" max="22" width="0.7109375" customWidth="1"/>
    <col min="23" max="23" width="12.7109375" customWidth="1"/>
    <col min="24" max="24" width="0.7109375" customWidth="1"/>
    <col min="25" max="25" width="16.28515625" customWidth="1"/>
    <col min="26" max="26" width="0.7109375" customWidth="1"/>
    <col min="27" max="27" width="18.28515625" customWidth="1"/>
  </cols>
  <sheetData>
    <row r="1" spans="1:27" ht="25.5">
      <c r="A1" s="174" t="s">
        <v>196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</row>
    <row r="2" spans="1:27" ht="25.5">
      <c r="A2" s="174" t="s">
        <v>95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</row>
    <row r="3" spans="1:27" ht="25.5">
      <c r="A3" s="174" t="s">
        <v>93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4"/>
    </row>
    <row r="4" spans="1:27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</row>
    <row r="5" spans="1:27" ht="24">
      <c r="A5" s="147" t="s">
        <v>180</v>
      </c>
      <c r="B5" s="193" t="s">
        <v>105</v>
      </c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</row>
    <row r="6" spans="1:27" ht="21">
      <c r="A6" s="123"/>
      <c r="B6" s="123"/>
      <c r="C6" s="123"/>
      <c r="D6" s="123"/>
      <c r="E6" s="176" t="s">
        <v>90</v>
      </c>
      <c r="F6" s="176"/>
      <c r="G6" s="176"/>
      <c r="H6" s="176"/>
      <c r="I6" s="176"/>
      <c r="J6" s="123"/>
      <c r="K6" s="176" t="s">
        <v>3</v>
      </c>
      <c r="L6" s="176"/>
      <c r="M6" s="176"/>
      <c r="N6" s="176"/>
      <c r="O6" s="176"/>
      <c r="P6" s="176"/>
      <c r="Q6" s="176"/>
      <c r="R6" s="123"/>
      <c r="S6" s="176" t="s">
        <v>94</v>
      </c>
      <c r="T6" s="176"/>
      <c r="U6" s="176"/>
      <c r="V6" s="176"/>
      <c r="W6" s="176"/>
      <c r="X6" s="176"/>
      <c r="Y6" s="176"/>
      <c r="Z6" s="176"/>
      <c r="AA6" s="176"/>
    </row>
    <row r="7" spans="1:27" ht="21">
      <c r="A7" s="123"/>
      <c r="B7" s="123"/>
      <c r="C7" s="123"/>
      <c r="D7" s="123"/>
      <c r="E7" s="124"/>
      <c r="F7" s="124"/>
      <c r="G7" s="124"/>
      <c r="H7" s="124"/>
      <c r="I7" s="124"/>
      <c r="J7" s="123"/>
      <c r="K7" s="179" t="s">
        <v>106</v>
      </c>
      <c r="L7" s="179"/>
      <c r="M7" s="179"/>
      <c r="N7" s="124"/>
      <c r="O7" s="179" t="s">
        <v>107</v>
      </c>
      <c r="P7" s="179"/>
      <c r="Q7" s="179"/>
      <c r="R7" s="123"/>
      <c r="S7" s="124"/>
      <c r="T7" s="124"/>
      <c r="U7" s="124"/>
      <c r="V7" s="124"/>
      <c r="W7" s="124"/>
      <c r="X7" s="124"/>
      <c r="Y7" s="124"/>
      <c r="Z7" s="124"/>
      <c r="AA7" s="124"/>
    </row>
    <row r="8" spans="1:27" ht="21">
      <c r="A8" s="176" t="s">
        <v>108</v>
      </c>
      <c r="B8" s="176"/>
      <c r="C8" s="123"/>
      <c r="D8" s="176" t="s">
        <v>109</v>
      </c>
      <c r="E8" s="176"/>
      <c r="F8" s="123"/>
      <c r="G8" s="125" t="s">
        <v>6</v>
      </c>
      <c r="H8" s="123"/>
      <c r="I8" s="125" t="s">
        <v>7</v>
      </c>
      <c r="J8" s="123"/>
      <c r="K8" s="126" t="s">
        <v>5</v>
      </c>
      <c r="L8" s="124"/>
      <c r="M8" s="126" t="s">
        <v>6</v>
      </c>
      <c r="N8" s="123"/>
      <c r="O8" s="126" t="s">
        <v>5</v>
      </c>
      <c r="P8" s="124"/>
      <c r="Q8" s="126" t="s">
        <v>12</v>
      </c>
      <c r="R8" s="123"/>
      <c r="S8" s="125" t="s">
        <v>5</v>
      </c>
      <c r="T8" s="123"/>
      <c r="U8" s="125" t="s">
        <v>110</v>
      </c>
      <c r="V8" s="123"/>
      <c r="W8" s="125" t="s">
        <v>6</v>
      </c>
      <c r="X8" s="123"/>
      <c r="Y8" s="125" t="s">
        <v>7</v>
      </c>
      <c r="Z8" s="123"/>
      <c r="AA8" s="125" t="s">
        <v>111</v>
      </c>
    </row>
    <row r="9" spans="1:27" ht="21">
      <c r="A9" s="137"/>
      <c r="B9" s="137"/>
      <c r="C9" s="123"/>
      <c r="D9" s="137"/>
      <c r="E9" s="137"/>
      <c r="F9" s="123"/>
      <c r="G9" s="137"/>
      <c r="H9" s="123"/>
      <c r="I9" s="137"/>
      <c r="J9" s="123"/>
      <c r="K9" s="137"/>
      <c r="L9" s="123"/>
      <c r="M9" s="137"/>
      <c r="N9" s="123"/>
      <c r="O9" s="137"/>
      <c r="P9" s="123"/>
      <c r="Q9" s="137"/>
      <c r="R9" s="123"/>
      <c r="S9" s="137"/>
      <c r="T9" s="123"/>
      <c r="U9" s="137"/>
      <c r="V9" s="123"/>
      <c r="W9" s="137"/>
      <c r="X9" s="123"/>
      <c r="Y9" s="137"/>
      <c r="Z9" s="123"/>
      <c r="AA9" s="137"/>
    </row>
    <row r="10" spans="1:27" ht="21">
      <c r="A10" s="137"/>
      <c r="B10" s="137"/>
      <c r="C10" s="123"/>
      <c r="D10" s="137"/>
      <c r="E10" s="137"/>
      <c r="F10" s="123"/>
      <c r="G10" s="137"/>
      <c r="H10" s="123"/>
      <c r="I10" s="137"/>
      <c r="J10" s="123"/>
      <c r="K10" s="137"/>
      <c r="L10" s="123"/>
      <c r="M10" s="137"/>
      <c r="N10" s="123"/>
      <c r="O10" s="137"/>
      <c r="P10" s="123"/>
      <c r="Q10" s="137"/>
      <c r="R10" s="123"/>
      <c r="S10" s="137"/>
      <c r="T10" s="123"/>
      <c r="U10" s="137"/>
      <c r="V10" s="123"/>
      <c r="W10" s="137"/>
      <c r="X10" s="123"/>
      <c r="Y10" s="137"/>
      <c r="Z10" s="123"/>
      <c r="AA10" s="137"/>
    </row>
    <row r="11" spans="1:27" ht="21">
      <c r="A11" s="176" t="s">
        <v>66</v>
      </c>
      <c r="B11" s="176"/>
      <c r="C11" s="123"/>
      <c r="D11" s="176"/>
      <c r="E11" s="176"/>
      <c r="F11" s="123"/>
      <c r="G11" s="125"/>
      <c r="H11" s="123"/>
      <c r="I11" s="125"/>
      <c r="J11" s="123"/>
      <c r="K11" s="126"/>
      <c r="L11" s="124"/>
      <c r="M11" s="126"/>
      <c r="N11" s="123"/>
      <c r="O11" s="126"/>
      <c r="P11" s="124"/>
      <c r="Q11" s="126"/>
      <c r="R11" s="123"/>
      <c r="S11" s="125"/>
      <c r="T11" s="123"/>
      <c r="U11" s="125"/>
      <c r="V11" s="123"/>
      <c r="W11" s="125"/>
      <c r="X11" s="123"/>
      <c r="Y11" s="125"/>
      <c r="Z11" s="123"/>
      <c r="AA11" s="125"/>
    </row>
    <row r="12" spans="1:27">
      <c r="A12" s="123"/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</row>
    <row r="13" spans="1:27">
      <c r="A13" s="123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</row>
    <row r="14" spans="1:27">
      <c r="A14" s="123"/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</row>
    <row r="15" spans="1:27">
      <c r="A15" s="123"/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</row>
    <row r="16" spans="1:27">
      <c r="A16" s="123"/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</row>
    <row r="17" spans="1:27">
      <c r="A17" s="123"/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</row>
    <row r="22" spans="1:27" ht="21">
      <c r="A22" s="189">
        <v>7</v>
      </c>
      <c r="B22" s="189"/>
      <c r="C22" s="189"/>
      <c r="D22" s="189"/>
      <c r="E22" s="189"/>
      <c r="F22" s="189"/>
      <c r="G22" s="189"/>
      <c r="H22" s="189"/>
      <c r="I22" s="189"/>
      <c r="J22" s="189"/>
      <c r="K22" s="189"/>
      <c r="L22" s="189"/>
      <c r="M22" s="189"/>
      <c r="N22" s="189"/>
      <c r="O22" s="189"/>
      <c r="P22" s="189"/>
      <c r="Q22" s="189"/>
      <c r="R22" s="189"/>
      <c r="S22" s="189"/>
      <c r="T22" s="189"/>
      <c r="U22" s="189"/>
      <c r="V22" s="189"/>
      <c r="W22" s="189"/>
      <c r="X22" s="189"/>
      <c r="Y22" s="189"/>
      <c r="Z22" s="189"/>
      <c r="AA22" s="189"/>
    </row>
  </sheetData>
  <mergeCells count="14">
    <mergeCell ref="A22:AA22"/>
    <mergeCell ref="A1:AA1"/>
    <mergeCell ref="A2:AA2"/>
    <mergeCell ref="A3:AA3"/>
    <mergeCell ref="B5:AA5"/>
    <mergeCell ref="E6:I6"/>
    <mergeCell ref="K6:Q6"/>
    <mergeCell ref="S6:AA6"/>
    <mergeCell ref="A11:B11"/>
    <mergeCell ref="D11:E11"/>
    <mergeCell ref="K7:M7"/>
    <mergeCell ref="O7:Q7"/>
    <mergeCell ref="A8:B8"/>
    <mergeCell ref="D8:E8"/>
  </mergeCells>
  <pageMargins left="0.7" right="0.7" top="0.75" bottom="0.75" header="0.3" footer="0.3"/>
  <pageSetup paperSize="9" scale="68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B36"/>
  <sheetViews>
    <sheetView rightToLeft="1" view="pageBreakPreview" zoomScale="55" zoomScaleNormal="70" zoomScaleSheetLayoutView="55" workbookViewId="0">
      <selection activeCell="S5" sqref="S5"/>
    </sheetView>
  </sheetViews>
  <sheetFormatPr defaultRowHeight="21"/>
  <cols>
    <col min="1" max="1" width="1.5703125" style="1" customWidth="1"/>
    <col min="2" max="2" width="44.42578125" style="1" customWidth="1"/>
    <col min="3" max="3" width="1" style="1" customWidth="1"/>
    <col min="4" max="4" width="16.85546875" style="1" bestFit="1" customWidth="1"/>
    <col min="5" max="5" width="1" style="1" customWidth="1"/>
    <col min="6" max="6" width="18.5703125" style="1" bestFit="1" customWidth="1"/>
    <col min="7" max="7" width="1" style="1" customWidth="1"/>
    <col min="8" max="8" width="24.5703125" style="1" customWidth="1"/>
    <col min="9" max="9" width="1" style="1" customWidth="1"/>
    <col min="10" max="10" width="18" style="1" bestFit="1" customWidth="1"/>
    <col min="11" max="11" width="1" style="1" customWidth="1"/>
    <col min="12" max="12" width="27" style="1" customWidth="1"/>
    <col min="13" max="13" width="1" style="1" customWidth="1"/>
    <col min="14" max="14" width="23" style="1" customWidth="1"/>
    <col min="15" max="15" width="1" style="1" customWidth="1"/>
    <col min="16" max="16" width="9.140625" style="1" customWidth="1"/>
    <col min="17" max="21" width="9.140625" style="1"/>
    <col min="23" max="16384" width="9.140625" style="1"/>
  </cols>
  <sheetData>
    <row r="2" spans="2:28" ht="35.25">
      <c r="B2" s="194" t="s">
        <v>196</v>
      </c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</row>
    <row r="3" spans="2:28" ht="35.25">
      <c r="B3" s="194" t="s">
        <v>0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2:28" ht="35.25">
      <c r="B4" s="194" t="s">
        <v>93</v>
      </c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</row>
    <row r="5" spans="2:28" ht="138.75" customHeight="1"/>
    <row r="6" spans="2:28" s="2" customFormat="1" ht="30">
      <c r="B6" s="12" t="s">
        <v>76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/>
      <c r="W6" s="11"/>
      <c r="X6" s="11"/>
      <c r="Y6" s="11"/>
      <c r="Z6" s="11"/>
      <c r="AA6" s="11"/>
      <c r="AB6" s="11"/>
    </row>
    <row r="7" spans="2:28" s="2" customFormat="1" ht="69" customHeight="1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/>
      <c r="W7" s="11"/>
      <c r="X7" s="11"/>
      <c r="Y7" s="11"/>
      <c r="Z7" s="11"/>
      <c r="AA7" s="11"/>
      <c r="AB7" s="11"/>
    </row>
    <row r="8" spans="2:28" ht="30">
      <c r="B8" s="196" t="s">
        <v>71</v>
      </c>
      <c r="D8" s="158" t="s">
        <v>94</v>
      </c>
      <c r="E8" s="158" t="s">
        <v>4</v>
      </c>
      <c r="F8" s="158" t="s">
        <v>4</v>
      </c>
      <c r="G8" s="158" t="s">
        <v>4</v>
      </c>
      <c r="H8" s="158" t="s">
        <v>4</v>
      </c>
      <c r="I8" s="158" t="s">
        <v>4</v>
      </c>
      <c r="J8" s="158" t="s">
        <v>4</v>
      </c>
      <c r="K8" s="158" t="s">
        <v>4</v>
      </c>
      <c r="L8" s="158" t="s">
        <v>4</v>
      </c>
      <c r="M8" s="158" t="s">
        <v>4</v>
      </c>
      <c r="N8" s="158" t="s">
        <v>4</v>
      </c>
    </row>
    <row r="9" spans="2:28" ht="30">
      <c r="B9" s="196" t="s">
        <v>1</v>
      </c>
      <c r="D9" s="195" t="s">
        <v>5</v>
      </c>
      <c r="E9" s="17"/>
      <c r="F9" s="195" t="s">
        <v>25</v>
      </c>
      <c r="G9" s="17"/>
      <c r="H9" s="195" t="s">
        <v>26</v>
      </c>
      <c r="I9" s="17"/>
      <c r="J9" s="195" t="s">
        <v>27</v>
      </c>
      <c r="K9" s="17"/>
      <c r="L9" s="190" t="s">
        <v>28</v>
      </c>
      <c r="M9" s="17"/>
      <c r="N9" s="195" t="s">
        <v>29</v>
      </c>
    </row>
    <row r="10" spans="2:28" ht="26.25" customHeight="1">
      <c r="B10" s="75"/>
      <c r="D10" s="76"/>
      <c r="E10" s="65"/>
      <c r="F10" s="76"/>
      <c r="G10" s="65"/>
      <c r="H10" s="77"/>
      <c r="J10" s="75"/>
      <c r="L10" s="76"/>
      <c r="N10" s="11"/>
    </row>
    <row r="11" spans="2:28" ht="31.5" thickBot="1">
      <c r="B11" s="64" t="s">
        <v>66</v>
      </c>
      <c r="D11" s="79"/>
      <c r="E11" s="80"/>
      <c r="F11" s="79">
        <f>SUM(F10:F10)</f>
        <v>0</v>
      </c>
      <c r="G11" s="80"/>
      <c r="H11" s="79">
        <f>SUM(H10:H10)</f>
        <v>0</v>
      </c>
      <c r="I11" s="81"/>
      <c r="J11" s="104"/>
      <c r="K11" s="81"/>
      <c r="L11" s="79">
        <f>SUM(L10:L10)</f>
        <v>0</v>
      </c>
      <c r="M11" s="81"/>
      <c r="N11" s="82"/>
    </row>
    <row r="12" spans="2:28" ht="21.75" thickTop="1">
      <c r="H12"/>
      <c r="L12"/>
    </row>
    <row r="13" spans="2:28">
      <c r="L13"/>
    </row>
    <row r="14" spans="2:28">
      <c r="L14"/>
    </row>
    <row r="15" spans="2:28">
      <c r="L15"/>
    </row>
    <row r="16" spans="2:28">
      <c r="L16"/>
    </row>
    <row r="17" spans="8:12" ht="30">
      <c r="H17" s="81">
        <v>8</v>
      </c>
      <c r="L17"/>
    </row>
    <row r="18" spans="8:12">
      <c r="L18"/>
    </row>
    <row r="19" spans="8:12">
      <c r="L19"/>
    </row>
    <row r="20" spans="8:12">
      <c r="L20"/>
    </row>
    <row r="21" spans="8:12">
      <c r="L21"/>
    </row>
    <row r="22" spans="8:12">
      <c r="L22"/>
    </row>
    <row r="23" spans="8:12">
      <c r="L23"/>
    </row>
    <row r="24" spans="8:12">
      <c r="L24"/>
    </row>
    <row r="25" spans="8:12">
      <c r="L25"/>
    </row>
    <row r="26" spans="8:12">
      <c r="L26"/>
    </row>
    <row r="27" spans="8:12">
      <c r="L27"/>
    </row>
    <row r="28" spans="8:12">
      <c r="L28"/>
    </row>
    <row r="29" spans="8:12">
      <c r="L29"/>
    </row>
    <row r="30" spans="8:12">
      <c r="L30"/>
    </row>
    <row r="31" spans="8:12">
      <c r="L31"/>
    </row>
    <row r="32" spans="8:12">
      <c r="L32"/>
    </row>
    <row r="33" spans="12:12">
      <c r="L33"/>
    </row>
    <row r="34" spans="12:12">
      <c r="L34"/>
    </row>
    <row r="35" spans="12:12">
      <c r="L35"/>
    </row>
    <row r="36" spans="12:12">
      <c r="L36"/>
    </row>
  </sheetData>
  <mergeCells count="11">
    <mergeCell ref="B2:N2"/>
    <mergeCell ref="B3:N3"/>
    <mergeCell ref="B4:N4"/>
    <mergeCell ref="L9"/>
    <mergeCell ref="N9"/>
    <mergeCell ref="D8:N8"/>
    <mergeCell ref="B8:B9"/>
    <mergeCell ref="D9"/>
    <mergeCell ref="F9"/>
    <mergeCell ref="H9"/>
    <mergeCell ref="J9"/>
  </mergeCells>
  <phoneticPr fontId="22" type="noConversion"/>
  <printOptions horizontalCentered="1" verticalCentered="1"/>
  <pageMargins left="0.7" right="0.7" top="0.5" bottom="0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16</vt:i4>
      </vt:variant>
    </vt:vector>
  </HeadingPairs>
  <TitlesOfParts>
    <vt:vector size="39" baseType="lpstr">
      <vt:lpstr>صفحه اول </vt:lpstr>
      <vt:lpstr>سرمایه گذاری ها</vt:lpstr>
      <vt:lpstr>سهام</vt:lpstr>
      <vt:lpstr>اوراق مشتقه</vt:lpstr>
      <vt:lpstr>اوراق مشارکت</vt:lpstr>
      <vt:lpstr>گواهی سپرده</vt:lpstr>
      <vt:lpstr>سپرده</vt:lpstr>
      <vt:lpstr>واحدهای صندوق</vt:lpstr>
      <vt:lpstr>تعدیل قیمت</vt:lpstr>
      <vt:lpstr>جمع درآمدها</vt:lpstr>
      <vt:lpstr>درآمد سرمایه گذاری در صندوق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درآمد سود صندوق</vt:lpstr>
      <vt:lpstr>درآمد سود سهام</vt:lpstr>
      <vt:lpstr>سود اوراق بهادار</vt:lpstr>
      <vt:lpstr>سود سپرده بانکی</vt:lpstr>
      <vt:lpstr>درآمد ناشی از تغییر قیمت اوراق</vt:lpstr>
      <vt:lpstr>درآمد ناشی از فروش</vt:lpstr>
      <vt:lpstr>درآمد اعمال اختیار</vt:lpstr>
      <vt:lpstr>مبالغ تخصیصی اوراق</vt:lpstr>
      <vt:lpstr>'اوراق مشارکت'!Print_Area</vt:lpstr>
      <vt:lpstr>'اوراق مشتقه'!Print_Area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 گذاری ها'!Print_Area</vt:lpstr>
      <vt:lpstr>'سرمایه‌گذاری در اوراق بهادار'!Print_Area</vt:lpstr>
      <vt:lpstr>سهام!Print_Area</vt:lpstr>
      <vt:lpstr>'سود اوراق بهادار'!Print_Area</vt:lpstr>
      <vt:lpstr>'سود سپرده بانکی'!Print_Area</vt:lpstr>
      <vt:lpstr>'صفحه اول '!Print_Area</vt:lpstr>
      <vt:lpstr>'گواهی سپرده'!Print_Area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MohammadMehdi Sharifi</cp:lastModifiedBy>
  <cp:lastPrinted>2024-06-24T13:20:09Z</cp:lastPrinted>
  <dcterms:created xsi:type="dcterms:W3CDTF">2021-12-28T12:49:50Z</dcterms:created>
  <dcterms:modified xsi:type="dcterms:W3CDTF">2024-06-26T08:30:24Z</dcterms:modified>
</cp:coreProperties>
</file>