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فروردین\ارمغان\"/>
    </mc:Choice>
  </mc:AlternateContent>
  <xr:revisionPtr revIDLastSave="0" documentId="13_ncr:1_{42ED4B80-649A-430E-BCA4-4CFA550C92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F15" i="14" l="1"/>
  <c r="T16" i="7"/>
  <c r="F15" i="13"/>
  <c r="J15" i="13"/>
  <c r="F14" i="12"/>
  <c r="H14" i="12"/>
  <c r="J14" i="12"/>
  <c r="N14" i="12"/>
  <c r="P14" i="12"/>
  <c r="R14" i="12"/>
  <c r="F17" i="10"/>
  <c r="H17" i="10"/>
  <c r="J17" i="10"/>
  <c r="L17" i="10"/>
  <c r="N17" i="10"/>
  <c r="P17" i="10"/>
  <c r="R17" i="10"/>
  <c r="D34" i="9"/>
  <c r="F34" i="9"/>
  <c r="H34" i="9"/>
  <c r="J34" i="9"/>
  <c r="L34" i="9"/>
  <c r="N34" i="9"/>
  <c r="P34" i="9"/>
  <c r="R34" i="9"/>
  <c r="J34" i="11"/>
  <c r="P34" i="11"/>
  <c r="R34" i="11"/>
  <c r="T34" i="11"/>
  <c r="D12" i="15"/>
  <c r="L15" i="6"/>
  <c r="N15" i="6"/>
  <c r="P15" i="6"/>
  <c r="R15" i="6"/>
  <c r="P16" i="3"/>
  <c r="R16" i="3"/>
  <c r="T16" i="3"/>
  <c r="Z16" i="3"/>
  <c r="AB16" i="3"/>
  <c r="AH16" i="3"/>
  <c r="AJ16" i="3"/>
  <c r="E33" i="1"/>
  <c r="G33" i="1"/>
  <c r="I33" i="1"/>
  <c r="O33" i="1"/>
  <c r="Q33" i="1"/>
  <c r="S33" i="1"/>
  <c r="U33" i="1"/>
  <c r="W33" i="1"/>
  <c r="Y33" i="1"/>
  <c r="D15" i="14"/>
  <c r="N16" i="7"/>
  <c r="J16" i="7"/>
  <c r="P16" i="7"/>
  <c r="D14" i="12"/>
  <c r="L14" i="12"/>
  <c r="F34" i="8"/>
  <c r="H34" i="8"/>
  <c r="P34" i="8"/>
  <c r="R34" i="8"/>
  <c r="T34" i="8"/>
  <c r="F34" i="11"/>
  <c r="H34" i="11"/>
  <c r="L34" i="11"/>
  <c r="N34" i="11"/>
  <c r="V34" i="11"/>
  <c r="V16" i="3"/>
  <c r="X16" i="3"/>
  <c r="AD16" i="3"/>
  <c r="K33" i="1"/>
  <c r="M33" i="1"/>
  <c r="F33" i="1"/>
  <c r="H33" i="1"/>
  <c r="J33" i="1"/>
  <c r="L33" i="1"/>
  <c r="N33" i="1"/>
  <c r="P33" i="1"/>
  <c r="R33" i="1"/>
  <c r="T33" i="1"/>
  <c r="V33" i="1"/>
  <c r="X33" i="1"/>
  <c r="L16" i="7"/>
  <c r="J34" i="8"/>
  <c r="L34" i="8"/>
  <c r="N34" i="8"/>
  <c r="D34" i="11"/>
  <c r="R16" i="7"/>
  <c r="J10" i="4" l="1"/>
  <c r="L10" i="4"/>
  <c r="H10" i="4"/>
  <c r="F10" i="4"/>
  <c r="D10" i="4"/>
  <c r="Z33" i="1"/>
  <c r="X12" i="5"/>
  <c r="V12" i="5"/>
  <c r="P12" i="5"/>
  <c r="N12" i="5"/>
  <c r="L12" i="5"/>
  <c r="F9" i="15" l="1"/>
  <c r="F11" i="15"/>
  <c r="F10" i="15"/>
  <c r="Q16" i="3"/>
  <c r="S16" i="3"/>
  <c r="U16" i="3"/>
  <c r="W16" i="3"/>
  <c r="Y16" i="3"/>
  <c r="AA16" i="3"/>
  <c r="AC16" i="3"/>
  <c r="AE16" i="3"/>
  <c r="AG16" i="3"/>
  <c r="E12" i="16"/>
  <c r="F12" i="15" l="1"/>
  <c r="I12" i="16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AA15" i="1" l="1"/>
  <c r="AA19" i="1"/>
  <c r="AA23" i="1"/>
  <c r="AA27" i="1"/>
  <c r="AA31" i="1"/>
  <c r="AA17" i="1"/>
  <c r="AA25" i="1"/>
  <c r="AA14" i="1"/>
  <c r="AA18" i="1"/>
  <c r="AA22" i="1"/>
  <c r="AA26" i="1"/>
  <c r="AA30" i="1"/>
  <c r="AA12" i="1"/>
  <c r="AA16" i="1"/>
  <c r="AA20" i="1"/>
  <c r="AA24" i="1"/>
  <c r="AA28" i="1"/>
  <c r="AA32" i="1"/>
  <c r="AA13" i="1"/>
  <c r="AA21" i="1"/>
  <c r="AA29" i="1"/>
  <c r="T13" i="6"/>
  <c r="T11" i="6"/>
  <c r="T12" i="6"/>
  <c r="AL14" i="3"/>
  <c r="AL12" i="3"/>
  <c r="AL13" i="3"/>
  <c r="AL11" i="3"/>
  <c r="T10" i="6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H12" i="15" l="1"/>
  <c r="T15" i="6"/>
  <c r="AL16" i="3"/>
  <c r="AM16" i="3" s="1"/>
  <c r="AA33" i="1"/>
</calcChain>
</file>

<file path=xl/sharedStrings.xml><?xml version="1.0" encoding="utf-8"?>
<sst xmlns="http://schemas.openxmlformats.org/spreadsheetml/2006/main" count="734" uniqueCount="170">
  <si>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</si>
  <si>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</si>
  <si>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</si>
  <si>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</si>
  <si>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</si>
  <si>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</si>
  <si>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</si>
  <si>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</si>
  <si>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</si>
  <si>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</si>
  <si>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</si>
  <si>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</si>
  <si>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</si>
  <si>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</si>
  <si>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</si>
  <si>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</si>
  <si>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</si>
  <si>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</si>
  <si>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</si>
  <si>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</si>
  <si>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</si>
  <si>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</si>
  <si>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</si>
  <si>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</si>
  <si>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</si>
  <si>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</si>
  <si>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</si>
  <si>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</si>
  <si>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</si>
  <si>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</si>
  <si>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</si>
  <si>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</si>
  <si>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</si>
  <si>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</si>
  <si>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</si>
  <si>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</si>
  <si>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</si>
  <si>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</si>
  <si>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</si>
  <si>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</si>
  <si>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</si>
  <si>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</si>
  <si>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</si>
  <si>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</si>
  <si>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</si>
  <si>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</si>
  <si>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</si>
  <si>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</si>
  <si>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</si>
  <si>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</si>
  <si>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</si>
  <si>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</si>
  <si>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</si>
  <si>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</si>
  <si>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</si>
  <si>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</si>
  <si>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</si>
  <si>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</si>
  <si>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</si>
  <si>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</si>
  <si>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</si>
  <si>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</si>
  <si>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</si>
  <si>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</si>
  <si>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</si>
  <si>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</si>
  <si>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</si>
  <si>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</si>
  <si>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</si>
  <si>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</si>
  <si>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</si>
  <si>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</si>
  <si>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</si>
  <si>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</si>
  <si>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</si>
  <si>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</si>
  <si>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</si>
  <si>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</si>
  <si>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</si>
  <si>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</si>
  <si>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</si>
  <si>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</si>
  <si>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</si>
  <si>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</si>
  <si>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</si>
  <si>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</si>
  <si>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</si>
  <si>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</si>
  <si>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</si>
  <si>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</si>
  <si>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</si>
  <si>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</si>
  <si>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</si>
  <si>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</si>
  <si>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</si>
  <si>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</si>
  <si>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</si>
  <si>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</si>
  <si>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</si>
  <si>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</si>
  <si>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</si>
  <si>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</si>
  <si>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</si>
  <si>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</si>
  <si>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</si>
  <si>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</si>
  <si>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</si>
  <si>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</si>
  <si>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</si>
  <si>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</si>
  <si>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</si>
  <si>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3.5.سایردرآمدها</t>
  </si>
  <si>
    <t>3.4.سود اوراق بدهی و سپرده بانکی</t>
  </si>
  <si>
    <t>3.2.درآمد حاصل از سرمایه گذاری در اوراق بدهی</t>
  </si>
  <si>
    <t>بله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</si>
  <si>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</si>
  <si>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</si>
  <si>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</si>
  <si>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</si>
  <si>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</si>
  <si>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صنعتی‌ بهشهر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</si>
  <si>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</si>
  <si>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</si>
  <si>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</si>
  <si>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</si>
  <si>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</si>
  <si>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</si>
  <si>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</si>
  <si>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</si>
  <si>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</si>
  <si>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</si>
  <si>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</si>
  <si>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اقتصادی و خودکفایی آزادگان</t>
  </si>
  <si>
    <t>سیمان ساوه</t>
  </si>
  <si>
    <t>سیمان‌هرمزگان‌</t>
  </si>
  <si>
    <t>پمپ‌ سازی‌ ایران‌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</si>
  <si>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</si>
  <si>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</si>
  <si>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</si>
  <si>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</si>
  <si>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</si>
  <si>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ملی‌ صنایع‌ مس‌ ایران‌</t>
  </si>
  <si>
    <t>سپنتا</t>
  </si>
  <si>
    <t>شیر پگاه آذربایجان شرقی</t>
  </si>
  <si>
    <t>پویا زرکان آق دره</t>
  </si>
  <si>
    <t>بورس کالای ایران</t>
  </si>
  <si>
    <t>گروه‌بهمن‌</t>
  </si>
  <si>
    <t>مخابرات ایران</t>
  </si>
  <si>
    <t>فرآوری‌موادمعدنی‌ایران‌</t>
  </si>
  <si>
    <t>1400/02/22</t>
  </si>
  <si>
    <t>موسسه اعتباری ملل نارمک</t>
  </si>
  <si>
    <t>1402/05/09</t>
  </si>
  <si>
    <t>026610277000000486</t>
  </si>
  <si>
    <t>نیروکلر</t>
  </si>
  <si>
    <t>پالایش نفت تهران</t>
  </si>
  <si>
    <t>اسنادخزانه-م5بودجه00-030626</t>
  </si>
  <si>
    <t>1403/06/26</t>
  </si>
  <si>
    <t>سیم و کابل ابهر</t>
  </si>
  <si>
    <t>فولاد امیرکبیرکاشان</t>
  </si>
  <si>
    <t>ملی شیمی کشاورز</t>
  </si>
  <si>
    <t>سیمان‌ارومیه‌</t>
  </si>
  <si>
    <t>زامیاد</t>
  </si>
  <si>
    <t>1402/12/29</t>
  </si>
  <si>
    <t>آهن و فولاد غدیر ایرانیان</t>
  </si>
  <si>
    <t>اسناد خزانه-م3بودجه01-040520</t>
  </si>
  <si>
    <t>1401/05/18</t>
  </si>
  <si>
    <t>1404/05/20</t>
  </si>
  <si>
    <t>برای ماه منتهی به1403/01/31</t>
  </si>
  <si>
    <t>1403/01/31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</si>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</sst>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4" fillId="0" borderId="0" xfId="0" applyNumberFormat="1" applyFont="1"/>
    <xf numFmtId="0" fontId="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10" fontId="1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8" fillId="0" borderId="3" xfId="0" applyFont="1" applyBorder="1" applyAlignment="1">
      <alignment wrapText="1"/>
    </xf>
    <xf numFmtId="0" fontId="18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19" fillId="0" borderId="0" xfId="0" applyFont="1"/>
    <xf numFmtId="3" fontId="19" fillId="0" borderId="0" xfId="0" applyNumberFormat="1" applyFont="1"/>
    <xf numFmtId="3" fontId="14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3" fontId="4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581025</xdr:colOff>
      <xdr:row>53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2C1B77-379F-4341-7256-73F05BAA0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99775" y="0"/>
          <a:ext cx="7286625" cy="1026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topLeftCell="A25" zoomScaleNormal="100" zoomScaleSheetLayoutView="100" workbookViewId="0">
      <selection activeCell="F36" sqref="F36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36"/>
  <sheetViews>
    <sheetView rightToLeft="1" view="pageBreakPreview" zoomScale="85" zoomScaleNormal="85" zoomScaleSheetLayoutView="85" workbookViewId="0">
      <selection activeCell="J35" sqref="J35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2:28" ht="30" x14ac:dyDescent="0.55000000000000004">
      <c r="B3" s="107" t="s">
        <v>50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2:28" ht="30" x14ac:dyDescent="0.55000000000000004">
      <c r="B4" s="107" t="s">
        <v>167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6" t="s">
        <v>2</v>
      </c>
      <c r="D9" s="107" t="s">
        <v>52</v>
      </c>
      <c r="E9" s="107" t="s">
        <v>52</v>
      </c>
      <c r="F9" s="107" t="s">
        <v>52</v>
      </c>
      <c r="G9" s="107" t="s">
        <v>52</v>
      </c>
      <c r="H9" s="107" t="s">
        <v>52</v>
      </c>
      <c r="I9" s="107" t="s">
        <v>52</v>
      </c>
      <c r="J9" s="107" t="s">
        <v>52</v>
      </c>
      <c r="K9" s="107" t="s">
        <v>52</v>
      </c>
      <c r="L9" s="107" t="s">
        <v>52</v>
      </c>
      <c r="N9" s="107" t="s">
        <v>53</v>
      </c>
      <c r="O9" s="107" t="s">
        <v>53</v>
      </c>
      <c r="P9" s="107" t="s">
        <v>53</v>
      </c>
      <c r="Q9" s="107" t="s">
        <v>53</v>
      </c>
      <c r="R9" s="107" t="s">
        <v>53</v>
      </c>
      <c r="S9" s="107" t="s">
        <v>53</v>
      </c>
      <c r="T9" s="107" t="s">
        <v>53</v>
      </c>
      <c r="U9" s="107" t="s">
        <v>53</v>
      </c>
      <c r="V9" s="107" t="s">
        <v>53</v>
      </c>
    </row>
    <row r="10" spans="2:28" s="46" customFormat="1" ht="55.5" customHeight="1" x14ac:dyDescent="0.25">
      <c r="B10" s="122" t="s">
        <v>2</v>
      </c>
      <c r="D10" s="126" t="s">
        <v>70</v>
      </c>
      <c r="E10" s="47"/>
      <c r="F10" s="126" t="s">
        <v>71</v>
      </c>
      <c r="G10" s="47"/>
      <c r="H10" s="126" t="s">
        <v>72</v>
      </c>
      <c r="I10" s="47"/>
      <c r="J10" s="126" t="s">
        <v>40</v>
      </c>
      <c r="K10" s="47"/>
      <c r="L10" s="126" t="s">
        <v>73</v>
      </c>
      <c r="N10" s="126" t="s">
        <v>70</v>
      </c>
      <c r="O10" s="47"/>
      <c r="P10" s="126" t="s">
        <v>71</v>
      </c>
      <c r="Q10" s="47"/>
      <c r="R10" s="126" t="s">
        <v>72</v>
      </c>
      <c r="S10" s="47"/>
      <c r="T10" s="126" t="s">
        <v>40</v>
      </c>
      <c r="U10" s="47"/>
      <c r="V10" s="126" t="s">
        <v>73</v>
      </c>
    </row>
    <row r="11" spans="2:28" x14ac:dyDescent="0.55000000000000004">
      <c r="B11" s="4" t="s">
        <v>144</v>
      </c>
      <c r="C11" s="100"/>
      <c r="D11" s="27">
        <v>0</v>
      </c>
      <c r="E11" s="27"/>
      <c r="F11" s="27">
        <v>10017354380</v>
      </c>
      <c r="G11" s="27"/>
      <c r="H11" s="27">
        <v>0</v>
      </c>
      <c r="I11" s="27"/>
      <c r="J11" s="27">
        <v>10017354380</v>
      </c>
      <c r="K11" s="27"/>
      <c r="L11" s="51">
        <v>15.579000000000001</v>
      </c>
      <c r="M11" s="27"/>
      <c r="N11" s="27">
        <v>0</v>
      </c>
      <c r="O11" s="27"/>
      <c r="P11" s="27">
        <v>10017354380</v>
      </c>
      <c r="Q11" s="27"/>
      <c r="R11" s="27">
        <v>0</v>
      </c>
      <c r="S11" s="27"/>
      <c r="T11" s="27">
        <v>10017354380</v>
      </c>
      <c r="U11" s="100"/>
      <c r="V11" s="51">
        <v>15.579000000000001</v>
      </c>
    </row>
    <row r="12" spans="2:28" x14ac:dyDescent="0.55000000000000004">
      <c r="B12" s="4" t="s">
        <v>134</v>
      </c>
      <c r="C12" s="100"/>
      <c r="D12" s="27">
        <v>0</v>
      </c>
      <c r="E12" s="27"/>
      <c r="F12" s="27">
        <v>826731424</v>
      </c>
      <c r="G12" s="27"/>
      <c r="H12" s="27">
        <v>0</v>
      </c>
      <c r="I12" s="27"/>
      <c r="J12" s="27">
        <v>826731424</v>
      </c>
      <c r="K12" s="27"/>
      <c r="L12" s="51">
        <v>1.2857000000000001</v>
      </c>
      <c r="M12" s="27"/>
      <c r="N12" s="27">
        <v>0</v>
      </c>
      <c r="O12" s="27"/>
      <c r="P12" s="27">
        <v>826731424</v>
      </c>
      <c r="Q12" s="27"/>
      <c r="R12" s="27">
        <v>0</v>
      </c>
      <c r="S12" s="27"/>
      <c r="T12" s="27">
        <v>826731424</v>
      </c>
      <c r="U12" s="100"/>
      <c r="V12" s="51">
        <v>1.2857000000000001</v>
      </c>
    </row>
    <row r="13" spans="2:28" x14ac:dyDescent="0.55000000000000004">
      <c r="B13" s="4" t="s">
        <v>163</v>
      </c>
      <c r="C13" s="100"/>
      <c r="D13" s="27">
        <v>0</v>
      </c>
      <c r="E13" s="27"/>
      <c r="F13" s="27">
        <v>765964790</v>
      </c>
      <c r="G13" s="27"/>
      <c r="H13" s="27">
        <v>0</v>
      </c>
      <c r="I13" s="27"/>
      <c r="J13" s="27">
        <v>765964790</v>
      </c>
      <c r="K13" s="27"/>
      <c r="L13" s="51">
        <v>1.1912</v>
      </c>
      <c r="M13" s="27"/>
      <c r="N13" s="27">
        <v>0</v>
      </c>
      <c r="O13" s="27"/>
      <c r="P13" s="27">
        <v>765964790</v>
      </c>
      <c r="Q13" s="27"/>
      <c r="R13" s="27">
        <v>0</v>
      </c>
      <c r="S13" s="27"/>
      <c r="T13" s="27">
        <v>765964790</v>
      </c>
      <c r="U13" s="100"/>
      <c r="V13" s="51">
        <v>1.1912</v>
      </c>
    </row>
    <row r="14" spans="2:28" x14ac:dyDescent="0.55000000000000004">
      <c r="B14" s="4" t="s">
        <v>121</v>
      </c>
      <c r="C14" s="100"/>
      <c r="D14" s="27">
        <v>0</v>
      </c>
      <c r="E14" s="27"/>
      <c r="F14" s="27">
        <v>646590320</v>
      </c>
      <c r="G14" s="27"/>
      <c r="H14" s="27">
        <v>0</v>
      </c>
      <c r="I14" s="27"/>
      <c r="J14" s="27">
        <v>646590320</v>
      </c>
      <c r="K14" s="27"/>
      <c r="L14" s="51">
        <v>1.0056</v>
      </c>
      <c r="M14" s="27"/>
      <c r="N14" s="27">
        <v>0</v>
      </c>
      <c r="O14" s="27"/>
      <c r="P14" s="27">
        <v>646590320</v>
      </c>
      <c r="Q14" s="27"/>
      <c r="R14" s="27">
        <v>0</v>
      </c>
      <c r="S14" s="27"/>
      <c r="T14" s="27">
        <v>646590320</v>
      </c>
      <c r="U14" s="100"/>
      <c r="V14" s="51">
        <v>1.0056</v>
      </c>
    </row>
    <row r="15" spans="2:28" x14ac:dyDescent="0.55000000000000004">
      <c r="B15" s="4" t="s">
        <v>141</v>
      </c>
      <c r="C15" s="100"/>
      <c r="D15" s="27">
        <v>0</v>
      </c>
      <c r="E15" s="27"/>
      <c r="F15" s="27">
        <v>591861634</v>
      </c>
      <c r="G15" s="27"/>
      <c r="H15" s="27">
        <v>0</v>
      </c>
      <c r="I15" s="27"/>
      <c r="J15" s="27">
        <v>591861634</v>
      </c>
      <c r="K15" s="27"/>
      <c r="L15" s="51">
        <v>0.92049999999999998</v>
      </c>
      <c r="M15" s="27"/>
      <c r="N15" s="27">
        <v>0</v>
      </c>
      <c r="O15" s="27"/>
      <c r="P15" s="27">
        <v>591861634</v>
      </c>
      <c r="Q15" s="27"/>
      <c r="R15" s="27">
        <v>0</v>
      </c>
      <c r="S15" s="27"/>
      <c r="T15" s="27">
        <v>591861634</v>
      </c>
      <c r="U15" s="100"/>
      <c r="V15" s="51">
        <v>0.92049999999999998</v>
      </c>
    </row>
    <row r="16" spans="2:28" x14ac:dyDescent="0.55000000000000004">
      <c r="B16" s="4" t="s">
        <v>160</v>
      </c>
      <c r="C16" s="100"/>
      <c r="D16" s="27">
        <v>0</v>
      </c>
      <c r="E16" s="27"/>
      <c r="F16" s="27">
        <v>567049679</v>
      </c>
      <c r="G16" s="27"/>
      <c r="H16" s="27">
        <v>0</v>
      </c>
      <c r="I16" s="27"/>
      <c r="J16" s="27">
        <v>567049679</v>
      </c>
      <c r="K16" s="27"/>
      <c r="L16" s="51">
        <v>0.88190000000000002</v>
      </c>
      <c r="M16" s="27"/>
      <c r="N16" s="27">
        <v>0</v>
      </c>
      <c r="O16" s="27"/>
      <c r="P16" s="27">
        <v>567049679</v>
      </c>
      <c r="Q16" s="27"/>
      <c r="R16" s="27">
        <v>0</v>
      </c>
      <c r="S16" s="27"/>
      <c r="T16" s="27">
        <v>567049679</v>
      </c>
      <c r="U16" s="100"/>
      <c r="V16" s="51">
        <v>0.88190000000000002</v>
      </c>
    </row>
    <row r="17" spans="2:22" x14ac:dyDescent="0.55000000000000004">
      <c r="B17" s="4" t="s">
        <v>158</v>
      </c>
      <c r="C17" s="100"/>
      <c r="D17" s="27">
        <v>0</v>
      </c>
      <c r="E17" s="27"/>
      <c r="F17" s="27">
        <v>514903013</v>
      </c>
      <c r="G17" s="27"/>
      <c r="H17" s="27">
        <v>0</v>
      </c>
      <c r="I17" s="27"/>
      <c r="J17" s="27">
        <v>514903013</v>
      </c>
      <c r="K17" s="27"/>
      <c r="L17" s="51">
        <v>0.80079999999999996</v>
      </c>
      <c r="M17" s="27"/>
      <c r="N17" s="27">
        <v>0</v>
      </c>
      <c r="O17" s="27"/>
      <c r="P17" s="27">
        <v>514903013</v>
      </c>
      <c r="Q17" s="27"/>
      <c r="R17" s="27">
        <v>0</v>
      </c>
      <c r="S17" s="27"/>
      <c r="T17" s="27">
        <v>514903013</v>
      </c>
      <c r="U17" s="100"/>
      <c r="V17" s="51">
        <v>0.80079999999999996</v>
      </c>
    </row>
    <row r="18" spans="2:22" x14ac:dyDescent="0.55000000000000004">
      <c r="B18" s="4" t="s">
        <v>138</v>
      </c>
      <c r="C18" s="100"/>
      <c r="D18" s="27">
        <v>0</v>
      </c>
      <c r="E18" s="27"/>
      <c r="F18" s="27">
        <v>253234270</v>
      </c>
      <c r="G18" s="27"/>
      <c r="H18" s="27">
        <v>54109956</v>
      </c>
      <c r="I18" s="27"/>
      <c r="J18" s="27">
        <v>307344226</v>
      </c>
      <c r="K18" s="27"/>
      <c r="L18" s="51">
        <v>0.47799999999999998</v>
      </c>
      <c r="M18" s="27"/>
      <c r="N18" s="27">
        <v>0</v>
      </c>
      <c r="O18" s="27"/>
      <c r="P18" s="27">
        <v>253234270</v>
      </c>
      <c r="Q18" s="27"/>
      <c r="R18" s="27">
        <v>54109956</v>
      </c>
      <c r="S18" s="27"/>
      <c r="T18" s="27">
        <v>307344226</v>
      </c>
      <c r="U18" s="100"/>
      <c r="V18" s="51">
        <v>0.47799999999999998</v>
      </c>
    </row>
    <row r="19" spans="2:22" x14ac:dyDescent="0.55000000000000004">
      <c r="B19" s="4" t="s">
        <v>115</v>
      </c>
      <c r="C19" s="100"/>
      <c r="D19" s="27">
        <v>0</v>
      </c>
      <c r="E19" s="27"/>
      <c r="F19" s="27">
        <v>204495956</v>
      </c>
      <c r="G19" s="27"/>
      <c r="H19" s="27">
        <v>0</v>
      </c>
      <c r="I19" s="27"/>
      <c r="J19" s="27">
        <v>204495956</v>
      </c>
      <c r="K19" s="27"/>
      <c r="L19" s="51">
        <v>0.318</v>
      </c>
      <c r="M19" s="27"/>
      <c r="N19" s="27">
        <v>0</v>
      </c>
      <c r="O19" s="27"/>
      <c r="P19" s="27">
        <v>204495956</v>
      </c>
      <c r="Q19" s="27"/>
      <c r="R19" s="27">
        <v>0</v>
      </c>
      <c r="S19" s="27"/>
      <c r="T19" s="27">
        <v>204495956</v>
      </c>
      <c r="U19" s="100"/>
      <c r="V19" s="51">
        <v>0.318</v>
      </c>
    </row>
    <row r="20" spans="2:22" x14ac:dyDescent="0.55000000000000004">
      <c r="B20" s="4" t="s">
        <v>135</v>
      </c>
      <c r="C20" s="100"/>
      <c r="D20" s="27">
        <v>0</v>
      </c>
      <c r="E20" s="27"/>
      <c r="F20" s="27">
        <v>-103674950</v>
      </c>
      <c r="G20" s="27"/>
      <c r="H20" s="27">
        <v>0</v>
      </c>
      <c r="I20" s="27"/>
      <c r="J20" s="27">
        <v>-103674950</v>
      </c>
      <c r="K20" s="27"/>
      <c r="L20" s="51">
        <v>-0.16120000000000001</v>
      </c>
      <c r="M20" s="27"/>
      <c r="N20" s="27">
        <v>0</v>
      </c>
      <c r="O20" s="27"/>
      <c r="P20" s="27">
        <v>-103674950</v>
      </c>
      <c r="Q20" s="27"/>
      <c r="R20" s="27">
        <v>0</v>
      </c>
      <c r="S20" s="27"/>
      <c r="T20" s="27">
        <v>-103674950</v>
      </c>
      <c r="U20" s="100"/>
      <c r="V20" s="51">
        <v>-0.16120000000000001</v>
      </c>
    </row>
    <row r="21" spans="2:22" x14ac:dyDescent="0.55000000000000004">
      <c r="B21" s="4" t="s">
        <v>161</v>
      </c>
      <c r="C21" s="100"/>
      <c r="D21" s="27">
        <v>0</v>
      </c>
      <c r="E21" s="27"/>
      <c r="F21" s="27">
        <v>-118783706</v>
      </c>
      <c r="G21" s="27"/>
      <c r="H21" s="27">
        <v>0</v>
      </c>
      <c r="I21" s="27"/>
      <c r="J21" s="27">
        <v>-118783706</v>
      </c>
      <c r="K21" s="27"/>
      <c r="L21" s="51">
        <v>-0.1847</v>
      </c>
      <c r="M21" s="27"/>
      <c r="N21" s="27">
        <v>0</v>
      </c>
      <c r="O21" s="27"/>
      <c r="P21" s="27">
        <v>-118783706</v>
      </c>
      <c r="Q21" s="27"/>
      <c r="R21" s="27">
        <v>0</v>
      </c>
      <c r="S21" s="27"/>
      <c r="T21" s="27">
        <v>-118783706</v>
      </c>
      <c r="U21" s="100"/>
      <c r="V21" s="51">
        <v>-0.1847</v>
      </c>
    </row>
    <row r="22" spans="2:22" x14ac:dyDescent="0.55000000000000004">
      <c r="B22" s="4" t="s">
        <v>145</v>
      </c>
      <c r="C22" s="100"/>
      <c r="D22" s="27">
        <v>0</v>
      </c>
      <c r="E22" s="27"/>
      <c r="F22" s="27">
        <v>-376416356</v>
      </c>
      <c r="G22" s="27"/>
      <c r="H22" s="27">
        <v>0</v>
      </c>
      <c r="I22" s="27"/>
      <c r="J22" s="27">
        <v>-376416356</v>
      </c>
      <c r="K22" s="27"/>
      <c r="L22" s="51">
        <v>-0.58540000000000003</v>
      </c>
      <c r="M22" s="27"/>
      <c r="N22" s="27">
        <v>0</v>
      </c>
      <c r="O22" s="27"/>
      <c r="P22" s="27">
        <v>-376416356</v>
      </c>
      <c r="Q22" s="27"/>
      <c r="R22" s="27">
        <v>0</v>
      </c>
      <c r="S22" s="27"/>
      <c r="T22" s="27">
        <v>-376416356</v>
      </c>
      <c r="U22" s="100"/>
      <c r="V22" s="51">
        <v>-0.58540000000000003</v>
      </c>
    </row>
    <row r="23" spans="2:22" x14ac:dyDescent="0.55000000000000004">
      <c r="B23" s="4" t="s">
        <v>132</v>
      </c>
      <c r="C23" s="100"/>
      <c r="D23" s="27">
        <v>0</v>
      </c>
      <c r="E23" s="27"/>
      <c r="F23" s="27">
        <v>-399465135</v>
      </c>
      <c r="G23" s="27"/>
      <c r="H23" s="27">
        <v>0</v>
      </c>
      <c r="I23" s="27"/>
      <c r="J23" s="27">
        <v>-399465135</v>
      </c>
      <c r="K23" s="27"/>
      <c r="L23" s="51">
        <v>-0.62119999999999997</v>
      </c>
      <c r="M23" s="27"/>
      <c r="N23" s="27">
        <v>0</v>
      </c>
      <c r="O23" s="27"/>
      <c r="P23" s="27">
        <v>-399465135</v>
      </c>
      <c r="Q23" s="27"/>
      <c r="R23" s="27">
        <v>0</v>
      </c>
      <c r="S23" s="27"/>
      <c r="T23" s="27">
        <v>-399465135</v>
      </c>
      <c r="U23" s="100"/>
      <c r="V23" s="51">
        <v>-0.62119999999999997</v>
      </c>
    </row>
    <row r="24" spans="2:22" x14ac:dyDescent="0.55000000000000004">
      <c r="B24" s="4" t="s">
        <v>157</v>
      </c>
      <c r="C24" s="100"/>
      <c r="D24" s="27">
        <v>0</v>
      </c>
      <c r="E24" s="27"/>
      <c r="F24" s="27">
        <v>-429422144</v>
      </c>
      <c r="G24" s="27"/>
      <c r="H24" s="27">
        <v>0</v>
      </c>
      <c r="I24" s="27"/>
      <c r="J24" s="27">
        <v>-429422144</v>
      </c>
      <c r="K24" s="27"/>
      <c r="L24" s="51">
        <v>-0.66779999999999995</v>
      </c>
      <c r="M24" s="27"/>
      <c r="N24" s="27">
        <v>0</v>
      </c>
      <c r="O24" s="27"/>
      <c r="P24" s="27">
        <v>-429422144</v>
      </c>
      <c r="Q24" s="27"/>
      <c r="R24" s="27">
        <v>0</v>
      </c>
      <c r="S24" s="27"/>
      <c r="T24" s="27">
        <v>-429422144</v>
      </c>
      <c r="U24" s="100"/>
      <c r="V24" s="51">
        <v>-0.66779999999999995</v>
      </c>
    </row>
    <row r="25" spans="2:22" x14ac:dyDescent="0.55000000000000004">
      <c r="B25" s="4" t="s">
        <v>159</v>
      </c>
      <c r="C25" s="100"/>
      <c r="D25" s="27">
        <v>0</v>
      </c>
      <c r="E25" s="27"/>
      <c r="F25" s="27">
        <v>-438272320</v>
      </c>
      <c r="G25" s="27"/>
      <c r="H25" s="27">
        <v>0</v>
      </c>
      <c r="I25" s="27"/>
      <c r="J25" s="27">
        <v>-438272320</v>
      </c>
      <c r="K25" s="27"/>
      <c r="L25" s="51">
        <v>-0.68159999999999998</v>
      </c>
      <c r="M25" s="27"/>
      <c r="N25" s="27">
        <v>0</v>
      </c>
      <c r="O25" s="27"/>
      <c r="P25" s="27">
        <v>-438272320</v>
      </c>
      <c r="Q25" s="27"/>
      <c r="R25" s="27">
        <v>0</v>
      </c>
      <c r="S25" s="27"/>
      <c r="T25" s="27">
        <v>-438272320</v>
      </c>
      <c r="U25" s="100"/>
      <c r="V25" s="51">
        <v>-0.68159999999999998</v>
      </c>
    </row>
    <row r="26" spans="2:22" x14ac:dyDescent="0.55000000000000004">
      <c r="B26" s="4" t="s">
        <v>136</v>
      </c>
      <c r="C26" s="100"/>
      <c r="D26" s="27">
        <v>0</v>
      </c>
      <c r="E26" s="27"/>
      <c r="F26" s="27">
        <v>-524261919</v>
      </c>
      <c r="G26" s="27"/>
      <c r="H26" s="27">
        <v>0</v>
      </c>
      <c r="I26" s="27"/>
      <c r="J26" s="27">
        <v>-524261919</v>
      </c>
      <c r="K26" s="27"/>
      <c r="L26" s="51">
        <v>-0.81530000000000002</v>
      </c>
      <c r="M26" s="27"/>
      <c r="N26" s="27">
        <v>0</v>
      </c>
      <c r="O26" s="27"/>
      <c r="P26" s="27">
        <v>-524261919</v>
      </c>
      <c r="Q26" s="27"/>
      <c r="R26" s="27">
        <v>0</v>
      </c>
      <c r="S26" s="27"/>
      <c r="T26" s="27">
        <v>-524261919</v>
      </c>
      <c r="U26" s="100"/>
      <c r="V26" s="51">
        <v>-0.81530000000000002</v>
      </c>
    </row>
    <row r="27" spans="2:22" x14ac:dyDescent="0.55000000000000004">
      <c r="B27" s="4" t="s">
        <v>154</v>
      </c>
      <c r="C27" s="100"/>
      <c r="D27" s="27">
        <v>0</v>
      </c>
      <c r="E27" s="27"/>
      <c r="F27" s="27">
        <v>-1117779539</v>
      </c>
      <c r="G27" s="27"/>
      <c r="H27" s="27">
        <v>0</v>
      </c>
      <c r="I27" s="27"/>
      <c r="J27" s="27">
        <v>-1117779539</v>
      </c>
      <c r="K27" s="27"/>
      <c r="L27" s="51">
        <v>-1.7383999999999999</v>
      </c>
      <c r="M27" s="27"/>
      <c r="N27" s="27">
        <v>0</v>
      </c>
      <c r="O27" s="27"/>
      <c r="P27" s="27">
        <v>-1117779539</v>
      </c>
      <c r="Q27" s="27"/>
      <c r="R27" s="27">
        <v>0</v>
      </c>
      <c r="S27" s="27"/>
      <c r="T27" s="27">
        <v>-1117779539</v>
      </c>
      <c r="U27" s="100"/>
      <c r="V27" s="51">
        <v>-1.7383999999999999</v>
      </c>
    </row>
    <row r="28" spans="2:22" x14ac:dyDescent="0.55000000000000004">
      <c r="B28" s="4" t="s">
        <v>153</v>
      </c>
      <c r="C28" s="100"/>
      <c r="D28" s="27">
        <v>0</v>
      </c>
      <c r="E28" s="27"/>
      <c r="F28" s="27">
        <v>-1383254766</v>
      </c>
      <c r="G28" s="27"/>
      <c r="H28" s="27">
        <v>0</v>
      </c>
      <c r="I28" s="27"/>
      <c r="J28" s="27">
        <v>-1383254766</v>
      </c>
      <c r="K28" s="27"/>
      <c r="L28" s="51">
        <v>-2.1511999999999998</v>
      </c>
      <c r="M28" s="27"/>
      <c r="N28" s="27">
        <v>0</v>
      </c>
      <c r="O28" s="27"/>
      <c r="P28" s="27">
        <v>-1383254766</v>
      </c>
      <c r="Q28" s="27"/>
      <c r="R28" s="27">
        <v>0</v>
      </c>
      <c r="S28" s="27"/>
      <c r="T28" s="27">
        <v>-1383254766</v>
      </c>
      <c r="U28" s="100"/>
      <c r="V28" s="51">
        <v>-2.1511999999999998</v>
      </c>
    </row>
    <row r="29" spans="2:22" x14ac:dyDescent="0.55000000000000004">
      <c r="B29" s="4" t="s">
        <v>143</v>
      </c>
      <c r="C29" s="100"/>
      <c r="D29" s="27">
        <v>0</v>
      </c>
      <c r="E29" s="27"/>
      <c r="F29" s="27">
        <v>-1420677340</v>
      </c>
      <c r="G29" s="27"/>
      <c r="H29" s="27">
        <v>-415997269</v>
      </c>
      <c r="I29" s="27"/>
      <c r="J29" s="27">
        <v>-1836674609</v>
      </c>
      <c r="K29" s="27"/>
      <c r="L29" s="51">
        <v>-2.8563999999999998</v>
      </c>
      <c r="M29" s="27"/>
      <c r="N29" s="27">
        <v>0</v>
      </c>
      <c r="O29" s="27"/>
      <c r="P29" s="27">
        <v>-1420677340</v>
      </c>
      <c r="Q29" s="27"/>
      <c r="R29" s="27">
        <v>-415997269</v>
      </c>
      <c r="S29" s="27"/>
      <c r="T29" s="27">
        <v>-1836674609</v>
      </c>
      <c r="U29" s="100"/>
      <c r="V29" s="51">
        <v>-2.8563999999999998</v>
      </c>
    </row>
    <row r="30" spans="2:22" x14ac:dyDescent="0.55000000000000004">
      <c r="B30" s="4" t="s">
        <v>139</v>
      </c>
      <c r="C30" s="100"/>
      <c r="D30" s="27">
        <v>0</v>
      </c>
      <c r="E30" s="27"/>
      <c r="F30" s="27">
        <v>-1971352976</v>
      </c>
      <c r="G30" s="27"/>
      <c r="H30" s="27">
        <v>0</v>
      </c>
      <c r="I30" s="27"/>
      <c r="J30" s="27">
        <v>-1971352976</v>
      </c>
      <c r="K30" s="27"/>
      <c r="L30" s="51">
        <v>-3.0659000000000001</v>
      </c>
      <c r="M30" s="27"/>
      <c r="N30" s="27">
        <v>0</v>
      </c>
      <c r="O30" s="27"/>
      <c r="P30" s="27">
        <v>-1971352976</v>
      </c>
      <c r="Q30" s="27"/>
      <c r="R30" s="27">
        <v>0</v>
      </c>
      <c r="S30" s="27"/>
      <c r="T30" s="27">
        <v>-1971352976</v>
      </c>
      <c r="U30" s="100"/>
      <c r="V30" s="51">
        <v>-3.0659000000000001</v>
      </c>
    </row>
    <row r="31" spans="2:22" x14ac:dyDescent="0.55000000000000004">
      <c r="B31" s="4" t="s">
        <v>137</v>
      </c>
      <c r="C31" s="100"/>
      <c r="D31" s="27">
        <v>0</v>
      </c>
      <c r="E31" s="27"/>
      <c r="F31" s="27">
        <v>-2510451524</v>
      </c>
      <c r="G31" s="27"/>
      <c r="H31" s="27">
        <v>0</v>
      </c>
      <c r="I31" s="27"/>
      <c r="J31" s="27">
        <v>-2510451524</v>
      </c>
      <c r="K31" s="27"/>
      <c r="L31" s="51">
        <v>-3.9043000000000001</v>
      </c>
      <c r="M31" s="27"/>
      <c r="N31" s="27">
        <v>0</v>
      </c>
      <c r="O31" s="27"/>
      <c r="P31" s="27">
        <v>-2510451524</v>
      </c>
      <c r="Q31" s="27"/>
      <c r="R31" s="27">
        <v>0</v>
      </c>
      <c r="S31" s="27"/>
      <c r="T31" s="27">
        <v>-2510451524</v>
      </c>
      <c r="U31" s="100"/>
      <c r="V31" s="51">
        <v>-3.9043000000000001</v>
      </c>
    </row>
    <row r="32" spans="2:22" x14ac:dyDescent="0.55000000000000004">
      <c r="B32" s="4" t="s">
        <v>129</v>
      </c>
      <c r="C32" s="100"/>
      <c r="D32" s="27">
        <v>0</v>
      </c>
      <c r="E32" s="27"/>
      <c r="F32" s="27">
        <v>-2648110507</v>
      </c>
      <c r="G32" s="27"/>
      <c r="H32" s="27">
        <v>-153260772</v>
      </c>
      <c r="I32" s="27"/>
      <c r="J32" s="27">
        <v>-2801371279</v>
      </c>
      <c r="K32" s="27"/>
      <c r="L32" s="51">
        <v>-4.3567</v>
      </c>
      <c r="M32" s="27"/>
      <c r="N32" s="27">
        <v>0</v>
      </c>
      <c r="O32" s="27"/>
      <c r="P32" s="27">
        <v>-2648110507</v>
      </c>
      <c r="Q32" s="27"/>
      <c r="R32" s="27">
        <v>-153260772</v>
      </c>
      <c r="S32" s="27"/>
      <c r="T32" s="27">
        <v>-2801371279</v>
      </c>
      <c r="U32" s="100"/>
      <c r="V32" s="51">
        <v>-4.3567</v>
      </c>
    </row>
    <row r="33" spans="2:22" x14ac:dyDescent="0.55000000000000004">
      <c r="D33" s="27"/>
      <c r="F33" s="27"/>
      <c r="H33" s="27"/>
      <c r="J33" s="27"/>
      <c r="L33" s="51"/>
      <c r="N33" s="27"/>
      <c r="P33" s="27"/>
      <c r="R33" s="27"/>
      <c r="T33" s="27"/>
      <c r="V33" s="51"/>
    </row>
    <row r="34" spans="2:22" ht="21.75" thickBot="1" x14ac:dyDescent="0.6">
      <c r="B34" s="49" t="s">
        <v>86</v>
      </c>
      <c r="D34" s="50">
        <f>SUM(D11:D33)</f>
        <v>0</v>
      </c>
      <c r="F34" s="50">
        <f>SUM(F11:F33)</f>
        <v>946262284</v>
      </c>
      <c r="H34" s="50">
        <f>SUM(H11:H33)</f>
        <v>-515148085</v>
      </c>
      <c r="J34" s="50">
        <f>SUM(J11:J33)</f>
        <v>431114199</v>
      </c>
      <c r="L34" s="65">
        <f>SUM(L11:L33)</f>
        <v>0.67060000000000297</v>
      </c>
      <c r="N34" s="50">
        <f>SUM(N11:N33)</f>
        <v>0</v>
      </c>
      <c r="P34" s="50">
        <f>SUM(P11:P33)</f>
        <v>946262284</v>
      </c>
      <c r="R34" s="50">
        <f>SUM(R11:R33)</f>
        <v>-515148085</v>
      </c>
      <c r="T34" s="50">
        <f>SUM(T11:T33)</f>
        <v>431114199</v>
      </c>
      <c r="V34" s="65">
        <f>SUM(V11:V33)</f>
        <v>0.67060000000000297</v>
      </c>
    </row>
    <row r="35" spans="2:22" ht="21.75" thickTop="1" x14ac:dyDescent="0.55000000000000004"/>
    <row r="36" spans="2:22" ht="30" x14ac:dyDescent="0.75">
      <c r="L36" s="60">
        <v>9</v>
      </c>
    </row>
  </sheetData>
  <sortState xmlns:xlrd2="http://schemas.microsoft.com/office/spreadsheetml/2017/richdata2" ref="B11:V32">
    <sortCondition descending="1" ref="T11:T32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B2:AB36"/>
  <sheetViews>
    <sheetView rightToLeft="1" view="pageBreakPreview" topLeftCell="A14" zoomScale="85" zoomScaleNormal="85" zoomScaleSheetLayoutView="85" workbookViewId="0">
      <selection activeCell="D10" sqref="D10:D33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2:28" ht="30" x14ac:dyDescent="0.55000000000000004">
      <c r="B3" s="105" t="s">
        <v>50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28" ht="30" x14ac:dyDescent="0.55000000000000004">
      <c r="B4" s="105" t="s">
        <v>167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108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29" t="s">
        <v>2</v>
      </c>
      <c r="D8" s="128" t="s">
        <v>60</v>
      </c>
      <c r="E8" s="128" t="s">
        <v>60</v>
      </c>
      <c r="F8" s="128" t="s">
        <v>60</v>
      </c>
      <c r="G8" s="128" t="s">
        <v>60</v>
      </c>
      <c r="H8" s="128" t="s">
        <v>60</v>
      </c>
      <c r="J8" s="128" t="s">
        <v>52</v>
      </c>
      <c r="K8" s="128" t="s">
        <v>52</v>
      </c>
      <c r="L8" s="128" t="s">
        <v>52</v>
      </c>
      <c r="M8" s="128" t="s">
        <v>52</v>
      </c>
      <c r="N8" s="128" t="s">
        <v>52</v>
      </c>
      <c r="P8" s="128" t="s">
        <v>53</v>
      </c>
      <c r="Q8" s="128" t="s">
        <v>53</v>
      </c>
      <c r="R8" s="128" t="s">
        <v>53</v>
      </c>
      <c r="S8" s="128" t="s">
        <v>53</v>
      </c>
      <c r="T8" s="128" t="s">
        <v>53</v>
      </c>
    </row>
    <row r="9" spans="2:28" s="42" customFormat="1" ht="56.25" customHeight="1" x14ac:dyDescent="0.6">
      <c r="B9" s="129" t="s">
        <v>2</v>
      </c>
      <c r="D9" s="127" t="s">
        <v>61</v>
      </c>
      <c r="E9" s="61"/>
      <c r="F9" s="127" t="s">
        <v>62</v>
      </c>
      <c r="G9" s="61"/>
      <c r="H9" s="127" t="s">
        <v>63</v>
      </c>
      <c r="J9" s="127" t="s">
        <v>64</v>
      </c>
      <c r="K9" s="61"/>
      <c r="L9" s="127" t="s">
        <v>57</v>
      </c>
      <c r="M9" s="61"/>
      <c r="N9" s="127" t="s">
        <v>65</v>
      </c>
      <c r="P9" s="127" t="s">
        <v>64</v>
      </c>
      <c r="Q9" s="61"/>
      <c r="R9" s="127" t="s">
        <v>57</v>
      </c>
      <c r="S9" s="61"/>
      <c r="T9" s="127" t="s">
        <v>65</v>
      </c>
    </row>
    <row r="10" spans="2:28" s="103" customFormat="1" ht="27.75" customHeight="1" x14ac:dyDescent="0.6">
      <c r="B10" s="6" t="s">
        <v>137</v>
      </c>
      <c r="D10" s="6" t="s">
        <v>169</v>
      </c>
      <c r="E10" s="100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  <c r="S10" s="87"/>
      <c r="T10" s="87">
        <v>0</v>
      </c>
    </row>
    <row r="11" spans="2:28" s="103" customFormat="1" ht="27.75" customHeight="1" x14ac:dyDescent="0.6">
      <c r="B11" s="6" t="s">
        <v>115</v>
      </c>
      <c r="D11" s="6" t="s">
        <v>169</v>
      </c>
      <c r="E11" s="100"/>
      <c r="F11" s="87">
        <v>0</v>
      </c>
      <c r="G11" s="87"/>
      <c r="H11" s="87">
        <v>0</v>
      </c>
      <c r="I11" s="87"/>
      <c r="J11" s="87">
        <v>0</v>
      </c>
      <c r="K11" s="87"/>
      <c r="L11" s="87">
        <v>0</v>
      </c>
      <c r="M11" s="87"/>
      <c r="N11" s="87">
        <v>0</v>
      </c>
      <c r="O11" s="87"/>
      <c r="P11" s="87">
        <v>0</v>
      </c>
      <c r="Q11" s="87"/>
      <c r="R11" s="87">
        <v>0</v>
      </c>
      <c r="S11" s="87"/>
      <c r="T11" s="87">
        <v>0</v>
      </c>
    </row>
    <row r="12" spans="2:28" s="103" customFormat="1" ht="27.75" customHeight="1" x14ac:dyDescent="0.6">
      <c r="B12" s="6" t="s">
        <v>136</v>
      </c>
      <c r="D12" s="6" t="s">
        <v>169</v>
      </c>
      <c r="E12" s="100"/>
      <c r="F12" s="87">
        <v>0</v>
      </c>
      <c r="G12" s="87"/>
      <c r="H12" s="87">
        <v>0</v>
      </c>
      <c r="I12" s="87"/>
      <c r="J12" s="87">
        <v>0</v>
      </c>
      <c r="K12" s="87"/>
      <c r="L12" s="87">
        <v>0</v>
      </c>
      <c r="M12" s="87"/>
      <c r="N12" s="87">
        <v>0</v>
      </c>
      <c r="O12" s="87"/>
      <c r="P12" s="87">
        <v>0</v>
      </c>
      <c r="Q12" s="87"/>
      <c r="R12" s="87">
        <v>0</v>
      </c>
      <c r="S12" s="87"/>
      <c r="T12" s="87">
        <v>0</v>
      </c>
    </row>
    <row r="13" spans="2:28" s="103" customFormat="1" ht="27.75" customHeight="1" x14ac:dyDescent="0.6">
      <c r="B13" s="6" t="s">
        <v>144</v>
      </c>
      <c r="D13" s="6" t="s">
        <v>169</v>
      </c>
      <c r="E13" s="100"/>
      <c r="F13" s="87">
        <v>0</v>
      </c>
      <c r="G13" s="87"/>
      <c r="H13" s="87">
        <v>0</v>
      </c>
      <c r="I13" s="87"/>
      <c r="J13" s="87">
        <v>0</v>
      </c>
      <c r="K13" s="87"/>
      <c r="L13" s="87">
        <v>0</v>
      </c>
      <c r="M13" s="87"/>
      <c r="N13" s="87">
        <v>0</v>
      </c>
      <c r="O13" s="87"/>
      <c r="P13" s="87">
        <v>0</v>
      </c>
      <c r="Q13" s="87"/>
      <c r="R13" s="87">
        <v>0</v>
      </c>
      <c r="S13" s="87"/>
      <c r="T13" s="87">
        <v>0</v>
      </c>
    </row>
    <row r="14" spans="2:28" s="103" customFormat="1" ht="27.75" customHeight="1" x14ac:dyDescent="0.6">
      <c r="B14" s="6" t="s">
        <v>121</v>
      </c>
      <c r="D14" s="6" t="s">
        <v>169</v>
      </c>
      <c r="E14" s="100"/>
      <c r="F14" s="87">
        <v>0</v>
      </c>
      <c r="G14" s="87"/>
      <c r="H14" s="87">
        <v>0</v>
      </c>
      <c r="I14" s="87"/>
      <c r="J14" s="87">
        <v>0</v>
      </c>
      <c r="K14" s="87"/>
      <c r="L14" s="87">
        <v>0</v>
      </c>
      <c r="M14" s="87"/>
      <c r="N14" s="87">
        <v>0</v>
      </c>
      <c r="O14" s="87"/>
      <c r="P14" s="87">
        <v>0</v>
      </c>
      <c r="Q14" s="87"/>
      <c r="R14" s="87">
        <v>0</v>
      </c>
      <c r="S14" s="87"/>
      <c r="T14" s="87">
        <v>0</v>
      </c>
    </row>
    <row r="15" spans="2:28" s="103" customFormat="1" ht="27.75" customHeight="1" x14ac:dyDescent="0.6">
      <c r="B15" s="6" t="s">
        <v>133</v>
      </c>
      <c r="D15" s="6" t="s">
        <v>169</v>
      </c>
      <c r="E15" s="100"/>
      <c r="F15" s="87">
        <v>0</v>
      </c>
      <c r="G15" s="87"/>
      <c r="H15" s="87">
        <v>0</v>
      </c>
      <c r="I15" s="87"/>
      <c r="J15" s="87">
        <v>0</v>
      </c>
      <c r="K15" s="87"/>
      <c r="L15" s="87">
        <v>0</v>
      </c>
      <c r="M15" s="87"/>
      <c r="N15" s="87">
        <v>0</v>
      </c>
      <c r="O15" s="87"/>
      <c r="P15" s="87">
        <v>0</v>
      </c>
      <c r="Q15" s="87"/>
      <c r="R15" s="87">
        <v>0</v>
      </c>
      <c r="S15" s="87"/>
      <c r="T15" s="87">
        <v>0</v>
      </c>
    </row>
    <row r="16" spans="2:28" s="103" customFormat="1" ht="27.75" customHeight="1" x14ac:dyDescent="0.6">
      <c r="B16" s="6" t="s">
        <v>140</v>
      </c>
      <c r="D16" s="6" t="s">
        <v>169</v>
      </c>
      <c r="E16" s="100"/>
      <c r="F16" s="87">
        <v>0</v>
      </c>
      <c r="G16" s="87"/>
      <c r="H16" s="87">
        <v>0</v>
      </c>
      <c r="I16" s="87"/>
      <c r="J16" s="87">
        <v>0</v>
      </c>
      <c r="K16" s="87"/>
      <c r="L16" s="87">
        <v>0</v>
      </c>
      <c r="M16" s="87"/>
      <c r="N16" s="87">
        <v>0</v>
      </c>
      <c r="O16" s="87"/>
      <c r="P16" s="87">
        <v>0</v>
      </c>
      <c r="Q16" s="87"/>
      <c r="R16" s="87">
        <v>0</v>
      </c>
      <c r="S16" s="87"/>
      <c r="T16" s="87">
        <v>0</v>
      </c>
    </row>
    <row r="17" spans="2:20" s="103" customFormat="1" ht="27.75" customHeight="1" x14ac:dyDescent="0.6">
      <c r="B17" s="6" t="s">
        <v>134</v>
      </c>
      <c r="D17" s="6" t="s">
        <v>169</v>
      </c>
      <c r="E17" s="100"/>
      <c r="F17" s="87">
        <v>0</v>
      </c>
      <c r="G17" s="87"/>
      <c r="H17" s="87">
        <v>0</v>
      </c>
      <c r="I17" s="87"/>
      <c r="J17" s="87">
        <v>0</v>
      </c>
      <c r="K17" s="87"/>
      <c r="L17" s="87">
        <v>0</v>
      </c>
      <c r="M17" s="87"/>
      <c r="N17" s="87">
        <v>0</v>
      </c>
      <c r="O17" s="87"/>
      <c r="P17" s="87">
        <v>0</v>
      </c>
      <c r="Q17" s="87"/>
      <c r="R17" s="87">
        <v>0</v>
      </c>
      <c r="S17" s="87"/>
      <c r="T17" s="87">
        <v>0</v>
      </c>
    </row>
    <row r="18" spans="2:20" s="103" customFormat="1" ht="27.75" customHeight="1" x14ac:dyDescent="0.6">
      <c r="B18" s="6" t="s">
        <v>124</v>
      </c>
      <c r="D18" s="6" t="s">
        <v>169</v>
      </c>
      <c r="E18" s="100"/>
      <c r="F18" s="87">
        <v>0</v>
      </c>
      <c r="G18" s="87"/>
      <c r="H18" s="87">
        <v>0</v>
      </c>
      <c r="I18" s="87"/>
      <c r="J18" s="87">
        <v>0</v>
      </c>
      <c r="K18" s="87"/>
      <c r="L18" s="87">
        <v>0</v>
      </c>
      <c r="M18" s="87"/>
      <c r="N18" s="87">
        <v>0</v>
      </c>
      <c r="O18" s="87"/>
      <c r="P18" s="87">
        <v>0</v>
      </c>
      <c r="Q18" s="87"/>
      <c r="R18" s="87">
        <v>0</v>
      </c>
      <c r="S18" s="87"/>
      <c r="T18" s="87">
        <v>0</v>
      </c>
    </row>
    <row r="19" spans="2:20" s="103" customFormat="1" ht="27.75" customHeight="1" x14ac:dyDescent="0.6">
      <c r="B19" s="6" t="s">
        <v>153</v>
      </c>
      <c r="D19" s="6" t="s">
        <v>169</v>
      </c>
      <c r="E19" s="100"/>
      <c r="F19" s="87">
        <v>0</v>
      </c>
      <c r="G19" s="87"/>
      <c r="H19" s="87">
        <v>0</v>
      </c>
      <c r="I19" s="87"/>
      <c r="J19" s="87">
        <v>0</v>
      </c>
      <c r="K19" s="87"/>
      <c r="L19" s="87">
        <v>0</v>
      </c>
      <c r="M19" s="87"/>
      <c r="N19" s="87">
        <v>0</v>
      </c>
      <c r="O19" s="87"/>
      <c r="P19" s="87">
        <v>0</v>
      </c>
      <c r="Q19" s="87"/>
      <c r="R19" s="87">
        <v>0</v>
      </c>
      <c r="S19" s="87"/>
      <c r="T19" s="87">
        <v>0</v>
      </c>
    </row>
    <row r="20" spans="2:20" s="103" customFormat="1" ht="27.75" customHeight="1" x14ac:dyDescent="0.6">
      <c r="B20" s="6" t="s">
        <v>122</v>
      </c>
      <c r="D20" s="6" t="s">
        <v>169</v>
      </c>
      <c r="E20" s="100"/>
      <c r="F20" s="87">
        <v>0</v>
      </c>
      <c r="G20" s="87"/>
      <c r="H20" s="87">
        <v>0</v>
      </c>
      <c r="I20" s="87"/>
      <c r="J20" s="87">
        <v>0</v>
      </c>
      <c r="K20" s="87"/>
      <c r="L20" s="87">
        <v>0</v>
      </c>
      <c r="M20" s="87"/>
      <c r="N20" s="87">
        <v>0</v>
      </c>
      <c r="O20" s="87"/>
      <c r="P20" s="87">
        <v>0</v>
      </c>
      <c r="Q20" s="87"/>
      <c r="R20" s="87">
        <v>0</v>
      </c>
      <c r="S20" s="87"/>
      <c r="T20" s="87">
        <v>0</v>
      </c>
    </row>
    <row r="21" spans="2:20" s="103" customFormat="1" ht="27.75" customHeight="1" x14ac:dyDescent="0.6">
      <c r="B21" s="6" t="s">
        <v>138</v>
      </c>
      <c r="D21" s="6" t="s">
        <v>169</v>
      </c>
      <c r="E21" s="100"/>
      <c r="F21" s="87">
        <v>0</v>
      </c>
      <c r="G21" s="87"/>
      <c r="H21" s="87">
        <v>0</v>
      </c>
      <c r="I21" s="87"/>
      <c r="J21" s="87">
        <v>0</v>
      </c>
      <c r="K21" s="87"/>
      <c r="L21" s="87">
        <v>0</v>
      </c>
      <c r="M21" s="87"/>
      <c r="N21" s="87">
        <v>0</v>
      </c>
      <c r="O21" s="87"/>
      <c r="P21" s="87">
        <v>0</v>
      </c>
      <c r="Q21" s="87"/>
      <c r="R21" s="87">
        <v>0</v>
      </c>
      <c r="S21" s="87"/>
      <c r="T21" s="87">
        <v>0</v>
      </c>
    </row>
    <row r="22" spans="2:20" s="103" customFormat="1" ht="27.75" customHeight="1" x14ac:dyDescent="0.6">
      <c r="B22" s="6" t="s">
        <v>129</v>
      </c>
      <c r="D22" s="6" t="s">
        <v>169</v>
      </c>
      <c r="E22" s="100"/>
      <c r="F22" s="87">
        <v>0</v>
      </c>
      <c r="G22" s="87"/>
      <c r="H22" s="87">
        <v>0</v>
      </c>
      <c r="I22" s="87"/>
      <c r="J22" s="87">
        <v>0</v>
      </c>
      <c r="K22" s="87"/>
      <c r="L22" s="87">
        <v>0</v>
      </c>
      <c r="M22" s="87"/>
      <c r="N22" s="87">
        <v>0</v>
      </c>
      <c r="O22" s="87"/>
      <c r="P22" s="87">
        <v>0</v>
      </c>
      <c r="Q22" s="87"/>
      <c r="R22" s="87">
        <v>0</v>
      </c>
      <c r="S22" s="87"/>
      <c r="T22" s="87">
        <v>0</v>
      </c>
    </row>
    <row r="23" spans="2:20" s="103" customFormat="1" ht="27.75" customHeight="1" x14ac:dyDescent="0.6">
      <c r="B23" s="6" t="s">
        <v>142</v>
      </c>
      <c r="D23" s="6" t="s">
        <v>169</v>
      </c>
      <c r="E23" s="100"/>
      <c r="F23" s="87">
        <v>0</v>
      </c>
      <c r="G23" s="87"/>
      <c r="H23" s="87">
        <v>0</v>
      </c>
      <c r="I23" s="87"/>
      <c r="J23" s="87">
        <v>0</v>
      </c>
      <c r="K23" s="87"/>
      <c r="L23" s="87">
        <v>0</v>
      </c>
      <c r="M23" s="87"/>
      <c r="N23" s="87">
        <v>0</v>
      </c>
      <c r="O23" s="87"/>
      <c r="P23" s="87">
        <v>0</v>
      </c>
      <c r="Q23" s="87"/>
      <c r="R23" s="87">
        <v>0</v>
      </c>
      <c r="S23" s="87"/>
      <c r="T23" s="87">
        <v>0</v>
      </c>
    </row>
    <row r="24" spans="2:20" s="103" customFormat="1" ht="27.75" customHeight="1" x14ac:dyDescent="0.6">
      <c r="B24" s="6" t="s">
        <v>132</v>
      </c>
      <c r="D24" s="6" t="s">
        <v>169</v>
      </c>
      <c r="E24" s="100"/>
      <c r="F24" s="87">
        <v>0</v>
      </c>
      <c r="G24" s="87"/>
      <c r="H24" s="87">
        <v>0</v>
      </c>
      <c r="I24" s="87"/>
      <c r="J24" s="87">
        <v>0</v>
      </c>
      <c r="K24" s="87"/>
      <c r="L24" s="87">
        <v>0</v>
      </c>
      <c r="M24" s="87"/>
      <c r="N24" s="87">
        <v>0</v>
      </c>
      <c r="O24" s="87"/>
      <c r="P24" s="87">
        <v>0</v>
      </c>
      <c r="Q24" s="87"/>
      <c r="R24" s="87">
        <v>0</v>
      </c>
      <c r="S24" s="87"/>
      <c r="T24" s="87">
        <v>0</v>
      </c>
    </row>
    <row r="25" spans="2:20" s="103" customFormat="1" ht="27.75" customHeight="1" x14ac:dyDescent="0.6">
      <c r="B25" s="6" t="s">
        <v>135</v>
      </c>
      <c r="D25" s="6" t="s">
        <v>169</v>
      </c>
      <c r="E25" s="100"/>
      <c r="F25" s="87">
        <v>0</v>
      </c>
      <c r="G25" s="87"/>
      <c r="H25" s="87">
        <v>0</v>
      </c>
      <c r="I25" s="87"/>
      <c r="J25" s="87">
        <v>0</v>
      </c>
      <c r="K25" s="87"/>
      <c r="L25" s="87">
        <v>0</v>
      </c>
      <c r="M25" s="87"/>
      <c r="N25" s="87">
        <v>0</v>
      </c>
      <c r="O25" s="87"/>
      <c r="P25" s="87">
        <v>0</v>
      </c>
      <c r="Q25" s="87"/>
      <c r="R25" s="87">
        <v>0</v>
      </c>
      <c r="S25" s="87"/>
      <c r="T25" s="87">
        <v>0</v>
      </c>
    </row>
    <row r="26" spans="2:20" s="103" customFormat="1" ht="27.75" customHeight="1" x14ac:dyDescent="0.6">
      <c r="B26" s="6" t="s">
        <v>159</v>
      </c>
      <c r="D26" s="6" t="s">
        <v>169</v>
      </c>
      <c r="E26" s="100"/>
      <c r="F26" s="87">
        <v>0</v>
      </c>
      <c r="G26" s="87"/>
      <c r="H26" s="87">
        <v>0</v>
      </c>
      <c r="I26" s="87"/>
      <c r="J26" s="87">
        <v>0</v>
      </c>
      <c r="K26" s="87"/>
      <c r="L26" s="87">
        <v>0</v>
      </c>
      <c r="M26" s="87"/>
      <c r="N26" s="87">
        <v>0</v>
      </c>
      <c r="O26" s="87"/>
      <c r="P26" s="87">
        <v>0</v>
      </c>
      <c r="Q26" s="87"/>
      <c r="R26" s="87">
        <v>0</v>
      </c>
      <c r="S26" s="87"/>
      <c r="T26" s="87">
        <v>0</v>
      </c>
    </row>
    <row r="27" spans="2:20" s="103" customFormat="1" ht="27.75" customHeight="1" x14ac:dyDescent="0.6">
      <c r="B27" s="6" t="s">
        <v>146</v>
      </c>
      <c r="D27" s="6" t="s">
        <v>169</v>
      </c>
      <c r="E27" s="100"/>
      <c r="F27" s="87">
        <v>0</v>
      </c>
      <c r="G27" s="87"/>
      <c r="H27" s="87">
        <v>0</v>
      </c>
      <c r="I27" s="87"/>
      <c r="J27" s="87">
        <v>0</v>
      </c>
      <c r="K27" s="87"/>
      <c r="L27" s="87">
        <v>0</v>
      </c>
      <c r="M27" s="87"/>
      <c r="N27" s="87">
        <v>0</v>
      </c>
      <c r="O27" s="87"/>
      <c r="P27" s="87">
        <v>0</v>
      </c>
      <c r="Q27" s="87"/>
      <c r="R27" s="87">
        <v>0</v>
      </c>
      <c r="S27" s="87"/>
      <c r="T27" s="87">
        <v>0</v>
      </c>
    </row>
    <row r="28" spans="2:20" s="103" customFormat="1" ht="27.75" customHeight="1" x14ac:dyDescent="0.6">
      <c r="B28" s="6" t="s">
        <v>145</v>
      </c>
      <c r="D28" s="6" t="s">
        <v>169</v>
      </c>
      <c r="E28" s="100"/>
      <c r="F28" s="87">
        <v>0</v>
      </c>
      <c r="G28" s="87"/>
      <c r="H28" s="87">
        <v>0</v>
      </c>
      <c r="I28" s="87"/>
      <c r="J28" s="87">
        <v>0</v>
      </c>
      <c r="K28" s="87"/>
      <c r="L28" s="87">
        <v>0</v>
      </c>
      <c r="M28" s="87"/>
      <c r="N28" s="87">
        <v>0</v>
      </c>
      <c r="O28" s="87"/>
      <c r="P28" s="87">
        <v>0</v>
      </c>
      <c r="Q28" s="87"/>
      <c r="R28" s="87">
        <v>0</v>
      </c>
      <c r="S28" s="87"/>
      <c r="T28" s="87">
        <v>0</v>
      </c>
    </row>
    <row r="29" spans="2:20" s="103" customFormat="1" ht="27.75" customHeight="1" x14ac:dyDescent="0.6">
      <c r="B29" s="6" t="s">
        <v>139</v>
      </c>
      <c r="D29" s="6" t="s">
        <v>169</v>
      </c>
      <c r="E29" s="100"/>
      <c r="F29" s="87">
        <v>0</v>
      </c>
      <c r="G29" s="87"/>
      <c r="H29" s="87">
        <v>0</v>
      </c>
      <c r="I29" s="87"/>
      <c r="J29" s="87">
        <v>0</v>
      </c>
      <c r="K29" s="87"/>
      <c r="L29" s="87">
        <v>0</v>
      </c>
      <c r="M29" s="87"/>
      <c r="N29" s="87">
        <v>0</v>
      </c>
      <c r="O29" s="87"/>
      <c r="P29" s="87">
        <v>0</v>
      </c>
      <c r="Q29" s="87"/>
      <c r="R29" s="87">
        <v>0</v>
      </c>
      <c r="S29" s="87"/>
      <c r="T29" s="87">
        <v>0</v>
      </c>
    </row>
    <row r="30" spans="2:20" s="103" customFormat="1" ht="27.75" customHeight="1" x14ac:dyDescent="0.6">
      <c r="B30" s="6" t="s">
        <v>148</v>
      </c>
      <c r="D30" s="6" t="s">
        <v>169</v>
      </c>
      <c r="E30" s="100"/>
      <c r="F30" s="87">
        <v>0</v>
      </c>
      <c r="G30" s="87"/>
      <c r="H30" s="87">
        <v>0</v>
      </c>
      <c r="I30" s="87"/>
      <c r="J30" s="87">
        <v>0</v>
      </c>
      <c r="K30" s="87"/>
      <c r="L30" s="87">
        <v>0</v>
      </c>
      <c r="M30" s="87"/>
      <c r="N30" s="87">
        <v>0</v>
      </c>
      <c r="O30" s="87"/>
      <c r="P30" s="87">
        <v>0</v>
      </c>
      <c r="Q30" s="87"/>
      <c r="R30" s="87">
        <v>0</v>
      </c>
      <c r="S30" s="87"/>
      <c r="T30" s="87">
        <v>0</v>
      </c>
    </row>
    <row r="31" spans="2:20" s="103" customFormat="1" ht="27.75" customHeight="1" x14ac:dyDescent="0.6">
      <c r="B31" s="6" t="s">
        <v>147</v>
      </c>
      <c r="D31" s="6" t="s">
        <v>169</v>
      </c>
      <c r="E31" s="100"/>
      <c r="F31" s="87">
        <v>0</v>
      </c>
      <c r="G31" s="87"/>
      <c r="H31" s="87">
        <v>0</v>
      </c>
      <c r="I31" s="87"/>
      <c r="J31" s="87">
        <v>0</v>
      </c>
      <c r="K31" s="87"/>
      <c r="L31" s="87">
        <v>0</v>
      </c>
      <c r="M31" s="87"/>
      <c r="N31" s="87">
        <v>0</v>
      </c>
      <c r="O31" s="87"/>
      <c r="P31" s="87">
        <v>0</v>
      </c>
      <c r="Q31" s="87"/>
      <c r="R31" s="87">
        <v>0</v>
      </c>
      <c r="S31" s="87"/>
      <c r="T31" s="87">
        <v>0</v>
      </c>
    </row>
    <row r="32" spans="2:20" s="103" customFormat="1" ht="27.75" customHeight="1" x14ac:dyDescent="0.6">
      <c r="B32" s="6" t="s">
        <v>128</v>
      </c>
      <c r="D32" s="6" t="s">
        <v>169</v>
      </c>
      <c r="E32" s="100"/>
      <c r="F32" s="87">
        <v>0</v>
      </c>
      <c r="G32" s="87"/>
      <c r="H32" s="87">
        <v>0</v>
      </c>
      <c r="I32" s="87"/>
      <c r="J32" s="87">
        <v>0</v>
      </c>
      <c r="K32" s="87"/>
      <c r="L32" s="87">
        <v>0</v>
      </c>
      <c r="M32" s="87"/>
      <c r="N32" s="87">
        <v>0</v>
      </c>
      <c r="O32" s="87"/>
      <c r="P32" s="87">
        <v>0</v>
      </c>
      <c r="Q32" s="87"/>
      <c r="R32" s="87">
        <v>0</v>
      </c>
      <c r="S32" s="87"/>
      <c r="T32" s="87">
        <v>0</v>
      </c>
    </row>
    <row r="33" spans="2:20" s="103" customFormat="1" ht="27.75" customHeight="1" x14ac:dyDescent="0.6">
      <c r="B33" s="6" t="s">
        <v>120</v>
      </c>
      <c r="D33" s="6" t="s">
        <v>169</v>
      </c>
      <c r="E33" s="100"/>
      <c r="F33" s="87">
        <v>0</v>
      </c>
      <c r="G33" s="87"/>
      <c r="H33" s="87">
        <v>0</v>
      </c>
      <c r="I33" s="87"/>
      <c r="J33" s="87">
        <v>0</v>
      </c>
      <c r="K33" s="87"/>
      <c r="L33" s="87">
        <v>0</v>
      </c>
      <c r="M33" s="87"/>
      <c r="N33" s="87">
        <v>0</v>
      </c>
      <c r="O33" s="87"/>
      <c r="P33" s="87">
        <v>0</v>
      </c>
      <c r="Q33" s="87"/>
      <c r="R33" s="87">
        <v>0</v>
      </c>
      <c r="S33" s="87"/>
      <c r="T33" s="87">
        <v>0</v>
      </c>
    </row>
    <row r="34" spans="2:20" ht="21.75" thickBot="1" x14ac:dyDescent="0.6">
      <c r="B34" s="30" t="s">
        <v>86</v>
      </c>
      <c r="C34" s="30"/>
      <c r="D34" s="30"/>
      <c r="E34" s="30"/>
      <c r="F34" s="72">
        <f>SUM(F10:F33)</f>
        <v>0</v>
      </c>
      <c r="G34" s="72"/>
      <c r="H34" s="72">
        <f>SUM(H10:H33)</f>
        <v>0</v>
      </c>
      <c r="I34" s="72"/>
      <c r="J34" s="72">
        <f>SUM(J10:J33)</f>
        <v>0</v>
      </c>
      <c r="K34" s="72"/>
      <c r="L34" s="72">
        <f>SUM(L10:L33)</f>
        <v>0</v>
      </c>
      <c r="M34" s="72"/>
      <c r="N34" s="72">
        <f>SUM(N10:N33)</f>
        <v>0</v>
      </c>
      <c r="O34" s="72"/>
      <c r="P34" s="72">
        <f>SUM(P10:P33)</f>
        <v>0</v>
      </c>
      <c r="Q34" s="75"/>
      <c r="R34" s="72">
        <f>SUM(R10:R33)</f>
        <v>0</v>
      </c>
      <c r="S34" s="75"/>
      <c r="T34" s="72">
        <f>SUM(T10:T33)</f>
        <v>0</v>
      </c>
    </row>
    <row r="35" spans="2:20" ht="21.75" thickTop="1" x14ac:dyDescent="0.55000000000000004"/>
    <row r="36" spans="2:20" ht="30" x14ac:dyDescent="0.75">
      <c r="J36" s="55">
        <v>10</v>
      </c>
    </row>
  </sheetData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58" orientation="landscape" r:id="rId1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36"/>
  <sheetViews>
    <sheetView rightToLeft="1" view="pageBreakPreview" topLeftCell="A13" zoomScale="60" zoomScaleNormal="70" workbookViewId="0">
      <selection activeCell="D35" sqref="D35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8" ht="30" x14ac:dyDescent="0.55000000000000004">
      <c r="B3" s="107" t="s">
        <v>50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2:28" ht="30" x14ac:dyDescent="0.55000000000000004">
      <c r="B4" s="107" t="s">
        <v>167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109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6" t="s">
        <v>2</v>
      </c>
      <c r="D8" s="107" t="s">
        <v>52</v>
      </c>
      <c r="E8" s="107" t="s">
        <v>52</v>
      </c>
      <c r="F8" s="107" t="s">
        <v>52</v>
      </c>
      <c r="G8" s="107" t="s">
        <v>52</v>
      </c>
      <c r="H8" s="107" t="s">
        <v>52</v>
      </c>
      <c r="I8" s="107" t="s">
        <v>52</v>
      </c>
      <c r="J8" s="107" t="s">
        <v>52</v>
      </c>
      <c r="L8" s="107" t="s">
        <v>53</v>
      </c>
      <c r="M8" s="107" t="s">
        <v>53</v>
      </c>
      <c r="N8" s="107" t="s">
        <v>53</v>
      </c>
      <c r="O8" s="107" t="s">
        <v>53</v>
      </c>
      <c r="P8" s="107" t="s">
        <v>53</v>
      </c>
      <c r="Q8" s="107" t="s">
        <v>53</v>
      </c>
      <c r="R8" s="107" t="s">
        <v>53</v>
      </c>
    </row>
    <row r="9" spans="2:28" ht="48" customHeight="1" x14ac:dyDescent="0.65">
      <c r="B9" s="106" t="s">
        <v>2</v>
      </c>
      <c r="D9" s="110" t="s">
        <v>6</v>
      </c>
      <c r="E9" s="53"/>
      <c r="F9" s="110" t="s">
        <v>66</v>
      </c>
      <c r="G9" s="53"/>
      <c r="H9" s="110" t="s">
        <v>67</v>
      </c>
      <c r="I9" s="53"/>
      <c r="J9" s="110" t="s">
        <v>68</v>
      </c>
      <c r="K9" s="41"/>
      <c r="L9" s="110" t="s">
        <v>6</v>
      </c>
      <c r="M9" s="53"/>
      <c r="N9" s="110" t="s">
        <v>66</v>
      </c>
      <c r="O9" s="53"/>
      <c r="P9" s="110" t="s">
        <v>67</v>
      </c>
      <c r="Q9" s="53"/>
      <c r="R9" s="110" t="s">
        <v>68</v>
      </c>
    </row>
    <row r="10" spans="2:28" s="2" customFormat="1" x14ac:dyDescent="0.55000000000000004">
      <c r="B10" s="2" t="s">
        <v>144</v>
      </c>
      <c r="C10" s="100"/>
      <c r="D10" s="83">
        <v>697392</v>
      </c>
      <c r="E10" s="83"/>
      <c r="F10" s="83">
        <v>41802523811</v>
      </c>
      <c r="G10" s="83"/>
      <c r="H10" s="83">
        <v>31785169431</v>
      </c>
      <c r="I10" s="83"/>
      <c r="J10" s="83">
        <v>10017354380</v>
      </c>
      <c r="K10" s="83"/>
      <c r="L10" s="83">
        <v>697392</v>
      </c>
      <c r="M10" s="83"/>
      <c r="N10" s="83">
        <v>41802523811</v>
      </c>
      <c r="O10" s="83"/>
      <c r="P10" s="83">
        <v>31785169431</v>
      </c>
      <c r="Q10" s="83"/>
      <c r="R10" s="83">
        <v>10017354380</v>
      </c>
    </row>
    <row r="11" spans="2:28" s="2" customFormat="1" x14ac:dyDescent="0.55000000000000004">
      <c r="B11" s="2" t="s">
        <v>134</v>
      </c>
      <c r="C11" s="100"/>
      <c r="D11" s="83">
        <v>1002024</v>
      </c>
      <c r="E11" s="83"/>
      <c r="F11" s="83">
        <v>29184615345</v>
      </c>
      <c r="G11" s="83"/>
      <c r="H11" s="83">
        <v>28357883921</v>
      </c>
      <c r="I11" s="83"/>
      <c r="J11" s="83">
        <v>826731424</v>
      </c>
      <c r="K11" s="83"/>
      <c r="L11" s="83">
        <v>1002024</v>
      </c>
      <c r="M11" s="83"/>
      <c r="N11" s="83">
        <v>29184615345</v>
      </c>
      <c r="O11" s="83"/>
      <c r="P11" s="83">
        <v>28357883921</v>
      </c>
      <c r="Q11" s="83"/>
      <c r="R11" s="83">
        <v>826731424</v>
      </c>
    </row>
    <row r="12" spans="2:28" s="2" customFormat="1" x14ac:dyDescent="0.55000000000000004">
      <c r="B12" s="2" t="s">
        <v>163</v>
      </c>
      <c r="C12" s="100"/>
      <c r="D12" s="83">
        <v>1013881</v>
      </c>
      <c r="E12" s="83"/>
      <c r="F12" s="83">
        <v>8879144474</v>
      </c>
      <c r="G12" s="83"/>
      <c r="H12" s="83">
        <v>8113179684</v>
      </c>
      <c r="I12" s="83"/>
      <c r="J12" s="83">
        <v>765964790</v>
      </c>
      <c r="K12" s="83"/>
      <c r="L12" s="83">
        <v>1013881</v>
      </c>
      <c r="M12" s="83"/>
      <c r="N12" s="83">
        <v>8879144474</v>
      </c>
      <c r="O12" s="83"/>
      <c r="P12" s="83">
        <v>8113179684</v>
      </c>
      <c r="Q12" s="83"/>
      <c r="R12" s="83">
        <v>765964790</v>
      </c>
    </row>
    <row r="13" spans="2:28" s="2" customFormat="1" x14ac:dyDescent="0.55000000000000004">
      <c r="B13" s="2" t="s">
        <v>121</v>
      </c>
      <c r="C13" s="100"/>
      <c r="D13" s="83">
        <v>8130757</v>
      </c>
      <c r="E13" s="83"/>
      <c r="F13" s="83">
        <v>46392855436</v>
      </c>
      <c r="G13" s="83"/>
      <c r="H13" s="83">
        <v>45746265116</v>
      </c>
      <c r="I13" s="83"/>
      <c r="J13" s="83">
        <v>646590320</v>
      </c>
      <c r="K13" s="83"/>
      <c r="L13" s="83">
        <v>8130757</v>
      </c>
      <c r="M13" s="83"/>
      <c r="N13" s="83">
        <v>46392855436</v>
      </c>
      <c r="O13" s="83"/>
      <c r="P13" s="83">
        <v>45746265116</v>
      </c>
      <c r="Q13" s="83"/>
      <c r="R13" s="83">
        <v>646590320</v>
      </c>
    </row>
    <row r="14" spans="2:28" s="2" customFormat="1" x14ac:dyDescent="0.55000000000000004">
      <c r="B14" s="2" t="s">
        <v>141</v>
      </c>
      <c r="C14" s="100"/>
      <c r="D14" s="83">
        <v>1920659</v>
      </c>
      <c r="E14" s="83"/>
      <c r="F14" s="83">
        <v>13651002214</v>
      </c>
      <c r="G14" s="83"/>
      <c r="H14" s="83">
        <v>13059140580</v>
      </c>
      <c r="I14" s="83"/>
      <c r="J14" s="83">
        <v>591861634</v>
      </c>
      <c r="K14" s="83"/>
      <c r="L14" s="83">
        <v>1920659</v>
      </c>
      <c r="M14" s="83"/>
      <c r="N14" s="83">
        <v>13651002214</v>
      </c>
      <c r="O14" s="83"/>
      <c r="P14" s="83">
        <v>13059140580</v>
      </c>
      <c r="Q14" s="83"/>
      <c r="R14" s="83">
        <v>591861634</v>
      </c>
    </row>
    <row r="15" spans="2:28" s="2" customFormat="1" x14ac:dyDescent="0.55000000000000004">
      <c r="B15" s="2" t="s">
        <v>160</v>
      </c>
      <c r="C15" s="100"/>
      <c r="D15" s="83">
        <v>133907</v>
      </c>
      <c r="E15" s="83"/>
      <c r="F15" s="83">
        <v>7322395036</v>
      </c>
      <c r="G15" s="83"/>
      <c r="H15" s="83">
        <v>6755345357</v>
      </c>
      <c r="I15" s="83"/>
      <c r="J15" s="83">
        <v>567049679</v>
      </c>
      <c r="K15" s="83"/>
      <c r="L15" s="83">
        <v>133907</v>
      </c>
      <c r="M15" s="83"/>
      <c r="N15" s="83">
        <v>7322395036</v>
      </c>
      <c r="O15" s="83"/>
      <c r="P15" s="83">
        <v>6755345357</v>
      </c>
      <c r="Q15" s="83"/>
      <c r="R15" s="83">
        <v>567049679</v>
      </c>
    </row>
    <row r="16" spans="2:28" s="2" customFormat="1" x14ac:dyDescent="0.55000000000000004">
      <c r="B16" s="2" t="s">
        <v>158</v>
      </c>
      <c r="C16" s="100"/>
      <c r="D16" s="83">
        <v>4046758</v>
      </c>
      <c r="E16" s="83"/>
      <c r="F16" s="83">
        <v>21360429684</v>
      </c>
      <c r="G16" s="83"/>
      <c r="H16" s="83">
        <v>20845526671</v>
      </c>
      <c r="I16" s="83"/>
      <c r="J16" s="83">
        <v>514903013</v>
      </c>
      <c r="K16" s="83"/>
      <c r="L16" s="83">
        <v>4046758</v>
      </c>
      <c r="M16" s="83"/>
      <c r="N16" s="83">
        <v>21360429684</v>
      </c>
      <c r="O16" s="83"/>
      <c r="P16" s="83">
        <v>20845526671</v>
      </c>
      <c r="Q16" s="83"/>
      <c r="R16" s="83">
        <v>514903013</v>
      </c>
    </row>
    <row r="17" spans="2:18" s="2" customFormat="1" x14ac:dyDescent="0.55000000000000004">
      <c r="B17" s="2" t="s">
        <v>138</v>
      </c>
      <c r="C17" s="100"/>
      <c r="D17" s="83">
        <v>19596156</v>
      </c>
      <c r="E17" s="83"/>
      <c r="F17" s="83">
        <v>46731461733</v>
      </c>
      <c r="G17" s="83"/>
      <c r="H17" s="83">
        <v>46478227463</v>
      </c>
      <c r="I17" s="83"/>
      <c r="J17" s="83">
        <v>253234270</v>
      </c>
      <c r="K17" s="83"/>
      <c r="L17" s="83">
        <v>19596156</v>
      </c>
      <c r="M17" s="83"/>
      <c r="N17" s="83">
        <v>46731461733</v>
      </c>
      <c r="O17" s="83"/>
      <c r="P17" s="83">
        <v>46478227463</v>
      </c>
      <c r="Q17" s="83"/>
      <c r="R17" s="83">
        <v>253234270</v>
      </c>
    </row>
    <row r="18" spans="2:18" s="2" customFormat="1" x14ac:dyDescent="0.55000000000000004">
      <c r="B18" s="2" t="s">
        <v>115</v>
      </c>
      <c r="C18" s="100"/>
      <c r="D18" s="83">
        <v>979619</v>
      </c>
      <c r="E18" s="83"/>
      <c r="F18" s="83">
        <v>25493829188</v>
      </c>
      <c r="G18" s="83"/>
      <c r="H18" s="83">
        <v>25289333232</v>
      </c>
      <c r="I18" s="83"/>
      <c r="J18" s="83">
        <v>204495956</v>
      </c>
      <c r="K18" s="83"/>
      <c r="L18" s="83">
        <v>979619</v>
      </c>
      <c r="M18" s="83"/>
      <c r="N18" s="83">
        <v>25493829188</v>
      </c>
      <c r="O18" s="83"/>
      <c r="P18" s="83">
        <v>25289333232</v>
      </c>
      <c r="Q18" s="83"/>
      <c r="R18" s="83">
        <v>204495956</v>
      </c>
    </row>
    <row r="19" spans="2:18" s="2" customFormat="1" x14ac:dyDescent="0.55000000000000004">
      <c r="B19" s="2" t="s">
        <v>116</v>
      </c>
      <c r="C19" s="100"/>
      <c r="D19" s="83">
        <v>97</v>
      </c>
      <c r="E19" s="83"/>
      <c r="F19" s="83">
        <v>81466201</v>
      </c>
      <c r="G19" s="83"/>
      <c r="H19" s="83">
        <v>79940668</v>
      </c>
      <c r="I19" s="83"/>
      <c r="J19" s="83">
        <v>1525533</v>
      </c>
      <c r="K19" s="83"/>
      <c r="L19" s="83">
        <v>97</v>
      </c>
      <c r="M19" s="83"/>
      <c r="N19" s="83">
        <v>81466201</v>
      </c>
      <c r="O19" s="83"/>
      <c r="P19" s="83">
        <v>79940668</v>
      </c>
      <c r="Q19" s="83"/>
      <c r="R19" s="83">
        <v>1525533</v>
      </c>
    </row>
    <row r="20" spans="2:18" s="2" customFormat="1" x14ac:dyDescent="0.55000000000000004">
      <c r="B20" s="2" t="s">
        <v>119</v>
      </c>
      <c r="C20" s="100"/>
      <c r="D20" s="83">
        <v>77</v>
      </c>
      <c r="E20" s="83"/>
      <c r="F20" s="83">
        <v>70478413</v>
      </c>
      <c r="G20" s="83"/>
      <c r="H20" s="83">
        <v>69128847</v>
      </c>
      <c r="I20" s="83"/>
      <c r="J20" s="83">
        <v>1349566</v>
      </c>
      <c r="K20" s="83"/>
      <c r="L20" s="83">
        <v>77</v>
      </c>
      <c r="M20" s="83"/>
      <c r="N20" s="83">
        <v>70478413</v>
      </c>
      <c r="O20" s="83"/>
      <c r="P20" s="83">
        <v>69128847</v>
      </c>
      <c r="Q20" s="83"/>
      <c r="R20" s="83">
        <v>1349566</v>
      </c>
    </row>
    <row r="21" spans="2:18" s="2" customFormat="1" x14ac:dyDescent="0.55000000000000004">
      <c r="B21" s="2" t="s">
        <v>135</v>
      </c>
      <c r="C21" s="100"/>
      <c r="D21" s="83">
        <v>613503</v>
      </c>
      <c r="E21" s="83"/>
      <c r="F21" s="83">
        <v>6830349760</v>
      </c>
      <c r="G21" s="83"/>
      <c r="H21" s="83">
        <v>6934024711</v>
      </c>
      <c r="I21" s="83"/>
      <c r="J21" s="83">
        <v>-103674950</v>
      </c>
      <c r="K21" s="83"/>
      <c r="L21" s="83">
        <v>613503</v>
      </c>
      <c r="M21" s="83"/>
      <c r="N21" s="83">
        <v>6830349760</v>
      </c>
      <c r="O21" s="83"/>
      <c r="P21" s="83">
        <v>6934024711</v>
      </c>
      <c r="Q21" s="83"/>
      <c r="R21" s="83">
        <v>-103674950</v>
      </c>
    </row>
    <row r="22" spans="2:18" s="2" customFormat="1" x14ac:dyDescent="0.55000000000000004">
      <c r="B22" s="2" t="s">
        <v>161</v>
      </c>
      <c r="C22" s="100"/>
      <c r="D22" s="83">
        <v>367676</v>
      </c>
      <c r="E22" s="83"/>
      <c r="F22" s="83">
        <v>1516045583</v>
      </c>
      <c r="G22" s="83"/>
      <c r="H22" s="83">
        <v>1634829290</v>
      </c>
      <c r="I22" s="83"/>
      <c r="J22" s="83">
        <v>-118783706</v>
      </c>
      <c r="K22" s="83"/>
      <c r="L22" s="83">
        <v>367676</v>
      </c>
      <c r="M22" s="83"/>
      <c r="N22" s="83">
        <v>1516045583</v>
      </c>
      <c r="O22" s="83"/>
      <c r="P22" s="83">
        <v>1634829290</v>
      </c>
      <c r="Q22" s="83"/>
      <c r="R22" s="83">
        <v>-118783706</v>
      </c>
    </row>
    <row r="23" spans="2:18" s="2" customFormat="1" x14ac:dyDescent="0.55000000000000004">
      <c r="B23" s="2" t="s">
        <v>145</v>
      </c>
      <c r="C23" s="100"/>
      <c r="D23" s="83">
        <v>461792</v>
      </c>
      <c r="E23" s="83"/>
      <c r="F23" s="83">
        <v>3635631153</v>
      </c>
      <c r="G23" s="83"/>
      <c r="H23" s="83">
        <v>4012047510</v>
      </c>
      <c r="I23" s="83"/>
      <c r="J23" s="83">
        <v>-376416356</v>
      </c>
      <c r="K23" s="83"/>
      <c r="L23" s="83">
        <v>461792</v>
      </c>
      <c r="M23" s="83"/>
      <c r="N23" s="83">
        <v>3635631153</v>
      </c>
      <c r="O23" s="83"/>
      <c r="P23" s="83">
        <v>4012047510</v>
      </c>
      <c r="Q23" s="83"/>
      <c r="R23" s="83">
        <v>-376416356</v>
      </c>
    </row>
    <row r="24" spans="2:18" s="2" customFormat="1" x14ac:dyDescent="0.55000000000000004">
      <c r="B24" s="2" t="s">
        <v>132</v>
      </c>
      <c r="C24" s="100"/>
      <c r="D24" s="83">
        <v>608873</v>
      </c>
      <c r="E24" s="83"/>
      <c r="F24" s="83">
        <v>3468083678</v>
      </c>
      <c r="G24" s="83"/>
      <c r="H24" s="83">
        <v>3867548814</v>
      </c>
      <c r="I24" s="83"/>
      <c r="J24" s="83">
        <v>-399465135</v>
      </c>
      <c r="K24" s="83"/>
      <c r="L24" s="83">
        <v>608873</v>
      </c>
      <c r="M24" s="83"/>
      <c r="N24" s="83">
        <v>3468083678</v>
      </c>
      <c r="O24" s="83"/>
      <c r="P24" s="83">
        <v>3867548814</v>
      </c>
      <c r="Q24" s="83"/>
      <c r="R24" s="83">
        <v>-399465135</v>
      </c>
    </row>
    <row r="25" spans="2:18" s="2" customFormat="1" x14ac:dyDescent="0.55000000000000004">
      <c r="B25" s="2" t="s">
        <v>157</v>
      </c>
      <c r="C25" s="100"/>
      <c r="D25" s="83">
        <v>575990</v>
      </c>
      <c r="E25" s="83"/>
      <c r="F25" s="83">
        <v>6040538167</v>
      </c>
      <c r="G25" s="83"/>
      <c r="H25" s="83">
        <v>6469960312</v>
      </c>
      <c r="I25" s="83"/>
      <c r="J25" s="83">
        <v>-429422144</v>
      </c>
      <c r="K25" s="83"/>
      <c r="L25" s="83">
        <v>575990</v>
      </c>
      <c r="M25" s="83"/>
      <c r="N25" s="83">
        <v>6040538167</v>
      </c>
      <c r="O25" s="83"/>
      <c r="P25" s="83">
        <v>6469960312</v>
      </c>
      <c r="Q25" s="83"/>
      <c r="R25" s="83">
        <v>-429422144</v>
      </c>
    </row>
    <row r="26" spans="2:18" s="2" customFormat="1" x14ac:dyDescent="0.55000000000000004">
      <c r="B26" s="2" t="s">
        <v>159</v>
      </c>
      <c r="C26" s="100"/>
      <c r="D26" s="83">
        <v>678301</v>
      </c>
      <c r="E26" s="83"/>
      <c r="F26" s="83">
        <v>4733341065</v>
      </c>
      <c r="G26" s="83"/>
      <c r="H26" s="83">
        <v>5171613386</v>
      </c>
      <c r="I26" s="83"/>
      <c r="J26" s="83">
        <v>-438272320</v>
      </c>
      <c r="K26" s="83"/>
      <c r="L26" s="83">
        <v>678301</v>
      </c>
      <c r="M26" s="83"/>
      <c r="N26" s="83">
        <v>4733341065</v>
      </c>
      <c r="O26" s="83"/>
      <c r="P26" s="83">
        <v>5171613386</v>
      </c>
      <c r="Q26" s="83"/>
      <c r="R26" s="83">
        <v>-438272320</v>
      </c>
    </row>
    <row r="27" spans="2:18" s="2" customFormat="1" x14ac:dyDescent="0.55000000000000004">
      <c r="B27" s="2" t="s">
        <v>136</v>
      </c>
      <c r="C27" s="100"/>
      <c r="D27" s="83">
        <v>1506857</v>
      </c>
      <c r="E27" s="83"/>
      <c r="F27" s="83">
        <v>16132288233</v>
      </c>
      <c r="G27" s="83"/>
      <c r="H27" s="83">
        <v>16656550153</v>
      </c>
      <c r="I27" s="83"/>
      <c r="J27" s="83">
        <v>-524261919</v>
      </c>
      <c r="K27" s="83"/>
      <c r="L27" s="83">
        <v>1506857</v>
      </c>
      <c r="M27" s="83"/>
      <c r="N27" s="83">
        <v>16132288233</v>
      </c>
      <c r="O27" s="83"/>
      <c r="P27" s="83">
        <v>16656550153</v>
      </c>
      <c r="Q27" s="83"/>
      <c r="R27" s="83">
        <v>-524261919</v>
      </c>
    </row>
    <row r="28" spans="2:18" s="2" customFormat="1" x14ac:dyDescent="0.55000000000000004">
      <c r="B28" s="2" t="s">
        <v>154</v>
      </c>
      <c r="C28" s="100"/>
      <c r="D28" s="83">
        <v>4444546</v>
      </c>
      <c r="E28" s="83"/>
      <c r="F28" s="83">
        <v>13143850330</v>
      </c>
      <c r="G28" s="83"/>
      <c r="H28" s="83">
        <v>14261629870</v>
      </c>
      <c r="I28" s="83"/>
      <c r="J28" s="83">
        <v>-1117779539</v>
      </c>
      <c r="K28" s="83"/>
      <c r="L28" s="83">
        <v>4444546</v>
      </c>
      <c r="M28" s="83"/>
      <c r="N28" s="83">
        <v>13143850330</v>
      </c>
      <c r="O28" s="83"/>
      <c r="P28" s="83">
        <v>14261629870</v>
      </c>
      <c r="Q28" s="83"/>
      <c r="R28" s="83">
        <v>-1117779539</v>
      </c>
    </row>
    <row r="29" spans="2:18" s="2" customFormat="1" x14ac:dyDescent="0.55000000000000004">
      <c r="B29" s="2" t="s">
        <v>153</v>
      </c>
      <c r="C29" s="100"/>
      <c r="D29" s="83">
        <v>2799868</v>
      </c>
      <c r="E29" s="83"/>
      <c r="F29" s="83">
        <v>21931685228</v>
      </c>
      <c r="G29" s="83"/>
      <c r="H29" s="83">
        <v>23314939995</v>
      </c>
      <c r="I29" s="83"/>
      <c r="J29" s="83">
        <v>-1383254766</v>
      </c>
      <c r="K29" s="83"/>
      <c r="L29" s="83">
        <v>2799868</v>
      </c>
      <c r="M29" s="83"/>
      <c r="N29" s="83">
        <v>21931685228</v>
      </c>
      <c r="O29" s="83"/>
      <c r="P29" s="83">
        <v>23314939995</v>
      </c>
      <c r="Q29" s="83"/>
      <c r="R29" s="83">
        <v>-1383254766</v>
      </c>
    </row>
    <row r="30" spans="2:18" s="2" customFormat="1" x14ac:dyDescent="0.55000000000000004">
      <c r="B30" s="2" t="s">
        <v>143</v>
      </c>
      <c r="C30" s="100"/>
      <c r="D30" s="83">
        <v>979562</v>
      </c>
      <c r="E30" s="83"/>
      <c r="F30" s="83">
        <v>18306191794</v>
      </c>
      <c r="G30" s="83"/>
      <c r="H30" s="83">
        <v>19726869135</v>
      </c>
      <c r="I30" s="83"/>
      <c r="J30" s="83">
        <v>-1420677340</v>
      </c>
      <c r="K30" s="83"/>
      <c r="L30" s="83">
        <v>979562</v>
      </c>
      <c r="M30" s="83"/>
      <c r="N30" s="83">
        <v>18306191794</v>
      </c>
      <c r="O30" s="83"/>
      <c r="P30" s="83">
        <v>19726869135</v>
      </c>
      <c r="Q30" s="83"/>
      <c r="R30" s="83">
        <v>-1420677340</v>
      </c>
    </row>
    <row r="31" spans="2:18" s="2" customFormat="1" x14ac:dyDescent="0.55000000000000004">
      <c r="B31" s="2" t="s">
        <v>139</v>
      </c>
      <c r="C31" s="100"/>
      <c r="D31" s="83">
        <v>14370672</v>
      </c>
      <c r="E31" s="83"/>
      <c r="F31" s="83">
        <v>26998964688</v>
      </c>
      <c r="G31" s="83"/>
      <c r="H31" s="83">
        <v>28970317665</v>
      </c>
      <c r="I31" s="83"/>
      <c r="J31" s="83">
        <v>-1971352976</v>
      </c>
      <c r="K31" s="83"/>
      <c r="L31" s="83">
        <v>14370672</v>
      </c>
      <c r="M31" s="83"/>
      <c r="N31" s="83">
        <v>26998964688</v>
      </c>
      <c r="O31" s="83"/>
      <c r="P31" s="83">
        <v>28970317665</v>
      </c>
      <c r="Q31" s="83"/>
      <c r="R31" s="83">
        <v>-1971352976</v>
      </c>
    </row>
    <row r="32" spans="2:18" s="2" customFormat="1" x14ac:dyDescent="0.55000000000000004">
      <c r="B32" s="2" t="s">
        <v>137</v>
      </c>
      <c r="C32" s="100"/>
      <c r="D32" s="83">
        <v>695724</v>
      </c>
      <c r="E32" s="83"/>
      <c r="F32" s="83">
        <v>11494133429</v>
      </c>
      <c r="G32" s="83"/>
      <c r="H32" s="83">
        <v>14004584954</v>
      </c>
      <c r="I32" s="83"/>
      <c r="J32" s="83">
        <v>-2510451524</v>
      </c>
      <c r="K32" s="83"/>
      <c r="L32" s="83">
        <v>695724</v>
      </c>
      <c r="M32" s="83"/>
      <c r="N32" s="83">
        <v>11494133429</v>
      </c>
      <c r="O32" s="83"/>
      <c r="P32" s="83">
        <v>14004584954</v>
      </c>
      <c r="Q32" s="83"/>
      <c r="R32" s="83">
        <v>-2510451524</v>
      </c>
    </row>
    <row r="33" spans="2:18" s="2" customFormat="1" x14ac:dyDescent="0.55000000000000004">
      <c r="B33" s="2" t="s">
        <v>129</v>
      </c>
      <c r="C33" s="100"/>
      <c r="D33" s="83">
        <v>27463516</v>
      </c>
      <c r="E33" s="83"/>
      <c r="F33" s="83">
        <v>45618480601</v>
      </c>
      <c r="G33" s="83"/>
      <c r="H33" s="83">
        <v>48266591109</v>
      </c>
      <c r="I33" s="83"/>
      <c r="J33" s="83">
        <v>-2648110507</v>
      </c>
      <c r="K33" s="83"/>
      <c r="L33" s="83">
        <v>27463516</v>
      </c>
      <c r="M33" s="83"/>
      <c r="N33" s="83">
        <v>45618480601</v>
      </c>
      <c r="O33" s="83"/>
      <c r="P33" s="83">
        <v>48266591109</v>
      </c>
      <c r="Q33" s="83"/>
      <c r="R33" s="83">
        <v>-2648110507</v>
      </c>
    </row>
    <row r="34" spans="2:18" s="42" customFormat="1" ht="30.75" customHeight="1" thickBot="1" x14ac:dyDescent="0.65">
      <c r="B34" s="82" t="s">
        <v>86</v>
      </c>
      <c r="D34" s="85">
        <f>SUM(D10:D33)</f>
        <v>93088207</v>
      </c>
      <c r="E34" s="46"/>
      <c r="F34" s="85">
        <f>SUM(F10:F33)</f>
        <v>420819785244</v>
      </c>
      <c r="G34" s="46"/>
      <c r="H34" s="85">
        <f>SUM(H10:H33)</f>
        <v>419870647874</v>
      </c>
      <c r="I34" s="46"/>
      <c r="J34" s="85">
        <f>SUM(J10:J33)</f>
        <v>949137383</v>
      </c>
      <c r="K34" s="86"/>
      <c r="L34" s="85">
        <f>SUM(L10:L33)</f>
        <v>93088207</v>
      </c>
      <c r="M34" s="46"/>
      <c r="N34" s="85">
        <f>SUM(N10:N33)</f>
        <v>420819785244</v>
      </c>
      <c r="O34" s="46"/>
      <c r="P34" s="85">
        <f>SUM(P10:P33)</f>
        <v>419870647874</v>
      </c>
      <c r="Q34" s="46"/>
      <c r="R34" s="85">
        <f>SUM(R10:R33)</f>
        <v>949137383</v>
      </c>
    </row>
    <row r="35" spans="2:18" ht="21.75" thickTop="1" x14ac:dyDescent="0.55000000000000004"/>
    <row r="36" spans="2:18" ht="30" x14ac:dyDescent="0.75">
      <c r="J36" s="60">
        <v>11</v>
      </c>
    </row>
  </sheetData>
  <sortState xmlns:xlrd2="http://schemas.microsoft.com/office/spreadsheetml/2017/richdata2" ref="B10:R33">
    <sortCondition descending="1" ref="R10:R3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8" orientation="landscape" r:id="rId1"/>
  <rowBreaks count="1" manualBreakCount="1">
    <brk id="1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19"/>
  <sheetViews>
    <sheetView rightToLeft="1" view="pageBreakPreview" zoomScale="60" zoomScaleNormal="96" workbookViewId="0">
      <selection activeCell="F18" sqref="F18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2:28" ht="30" x14ac:dyDescent="0.55000000000000004">
      <c r="B3" s="105" t="s">
        <v>50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2:28" ht="30" x14ac:dyDescent="0.55000000000000004">
      <c r="B4" s="105" t="s">
        <v>167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123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4" t="s">
        <v>2</v>
      </c>
      <c r="D8" s="105" t="s">
        <v>52</v>
      </c>
      <c r="E8" s="105" t="s">
        <v>52</v>
      </c>
      <c r="F8" s="105" t="s">
        <v>52</v>
      </c>
      <c r="G8" s="105" t="s">
        <v>52</v>
      </c>
      <c r="H8" s="105" t="s">
        <v>52</v>
      </c>
      <c r="I8" s="105" t="s">
        <v>52</v>
      </c>
      <c r="J8" s="105" t="s">
        <v>52</v>
      </c>
      <c r="L8" s="105" t="s">
        <v>53</v>
      </c>
      <c r="M8" s="105" t="s">
        <v>53</v>
      </c>
      <c r="N8" s="105" t="s">
        <v>53</v>
      </c>
      <c r="O8" s="105" t="s">
        <v>53</v>
      </c>
      <c r="P8" s="105" t="s">
        <v>53</v>
      </c>
      <c r="Q8" s="105" t="s">
        <v>53</v>
      </c>
      <c r="R8" s="105" t="s">
        <v>53</v>
      </c>
    </row>
    <row r="9" spans="2:28" s="4" customFormat="1" ht="63" customHeight="1" x14ac:dyDescent="0.55000000000000004">
      <c r="B9" s="124" t="s">
        <v>2</v>
      </c>
      <c r="D9" s="108" t="s">
        <v>6</v>
      </c>
      <c r="E9" s="48"/>
      <c r="F9" s="108" t="s">
        <v>66</v>
      </c>
      <c r="G9" s="48"/>
      <c r="H9" s="108" t="s">
        <v>67</v>
      </c>
      <c r="I9" s="48"/>
      <c r="J9" s="108" t="s">
        <v>69</v>
      </c>
      <c r="L9" s="108" t="s">
        <v>6</v>
      </c>
      <c r="M9" s="48"/>
      <c r="N9" s="108" t="s">
        <v>66</v>
      </c>
      <c r="O9" s="48"/>
      <c r="P9" s="108" t="s">
        <v>67</v>
      </c>
      <c r="Q9" s="48"/>
      <c r="R9" s="108" t="s">
        <v>69</v>
      </c>
    </row>
    <row r="10" spans="2:28" x14ac:dyDescent="0.55000000000000004">
      <c r="B10" s="2" t="s">
        <v>138</v>
      </c>
      <c r="C10" s="100"/>
      <c r="D10" s="3">
        <v>2177350</v>
      </c>
      <c r="E10" s="3"/>
      <c r="F10" s="3">
        <v>5218355876</v>
      </c>
      <c r="G10" s="3"/>
      <c r="H10" s="3">
        <v>5164245920</v>
      </c>
      <c r="I10" s="3"/>
      <c r="J10" s="3">
        <v>54109956</v>
      </c>
      <c r="K10" s="3"/>
      <c r="L10" s="3">
        <v>2177350</v>
      </c>
      <c r="M10" s="3"/>
      <c r="N10" s="3">
        <v>5218355876</v>
      </c>
      <c r="O10" s="3"/>
      <c r="P10" s="3">
        <v>5164245920</v>
      </c>
      <c r="Q10" s="3"/>
      <c r="R10" s="3">
        <v>54109956</v>
      </c>
    </row>
    <row r="11" spans="2:28" x14ac:dyDescent="0.55000000000000004">
      <c r="B11" s="2" t="s">
        <v>119</v>
      </c>
      <c r="C11" s="100"/>
      <c r="D11" s="3">
        <v>3000</v>
      </c>
      <c r="E11" s="3"/>
      <c r="F11" s="3">
        <v>2738508559</v>
      </c>
      <c r="G11" s="3"/>
      <c r="H11" s="3">
        <v>2693331746</v>
      </c>
      <c r="I11" s="3"/>
      <c r="J11" s="3">
        <v>45176813</v>
      </c>
      <c r="K11" s="3"/>
      <c r="L11" s="3">
        <v>3000</v>
      </c>
      <c r="M11" s="3"/>
      <c r="N11" s="3">
        <v>2738508559</v>
      </c>
      <c r="O11" s="3"/>
      <c r="P11" s="3">
        <v>2693331746</v>
      </c>
      <c r="Q11" s="3"/>
      <c r="R11" s="3">
        <v>45176813</v>
      </c>
    </row>
    <row r="12" spans="2:28" x14ac:dyDescent="0.55000000000000004">
      <c r="B12" s="2" t="s">
        <v>155</v>
      </c>
      <c r="C12" s="100"/>
      <c r="D12" s="3">
        <v>3300</v>
      </c>
      <c r="E12" s="3"/>
      <c r="F12" s="3">
        <v>2934455035</v>
      </c>
      <c r="G12" s="3"/>
      <c r="H12" s="3">
        <v>2891265863</v>
      </c>
      <c r="I12" s="3"/>
      <c r="J12" s="3">
        <v>43189172</v>
      </c>
      <c r="K12" s="3"/>
      <c r="L12" s="3">
        <v>3300</v>
      </c>
      <c r="M12" s="3"/>
      <c r="N12" s="3">
        <v>2934455035</v>
      </c>
      <c r="O12" s="3"/>
      <c r="P12" s="3">
        <v>2891265863</v>
      </c>
      <c r="Q12" s="3"/>
      <c r="R12" s="3">
        <v>43189172</v>
      </c>
    </row>
    <row r="13" spans="2:28" ht="19.5" customHeight="1" x14ac:dyDescent="0.55000000000000004">
      <c r="B13" s="2" t="s">
        <v>164</v>
      </c>
      <c r="C13" s="100"/>
      <c r="D13" s="3">
        <v>500</v>
      </c>
      <c r="E13" s="3"/>
      <c r="F13" s="3">
        <v>346032272</v>
      </c>
      <c r="G13" s="3"/>
      <c r="H13" s="3">
        <v>338068713</v>
      </c>
      <c r="I13" s="3"/>
      <c r="J13" s="3">
        <v>7963559</v>
      </c>
      <c r="K13" s="3"/>
      <c r="L13" s="3">
        <v>500</v>
      </c>
      <c r="M13" s="3"/>
      <c r="N13" s="3">
        <v>346032272</v>
      </c>
      <c r="O13" s="3"/>
      <c r="P13" s="3">
        <v>338068713</v>
      </c>
      <c r="Q13" s="3"/>
      <c r="R13" s="3">
        <v>7963559</v>
      </c>
    </row>
    <row r="14" spans="2:28" ht="19.5" customHeight="1" x14ac:dyDescent="0.55000000000000004">
      <c r="B14" s="2" t="s">
        <v>129</v>
      </c>
      <c r="C14" s="100"/>
      <c r="D14" s="3">
        <v>1468364</v>
      </c>
      <c r="E14" s="3"/>
      <c r="F14" s="3">
        <v>2427360154</v>
      </c>
      <c r="G14" s="3"/>
      <c r="H14" s="3">
        <v>2580620926</v>
      </c>
      <c r="I14" s="3"/>
      <c r="J14" s="3">
        <v>-153260772</v>
      </c>
      <c r="K14" s="3"/>
      <c r="L14" s="3">
        <v>1468364</v>
      </c>
      <c r="M14" s="3"/>
      <c r="N14" s="3">
        <v>2427360154</v>
      </c>
      <c r="O14" s="3"/>
      <c r="P14" s="3">
        <v>2580620926</v>
      </c>
      <c r="Q14" s="3"/>
      <c r="R14" s="3">
        <v>-153260772</v>
      </c>
    </row>
    <row r="15" spans="2:28" ht="19.5" customHeight="1" x14ac:dyDescent="0.55000000000000004">
      <c r="B15" s="2" t="s">
        <v>143</v>
      </c>
      <c r="C15" s="100"/>
      <c r="D15" s="3">
        <v>319700</v>
      </c>
      <c r="E15" s="3"/>
      <c r="F15" s="3">
        <v>6022268048</v>
      </c>
      <c r="G15" s="3"/>
      <c r="H15" s="3">
        <v>6438265317</v>
      </c>
      <c r="I15" s="3"/>
      <c r="J15" s="3">
        <v>-415997269</v>
      </c>
      <c r="K15" s="3"/>
      <c r="L15" s="3">
        <v>319700</v>
      </c>
      <c r="M15" s="3"/>
      <c r="N15" s="3">
        <v>6022268048</v>
      </c>
      <c r="O15" s="3"/>
      <c r="P15" s="3">
        <v>6438265317</v>
      </c>
      <c r="Q15" s="3"/>
      <c r="R15" s="3">
        <v>-415997269</v>
      </c>
    </row>
    <row r="16" spans="2:28" x14ac:dyDescent="0.55000000000000004">
      <c r="D16" s="3"/>
      <c r="F16" s="3"/>
      <c r="H16" s="3"/>
      <c r="J16" s="3"/>
      <c r="L16" s="3"/>
      <c r="N16" s="3"/>
      <c r="P16" s="3"/>
      <c r="R16" s="3"/>
    </row>
    <row r="17" spans="2:18" ht="21.75" thickBot="1" x14ac:dyDescent="0.6">
      <c r="B17" s="30" t="s">
        <v>86</v>
      </c>
      <c r="D17" s="9"/>
      <c r="F17" s="9">
        <f>SUM(F10:F16)</f>
        <v>19686979944</v>
      </c>
      <c r="H17" s="9">
        <f>SUM(H10:H16)</f>
        <v>20105798485</v>
      </c>
      <c r="J17" s="9">
        <f>SUM(J10:J16)</f>
        <v>-418818541</v>
      </c>
      <c r="L17" s="9">
        <f>SUM(L10:L16)</f>
        <v>3972214</v>
      </c>
      <c r="N17" s="9">
        <f>SUM(N10:N16)</f>
        <v>19686979944</v>
      </c>
      <c r="P17" s="9">
        <f>SUM(P10:P16)</f>
        <v>20105798485</v>
      </c>
      <c r="R17" s="9">
        <f>SUM(R10:R16)</f>
        <v>-418818541</v>
      </c>
    </row>
    <row r="18" spans="2:18" ht="21.75" thickTop="1" x14ac:dyDescent="0.55000000000000004"/>
    <row r="19" spans="2:18" ht="26.25" x14ac:dyDescent="0.65">
      <c r="J19" s="26">
        <v>12</v>
      </c>
    </row>
  </sheetData>
  <sortState xmlns:xlrd2="http://schemas.microsoft.com/office/spreadsheetml/2017/richdata2" ref="B10:R15">
    <sortCondition descending="1" ref="R10:R15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B2:AB16"/>
  <sheetViews>
    <sheetView rightToLeft="1" view="pageBreakPreview" topLeftCell="A4" zoomScale="60" zoomScaleNormal="100" workbookViewId="0">
      <selection activeCell="F15" sqref="F15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  <c r="S2" s="16"/>
      <c r="T2" s="16"/>
      <c r="U2" s="16"/>
    </row>
    <row r="3" spans="2:28" ht="30" x14ac:dyDescent="0.6">
      <c r="B3" s="105" t="s">
        <v>50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6"/>
      <c r="R3" s="16"/>
    </row>
    <row r="4" spans="2:28" ht="30" x14ac:dyDescent="0.6">
      <c r="B4" s="105" t="s">
        <v>167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6"/>
      <c r="R4" s="16"/>
    </row>
    <row r="6" spans="2:28" s="2" customFormat="1" ht="30" x14ac:dyDescent="0.55000000000000004">
      <c r="B6" s="88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0" t="s">
        <v>113</v>
      </c>
      <c r="C7" s="130"/>
      <c r="D7" s="130"/>
      <c r="E7" s="130"/>
      <c r="F7" s="13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07" t="s">
        <v>54</v>
      </c>
      <c r="D8" s="107" t="s">
        <v>52</v>
      </c>
      <c r="E8" s="107" t="s">
        <v>52</v>
      </c>
      <c r="F8" s="107" t="s">
        <v>52</v>
      </c>
      <c r="G8" s="107" t="s">
        <v>52</v>
      </c>
      <c r="H8" s="107" t="s">
        <v>52</v>
      </c>
      <c r="I8" s="107" t="s">
        <v>52</v>
      </c>
      <c r="J8" s="107" t="s">
        <v>52</v>
      </c>
      <c r="L8" s="107" t="s">
        <v>53</v>
      </c>
      <c r="M8" s="107" t="s">
        <v>53</v>
      </c>
      <c r="N8" s="107" t="s">
        <v>53</v>
      </c>
      <c r="O8" s="107" t="s">
        <v>53</v>
      </c>
      <c r="P8" s="107" t="s">
        <v>53</v>
      </c>
      <c r="Q8" s="107" t="s">
        <v>53</v>
      </c>
      <c r="R8" s="107" t="s">
        <v>53</v>
      </c>
    </row>
    <row r="9" spans="2:28" s="52" customFormat="1" ht="54" customHeight="1" x14ac:dyDescent="0.75">
      <c r="B9" s="107" t="s">
        <v>54</v>
      </c>
      <c r="D9" s="127" t="s">
        <v>74</v>
      </c>
      <c r="E9" s="91"/>
      <c r="F9" s="127" t="s">
        <v>71</v>
      </c>
      <c r="G9" s="91"/>
      <c r="H9" s="127" t="s">
        <v>72</v>
      </c>
      <c r="I9" s="91"/>
      <c r="J9" s="127" t="s">
        <v>75</v>
      </c>
      <c r="K9" s="92"/>
      <c r="L9" s="127" t="s">
        <v>74</v>
      </c>
      <c r="M9" s="91"/>
      <c r="N9" s="127" t="s">
        <v>71</v>
      </c>
      <c r="O9" s="91"/>
      <c r="P9" s="127" t="s">
        <v>72</v>
      </c>
      <c r="Q9" s="91"/>
      <c r="R9" s="127" t="s">
        <v>75</v>
      </c>
    </row>
    <row r="10" spans="2:28" s="52" customFormat="1" ht="26.25" x14ac:dyDescent="0.75">
      <c r="B10" s="90" t="s">
        <v>119</v>
      </c>
      <c r="C10" s="100"/>
      <c r="D10" s="81">
        <v>0</v>
      </c>
      <c r="E10" s="81"/>
      <c r="F10" s="81">
        <v>1349566</v>
      </c>
      <c r="G10" s="81"/>
      <c r="H10" s="81">
        <v>45176813</v>
      </c>
      <c r="I10" s="81"/>
      <c r="J10" s="81">
        <v>46526379</v>
      </c>
      <c r="K10" s="81"/>
      <c r="L10" s="81">
        <v>0</v>
      </c>
      <c r="M10" s="81"/>
      <c r="N10" s="81">
        <v>1349566</v>
      </c>
      <c r="O10" s="81"/>
      <c r="P10" s="81">
        <v>45176813</v>
      </c>
      <c r="Q10" s="81"/>
      <c r="R10" s="81">
        <v>46526379</v>
      </c>
    </row>
    <row r="11" spans="2:28" s="52" customFormat="1" ht="26.25" x14ac:dyDescent="0.75">
      <c r="B11" s="90" t="s">
        <v>155</v>
      </c>
      <c r="C11" s="100"/>
      <c r="D11" s="81">
        <v>0</v>
      </c>
      <c r="E11" s="81"/>
      <c r="F11" s="81">
        <v>0</v>
      </c>
      <c r="G11" s="81"/>
      <c r="H11" s="81">
        <v>43189172</v>
      </c>
      <c r="I11" s="81"/>
      <c r="J11" s="81">
        <v>43189172</v>
      </c>
      <c r="K11" s="81"/>
      <c r="L11" s="81">
        <v>0</v>
      </c>
      <c r="M11" s="81"/>
      <c r="N11" s="81">
        <v>0</v>
      </c>
      <c r="O11" s="81"/>
      <c r="P11" s="81">
        <v>43189172</v>
      </c>
      <c r="Q11" s="81"/>
      <c r="R11" s="81">
        <v>43189172</v>
      </c>
    </row>
    <row r="12" spans="2:28" s="52" customFormat="1" ht="26.25" x14ac:dyDescent="0.75">
      <c r="B12" s="90" t="s">
        <v>164</v>
      </c>
      <c r="C12" s="100"/>
      <c r="D12" s="81">
        <v>0</v>
      </c>
      <c r="E12" s="81"/>
      <c r="F12" s="81">
        <v>0</v>
      </c>
      <c r="G12" s="81"/>
      <c r="H12" s="81">
        <v>7963559</v>
      </c>
      <c r="I12" s="81"/>
      <c r="J12" s="81">
        <v>7963559</v>
      </c>
      <c r="K12" s="81"/>
      <c r="L12" s="81">
        <v>0</v>
      </c>
      <c r="M12" s="81"/>
      <c r="N12" s="81">
        <v>0</v>
      </c>
      <c r="O12" s="81"/>
      <c r="P12" s="81">
        <v>7963559</v>
      </c>
      <c r="Q12" s="81"/>
      <c r="R12" s="81">
        <v>7963559</v>
      </c>
    </row>
    <row r="13" spans="2:28" s="52" customFormat="1" ht="26.25" x14ac:dyDescent="0.75">
      <c r="B13" s="90" t="s">
        <v>116</v>
      </c>
      <c r="C13" s="100"/>
      <c r="D13" s="81">
        <v>0</v>
      </c>
      <c r="E13" s="81"/>
      <c r="F13" s="81">
        <v>1525533</v>
      </c>
      <c r="G13" s="81"/>
      <c r="H13" s="81">
        <v>0</v>
      </c>
      <c r="I13" s="81"/>
      <c r="J13" s="81">
        <v>1525533</v>
      </c>
      <c r="K13" s="81"/>
      <c r="L13" s="81">
        <v>0</v>
      </c>
      <c r="M13" s="81"/>
      <c r="N13" s="81">
        <v>1525533</v>
      </c>
      <c r="O13" s="81"/>
      <c r="P13" s="81">
        <v>0</v>
      </c>
      <c r="Q13" s="81"/>
      <c r="R13" s="81">
        <v>1525533</v>
      </c>
    </row>
    <row r="14" spans="2:28" ht="27" thickBot="1" x14ac:dyDescent="0.8">
      <c r="B14" s="89" t="s">
        <v>86</v>
      </c>
      <c r="D14" s="72">
        <f>SUM(D10:D13)</f>
        <v>0</v>
      </c>
      <c r="E14" s="84"/>
      <c r="F14" s="72">
        <f>SUM(F10:F13)</f>
        <v>2875099</v>
      </c>
      <c r="G14" s="81"/>
      <c r="H14" s="72">
        <f>SUM(H10:H13)</f>
        <v>96329544</v>
      </c>
      <c r="I14" s="81"/>
      <c r="J14" s="72">
        <f>SUM(J10:J13)</f>
        <v>99204643</v>
      </c>
      <c r="K14" s="81"/>
      <c r="L14" s="72">
        <f>SUM(L10:L13)</f>
        <v>0</v>
      </c>
      <c r="M14" s="81"/>
      <c r="N14" s="72">
        <f>SUM(N10:N13)</f>
        <v>2875099</v>
      </c>
      <c r="O14" s="81"/>
      <c r="P14" s="72">
        <f>SUM(P10:P13)</f>
        <v>96329544</v>
      </c>
      <c r="Q14" s="81"/>
      <c r="R14" s="72">
        <f>SUM(R10:R13)</f>
        <v>99204643</v>
      </c>
    </row>
    <row r="15" spans="2:28" ht="27" thickTop="1" x14ac:dyDescent="0.75">
      <c r="D15" s="81"/>
      <c r="E15" s="84"/>
      <c r="G15" s="81"/>
      <c r="I15" s="81"/>
      <c r="K15" s="81"/>
      <c r="M15" s="81"/>
      <c r="O15" s="81"/>
      <c r="Q15" s="81"/>
    </row>
    <row r="16" spans="2:28" ht="30" x14ac:dyDescent="0.75">
      <c r="J16" s="55">
        <v>13</v>
      </c>
    </row>
  </sheetData>
  <sortState xmlns:xlrd2="http://schemas.microsoft.com/office/spreadsheetml/2017/richdata2" ref="B10:R13">
    <sortCondition descending="1" ref="R10:R13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B2:AB17"/>
  <sheetViews>
    <sheetView rightToLeft="1" view="pageBreakPreview" zoomScaleNormal="100" zoomScaleSheetLayoutView="100" workbookViewId="0">
      <selection activeCell="F16" sqref="F16"/>
    </sheetView>
  </sheetViews>
  <sheetFormatPr defaultRowHeight="21.75" customHeight="1" x14ac:dyDescent="0.55000000000000004"/>
  <cols>
    <col min="1" max="1" width="3" style="2" customWidth="1"/>
    <col min="2" max="2" width="50.14062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28" ht="27" customHeight="1" x14ac:dyDescent="0.55000000000000004">
      <c r="B3" s="105" t="s">
        <v>50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2:28" ht="27" customHeight="1" x14ac:dyDescent="0.55000000000000004">
      <c r="B4" s="105" t="s">
        <v>167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09" t="s">
        <v>76</v>
      </c>
      <c r="C9" s="109" t="s">
        <v>76</v>
      </c>
      <c r="D9" s="109" t="s">
        <v>76</v>
      </c>
      <c r="F9" s="109" t="s">
        <v>52</v>
      </c>
      <c r="G9" s="109" t="s">
        <v>52</v>
      </c>
      <c r="H9" s="109" t="s">
        <v>52</v>
      </c>
      <c r="J9" s="109" t="s">
        <v>53</v>
      </c>
      <c r="K9" s="109" t="s">
        <v>53</v>
      </c>
      <c r="L9" s="109" t="s">
        <v>53</v>
      </c>
    </row>
    <row r="10" spans="2:28" s="42" customFormat="1" ht="50.25" customHeight="1" x14ac:dyDescent="0.6">
      <c r="B10" s="128" t="s">
        <v>77</v>
      </c>
      <c r="D10" s="128" t="s">
        <v>37</v>
      </c>
      <c r="F10" s="128" t="s">
        <v>78</v>
      </c>
      <c r="H10" s="128" t="s">
        <v>79</v>
      </c>
      <c r="J10" s="126" t="s">
        <v>78</v>
      </c>
      <c r="L10" s="128" t="s">
        <v>79</v>
      </c>
    </row>
    <row r="11" spans="2:28" s="4" customFormat="1" ht="21.75" customHeight="1" x14ac:dyDescent="0.55000000000000004">
      <c r="B11" s="4" t="s">
        <v>125</v>
      </c>
      <c r="C11" s="100"/>
      <c r="D11" s="4" t="s">
        <v>126</v>
      </c>
      <c r="E11" s="100"/>
      <c r="F11" s="67">
        <v>1299372</v>
      </c>
      <c r="G11" s="67"/>
      <c r="H11" s="67" t="s">
        <v>59</v>
      </c>
      <c r="I11" s="67"/>
      <c r="J11" s="67">
        <v>1299372</v>
      </c>
      <c r="L11" s="48" t="s">
        <v>59</v>
      </c>
    </row>
    <row r="12" spans="2:28" s="4" customFormat="1" ht="21.75" customHeight="1" x14ac:dyDescent="0.55000000000000004">
      <c r="B12" s="4" t="s">
        <v>150</v>
      </c>
      <c r="C12" s="100"/>
      <c r="D12" s="4" t="s">
        <v>152</v>
      </c>
      <c r="E12" s="100"/>
      <c r="F12" s="67">
        <v>3785</v>
      </c>
      <c r="G12" s="67"/>
      <c r="H12" s="67" t="s">
        <v>59</v>
      </c>
      <c r="I12" s="67"/>
      <c r="J12" s="67">
        <v>3785</v>
      </c>
    </row>
    <row r="13" spans="2:28" s="4" customFormat="1" ht="21.75" customHeight="1" x14ac:dyDescent="0.55000000000000004">
      <c r="B13" s="4" t="s">
        <v>44</v>
      </c>
      <c r="C13" s="100"/>
      <c r="D13" s="4" t="s">
        <v>45</v>
      </c>
      <c r="E13" s="100"/>
      <c r="F13" s="67">
        <v>2362</v>
      </c>
      <c r="G13" s="67"/>
      <c r="H13" s="67" t="s">
        <v>59</v>
      </c>
      <c r="I13" s="67"/>
      <c r="J13" s="67">
        <v>2362</v>
      </c>
    </row>
    <row r="14" spans="2:28" s="4" customFormat="1" ht="21.75" customHeight="1" x14ac:dyDescent="0.55000000000000004">
      <c r="B14" s="4" t="s">
        <v>47</v>
      </c>
      <c r="C14" s="100"/>
      <c r="D14" s="4" t="s">
        <v>48</v>
      </c>
      <c r="E14" s="100"/>
      <c r="F14" s="67">
        <v>1686</v>
      </c>
      <c r="G14" s="67"/>
      <c r="H14" s="67" t="s">
        <v>59</v>
      </c>
      <c r="I14" s="67"/>
      <c r="J14" s="67">
        <v>1686</v>
      </c>
    </row>
    <row r="15" spans="2:28" ht="21.75" customHeight="1" thickBot="1" x14ac:dyDescent="0.6">
      <c r="B15" s="131" t="s">
        <v>86</v>
      </c>
      <c r="C15" s="131"/>
      <c r="D15" s="131"/>
      <c r="F15" s="72">
        <f>SUM(F11:F14)</f>
        <v>1307205</v>
      </c>
      <c r="H15" s="30"/>
      <c r="J15" s="72">
        <f>SUM(J11:J14)</f>
        <v>1307205</v>
      </c>
      <c r="L15" s="30"/>
    </row>
    <row r="16" spans="2:28" ht="21.75" customHeight="1" thickTop="1" x14ac:dyDescent="0.55000000000000004"/>
    <row r="17" spans="6:6" ht="30" x14ac:dyDescent="0.75">
      <c r="F17" s="58">
        <v>14</v>
      </c>
    </row>
  </sheetData>
  <sortState xmlns:xlrd2="http://schemas.microsoft.com/office/spreadsheetml/2017/richdata2" ref="B11:J14">
    <sortCondition descending="1" ref="J11:J14"/>
  </sortState>
  <mergeCells count="13">
    <mergeCell ref="B2:L2"/>
    <mergeCell ref="B3:L3"/>
    <mergeCell ref="B4:L4"/>
    <mergeCell ref="B15:D15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B2:AB19"/>
  <sheetViews>
    <sheetView rightToLeft="1" view="pageBreakPreview" topLeftCell="A4" zoomScaleNormal="100" zoomScaleSheetLayoutView="100" workbookViewId="0">
      <selection activeCell="T17" sqref="T17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1.28515625" style="32" bestFit="1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25">
      <c r="B3" s="135" t="s">
        <v>50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25">
      <c r="B4" s="135" t="s">
        <v>167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4" t="s">
        <v>51</v>
      </c>
      <c r="C9" s="134" t="s">
        <v>51</v>
      </c>
      <c r="D9" s="134" t="s">
        <v>51</v>
      </c>
      <c r="E9" s="134" t="s">
        <v>51</v>
      </c>
      <c r="F9" s="134" t="s">
        <v>51</v>
      </c>
      <c r="G9" s="134" t="s">
        <v>51</v>
      </c>
      <c r="H9" s="134" t="s">
        <v>51</v>
      </c>
      <c r="J9" s="134" t="s">
        <v>52</v>
      </c>
      <c r="K9" s="134" t="s">
        <v>52</v>
      </c>
      <c r="L9" s="134" t="s">
        <v>52</v>
      </c>
      <c r="M9" s="134" t="s">
        <v>52</v>
      </c>
      <c r="N9" s="134" t="s">
        <v>52</v>
      </c>
      <c r="P9" s="134" t="s">
        <v>53</v>
      </c>
      <c r="Q9" s="134" t="s">
        <v>53</v>
      </c>
      <c r="R9" s="134" t="s">
        <v>53</v>
      </c>
      <c r="S9" s="134" t="s">
        <v>53</v>
      </c>
      <c r="T9" s="134" t="s">
        <v>53</v>
      </c>
    </row>
    <row r="10" spans="2:28" s="35" customFormat="1" ht="60" customHeight="1" x14ac:dyDescent="0.25">
      <c r="B10" s="133" t="s">
        <v>54</v>
      </c>
      <c r="C10" s="38"/>
      <c r="D10" s="133" t="s">
        <v>55</v>
      </c>
      <c r="E10" s="38"/>
      <c r="F10" s="133" t="s">
        <v>23</v>
      </c>
      <c r="G10" s="38"/>
      <c r="H10" s="133" t="s">
        <v>24</v>
      </c>
      <c r="J10" s="133" t="s">
        <v>56</v>
      </c>
      <c r="K10" s="38"/>
      <c r="L10" s="133" t="s">
        <v>57</v>
      </c>
      <c r="M10" s="38"/>
      <c r="N10" s="133" t="s">
        <v>58</v>
      </c>
      <c r="P10" s="133" t="s">
        <v>56</v>
      </c>
      <c r="Q10" s="38"/>
      <c r="R10" s="133" t="s">
        <v>57</v>
      </c>
      <c r="S10" s="38"/>
      <c r="T10" s="133" t="s">
        <v>58</v>
      </c>
    </row>
    <row r="11" spans="2:28" s="33" customFormat="1" x14ac:dyDescent="0.45">
      <c r="B11" s="99" t="s">
        <v>125</v>
      </c>
      <c r="C11" s="100"/>
      <c r="D11" s="34">
        <v>30</v>
      </c>
      <c r="E11" s="34"/>
      <c r="F11" s="34" t="s">
        <v>59</v>
      </c>
      <c r="G11" s="34"/>
      <c r="H11" s="34">
        <v>0</v>
      </c>
      <c r="I11" s="34"/>
      <c r="J11" s="34">
        <v>1299372</v>
      </c>
      <c r="K11" s="34"/>
      <c r="L11" s="34">
        <v>0</v>
      </c>
      <c r="M11" s="34"/>
      <c r="N11" s="34">
        <v>1299372</v>
      </c>
      <c r="O11" s="34"/>
      <c r="P11" s="34">
        <v>1299372</v>
      </c>
      <c r="Q11" s="34"/>
      <c r="R11" s="34">
        <v>0</v>
      </c>
      <c r="S11" s="34"/>
      <c r="T11" s="34">
        <v>1299372</v>
      </c>
    </row>
    <row r="12" spans="2:28" s="33" customFormat="1" x14ac:dyDescent="0.45">
      <c r="B12" s="99" t="s">
        <v>150</v>
      </c>
      <c r="C12" s="100"/>
      <c r="D12" s="34">
        <v>9</v>
      </c>
      <c r="E12" s="34"/>
      <c r="F12" s="34" t="s">
        <v>59</v>
      </c>
      <c r="G12" s="34"/>
      <c r="H12" s="34">
        <v>0</v>
      </c>
      <c r="I12" s="34"/>
      <c r="J12" s="34">
        <v>3785</v>
      </c>
      <c r="K12" s="34"/>
      <c r="L12" s="34">
        <v>0</v>
      </c>
      <c r="M12" s="34"/>
      <c r="N12" s="34">
        <v>3785</v>
      </c>
      <c r="O12" s="34"/>
      <c r="P12" s="34">
        <v>3785</v>
      </c>
      <c r="Q12" s="34"/>
      <c r="R12" s="34">
        <v>0</v>
      </c>
      <c r="S12" s="34"/>
      <c r="T12" s="34">
        <v>3785</v>
      </c>
    </row>
    <row r="13" spans="2:28" s="33" customFormat="1" x14ac:dyDescent="0.45">
      <c r="B13" s="99" t="s">
        <v>44</v>
      </c>
      <c r="C13" s="100"/>
      <c r="D13" s="34">
        <v>27</v>
      </c>
      <c r="E13" s="34"/>
      <c r="F13" s="34" t="s">
        <v>59</v>
      </c>
      <c r="G13" s="34"/>
      <c r="H13" s="34">
        <v>0</v>
      </c>
      <c r="I13" s="34"/>
      <c r="J13" s="34">
        <v>2362</v>
      </c>
      <c r="K13" s="34"/>
      <c r="L13" s="34">
        <v>0</v>
      </c>
      <c r="M13" s="34"/>
      <c r="N13" s="34">
        <v>2362</v>
      </c>
      <c r="O13" s="34"/>
      <c r="P13" s="34">
        <v>2362</v>
      </c>
      <c r="Q13" s="34"/>
      <c r="R13" s="34">
        <v>0</v>
      </c>
      <c r="S13" s="34"/>
      <c r="T13" s="34">
        <v>2362</v>
      </c>
    </row>
    <row r="14" spans="2:28" s="33" customFormat="1" x14ac:dyDescent="0.45">
      <c r="B14" s="99" t="s">
        <v>47</v>
      </c>
      <c r="C14" s="100"/>
      <c r="D14" s="34">
        <v>17</v>
      </c>
      <c r="E14" s="34"/>
      <c r="F14" s="34" t="s">
        <v>59</v>
      </c>
      <c r="G14" s="34"/>
      <c r="H14" s="34">
        <v>0</v>
      </c>
      <c r="I14" s="34"/>
      <c r="J14" s="34">
        <v>1686</v>
      </c>
      <c r="K14" s="34"/>
      <c r="L14" s="34">
        <v>0</v>
      </c>
      <c r="M14" s="34"/>
      <c r="N14" s="34">
        <v>1686</v>
      </c>
      <c r="O14" s="34"/>
      <c r="P14" s="34">
        <v>1686</v>
      </c>
      <c r="Q14" s="34"/>
      <c r="R14" s="34">
        <v>0</v>
      </c>
      <c r="S14" s="34"/>
      <c r="T14" s="34">
        <v>1686</v>
      </c>
    </row>
    <row r="15" spans="2:28" s="33" customFormat="1" x14ac:dyDescent="0.25">
      <c r="D15" s="34"/>
      <c r="H15" s="34"/>
      <c r="J15" s="36"/>
      <c r="K15" s="37"/>
      <c r="L15" s="36"/>
      <c r="M15" s="37"/>
      <c r="N15" s="36"/>
      <c r="O15" s="37"/>
      <c r="P15" s="36"/>
      <c r="Q15" s="37"/>
      <c r="R15" s="36"/>
      <c r="S15" s="37"/>
      <c r="T15" s="36"/>
    </row>
    <row r="16" spans="2:28" s="33" customFormat="1" ht="21.75" thickBot="1" x14ac:dyDescent="0.3">
      <c r="B16" s="132" t="s">
        <v>86</v>
      </c>
      <c r="C16" s="132"/>
      <c r="D16" s="132"/>
      <c r="E16" s="132"/>
      <c r="F16" s="132"/>
      <c r="G16" s="132"/>
      <c r="H16" s="132"/>
      <c r="J16" s="40">
        <f>SUM(J11:J15)</f>
        <v>1307205</v>
      </c>
      <c r="L16" s="68">
        <f>SUM(L11:L15)</f>
        <v>0</v>
      </c>
      <c r="N16" s="40">
        <f>SUM(N11:N15)</f>
        <v>1307205</v>
      </c>
      <c r="P16" s="40">
        <f>SUM(P11:P15)</f>
        <v>1307205</v>
      </c>
      <c r="R16" s="68">
        <f>SUM(R11:R14)</f>
        <v>0</v>
      </c>
      <c r="T16" s="40">
        <f>SUM(T11:T15)</f>
        <v>1307205</v>
      </c>
    </row>
    <row r="17" spans="10:10" ht="21.75" thickTop="1" x14ac:dyDescent="0.25"/>
    <row r="19" spans="10:10" ht="30" x14ac:dyDescent="0.25">
      <c r="J19" s="62">
        <v>15</v>
      </c>
    </row>
  </sheetData>
  <sortState xmlns:xlrd2="http://schemas.microsoft.com/office/spreadsheetml/2017/richdata2" ref="B11:T14">
    <sortCondition descending="1" ref="T11:T14"/>
  </sortState>
  <mergeCells count="17"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F16" sqref="F16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9" style="2" bestFit="1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5" t="s">
        <v>0</v>
      </c>
      <c r="C2" s="105"/>
      <c r="D2" s="105"/>
      <c r="E2" s="105"/>
      <c r="F2" s="105"/>
    </row>
    <row r="3" spans="2:28" ht="30" x14ac:dyDescent="0.55000000000000004">
      <c r="B3" s="105" t="s">
        <v>50</v>
      </c>
      <c r="C3" s="105"/>
      <c r="D3" s="105"/>
      <c r="E3" s="105"/>
      <c r="F3" s="105"/>
    </row>
    <row r="4" spans="2:28" ht="30" x14ac:dyDescent="0.55000000000000004">
      <c r="B4" s="105" t="s">
        <v>167</v>
      </c>
      <c r="C4" s="105"/>
      <c r="D4" s="105"/>
      <c r="E4" s="105"/>
      <c r="F4" s="105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111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4" t="s">
        <v>80</v>
      </c>
      <c r="D9" s="105" t="s">
        <v>52</v>
      </c>
      <c r="F9" s="105" t="s">
        <v>168</v>
      </c>
    </row>
    <row r="10" spans="2:28" ht="30" x14ac:dyDescent="0.55000000000000004">
      <c r="B10" s="137" t="s">
        <v>80</v>
      </c>
      <c r="D10" s="138" t="s">
        <v>40</v>
      </c>
      <c r="F10" s="138" t="s">
        <v>40</v>
      </c>
    </row>
    <row r="11" spans="2:28" ht="26.25" x14ac:dyDescent="0.65">
      <c r="B11" s="26" t="s">
        <v>80</v>
      </c>
      <c r="C11" s="100"/>
      <c r="D11" s="93">
        <v>57849439</v>
      </c>
      <c r="E11" s="93"/>
      <c r="F11" s="93">
        <v>57849439</v>
      </c>
    </row>
    <row r="12" spans="2:28" ht="26.25" x14ac:dyDescent="0.65">
      <c r="B12" s="26" t="s">
        <v>82</v>
      </c>
      <c r="C12" s="100"/>
      <c r="D12" s="93">
        <v>52</v>
      </c>
      <c r="E12" s="93"/>
      <c r="F12" s="93">
        <v>52</v>
      </c>
    </row>
    <row r="13" spans="2:28" ht="26.25" hidden="1" x14ac:dyDescent="0.65">
      <c r="B13" s="26" t="s">
        <v>81</v>
      </c>
      <c r="C13" s="26"/>
      <c r="D13" s="93">
        <v>0</v>
      </c>
      <c r="E13" s="94"/>
      <c r="F13" s="93">
        <v>0</v>
      </c>
    </row>
    <row r="14" spans="2:28" ht="26.25" x14ac:dyDescent="0.65">
      <c r="B14" s="26"/>
      <c r="C14" s="26"/>
      <c r="D14" s="93"/>
      <c r="E14" s="94"/>
      <c r="F14" s="93"/>
    </row>
    <row r="15" spans="2:28" ht="27" thickBot="1" x14ac:dyDescent="0.7">
      <c r="B15" s="95" t="s">
        <v>86</v>
      </c>
      <c r="C15" s="26"/>
      <c r="D15" s="96">
        <f>SUM(D11:D14)</f>
        <v>57849491</v>
      </c>
      <c r="E15" s="94"/>
      <c r="F15" s="96">
        <f>SUM(F11:F14)</f>
        <v>57849491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6">
        <v>16</v>
      </c>
      <c r="B19" s="136"/>
      <c r="C19" s="136"/>
      <c r="D19" s="136"/>
      <c r="E19" s="136"/>
      <c r="F19" s="136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M10" sqref="M10:M11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5" t="s">
        <v>0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3:17" ht="30" x14ac:dyDescent="0.55000000000000004">
      <c r="C3" s="105" t="s">
        <v>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3:17" ht="30" x14ac:dyDescent="0.55000000000000004">
      <c r="C4" s="105" t="s">
        <v>167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6" t="s">
        <v>97</v>
      </c>
      <c r="D9" s="107" t="s">
        <v>162</v>
      </c>
      <c r="E9" s="107" t="s">
        <v>3</v>
      </c>
      <c r="F9" s="107" t="s">
        <v>3</v>
      </c>
      <c r="G9" s="107" t="s">
        <v>3</v>
      </c>
      <c r="I9" s="107" t="s">
        <v>4</v>
      </c>
      <c r="J9" s="107" t="s">
        <v>4</v>
      </c>
      <c r="K9" s="107" t="s">
        <v>4</v>
      </c>
      <c r="M9" s="107" t="s">
        <v>168</v>
      </c>
      <c r="N9" s="107" t="s">
        <v>5</v>
      </c>
      <c r="O9" s="107" t="s">
        <v>5</v>
      </c>
      <c r="P9" s="107" t="s">
        <v>5</v>
      </c>
      <c r="Q9" s="107" t="s">
        <v>5</v>
      </c>
    </row>
    <row r="10" spans="3:17" s="6" customFormat="1" ht="44.25" customHeight="1" x14ac:dyDescent="0.25">
      <c r="C10" s="106"/>
      <c r="D10" s="11"/>
      <c r="E10" s="108" t="s">
        <v>7</v>
      </c>
      <c r="F10" s="11"/>
      <c r="G10" s="108" t="s">
        <v>8</v>
      </c>
      <c r="I10" s="108" t="s">
        <v>98</v>
      </c>
      <c r="J10" s="11"/>
      <c r="K10" s="108" t="s">
        <v>99</v>
      </c>
      <c r="M10" s="108" t="s">
        <v>7</v>
      </c>
      <c r="N10" s="11"/>
      <c r="O10" s="108" t="s">
        <v>8</v>
      </c>
      <c r="Q10" s="110" t="s">
        <v>12</v>
      </c>
    </row>
    <row r="11" spans="3:17" s="6" customFormat="1" ht="39.75" customHeight="1" x14ac:dyDescent="0.25">
      <c r="C11" s="106"/>
      <c r="D11" s="10"/>
      <c r="E11" s="109" t="s">
        <v>7</v>
      </c>
      <c r="F11" s="10"/>
      <c r="G11" s="109" t="s">
        <v>8</v>
      </c>
      <c r="I11" s="109"/>
      <c r="J11" s="10"/>
      <c r="K11" s="109"/>
      <c r="M11" s="109" t="s">
        <v>7</v>
      </c>
      <c r="N11" s="10"/>
      <c r="O11" s="109" t="s">
        <v>8</v>
      </c>
      <c r="Q11" s="111" t="s">
        <v>12</v>
      </c>
    </row>
    <row r="12" spans="3:17" x14ac:dyDescent="0.55000000000000004">
      <c r="C12" s="43" t="s">
        <v>89</v>
      </c>
      <c r="E12" s="3">
        <f>سهام!G33</f>
        <v>414049676310</v>
      </c>
      <c r="G12" s="3">
        <f>سهام!I33</f>
        <v>433904710531.93292</v>
      </c>
      <c r="I12" s="3">
        <f>سهام!M33</f>
        <v>0</v>
      </c>
      <c r="K12" s="3">
        <f>سهام!Q33</f>
        <v>13667984078</v>
      </c>
      <c r="M12" s="3">
        <f>سهام!W33</f>
        <v>401162703299</v>
      </c>
      <c r="O12" s="3">
        <f>سهام!Y33</f>
        <v>420667840641.03839</v>
      </c>
      <c r="Q12" s="8">
        <f t="shared" ref="Q12:Q17" si="0">O12/$O$19</f>
        <v>0.99878778158148118</v>
      </c>
    </row>
    <row r="13" spans="3:17" x14ac:dyDescent="0.55000000000000004">
      <c r="C13" s="2" t="s">
        <v>93</v>
      </c>
      <c r="E13" s="3">
        <f>سپرده!L15</f>
        <v>7733992860</v>
      </c>
      <c r="G13" s="3">
        <f>E13</f>
        <v>7733992860</v>
      </c>
      <c r="I13" s="3">
        <f>سپرده!N15</f>
        <v>17795260619</v>
      </c>
      <c r="K13" s="3">
        <f>سپرده!P15</f>
        <v>25170637878</v>
      </c>
      <c r="M13" s="3">
        <f>سپرده!R15</f>
        <v>358615601</v>
      </c>
      <c r="O13" s="3">
        <f>M13</f>
        <v>358615601</v>
      </c>
      <c r="Q13" s="8">
        <f t="shared" si="0"/>
        <v>8.5145772022287821E-4</v>
      </c>
    </row>
    <row r="14" spans="3:17" x14ac:dyDescent="0.55000000000000004">
      <c r="C14" s="2" t="s">
        <v>91</v>
      </c>
      <c r="E14" s="3">
        <f>'اوراق مشارکت'!R16</f>
        <v>6097155018</v>
      </c>
      <c r="G14" s="3">
        <f>'اوراق مشارکت'!T16</f>
        <v>6071735837</v>
      </c>
      <c r="I14" s="3">
        <f>'اوراق مشارکت'!X16</f>
        <v>0</v>
      </c>
      <c r="K14" s="3">
        <f>'اوراق مشارکت'!AB16</f>
        <v>6018995866</v>
      </c>
      <c r="M14" s="3">
        <f>'اوراق مشارکت'!AH16</f>
        <v>141370322</v>
      </c>
      <c r="O14" s="3">
        <f>'اوراق مشارکت'!AJ16</f>
        <v>151944614</v>
      </c>
      <c r="Q14" s="8">
        <f t="shared" si="0"/>
        <v>3.6076069829595958E-4</v>
      </c>
    </row>
    <row r="15" spans="3:17" hidden="1" x14ac:dyDescent="0.55000000000000004">
      <c r="C15" s="2" t="s">
        <v>90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96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92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86</v>
      </c>
      <c r="D19" s="3">
        <f t="shared" ref="D19:P19" si="1">SUM(D12:D17)</f>
        <v>0</v>
      </c>
      <c r="E19" s="9">
        <f>SUM(E12:E18)</f>
        <v>427880824188</v>
      </c>
      <c r="F19" s="3">
        <f t="shared" si="1"/>
        <v>0</v>
      </c>
      <c r="G19" s="9">
        <f>SUM(G12:G18)</f>
        <v>447710439228.93292</v>
      </c>
      <c r="H19" s="3">
        <f t="shared" si="1"/>
        <v>0</v>
      </c>
      <c r="I19" s="9">
        <f>SUM(I12:I14)</f>
        <v>17795260619</v>
      </c>
      <c r="J19" s="3">
        <f t="shared" si="1"/>
        <v>0</v>
      </c>
      <c r="K19" s="9">
        <f>SUM(K12:K14)</f>
        <v>44857617822</v>
      </c>
      <c r="L19" s="3">
        <f t="shared" si="1"/>
        <v>0</v>
      </c>
      <c r="M19" s="9">
        <f>SUM(M12:M14)</f>
        <v>401662689222</v>
      </c>
      <c r="N19" s="3">
        <f t="shared" si="1"/>
        <v>0</v>
      </c>
      <c r="O19" s="9">
        <f>SUM(O12:O18)</f>
        <v>421178400856.03839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C2:AA35"/>
  <sheetViews>
    <sheetView rightToLeft="1" view="pageBreakPreview" zoomScale="60" zoomScaleNormal="80" workbookViewId="0">
      <selection activeCell="E34" sqref="E34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5" t="s">
        <v>0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3:27" ht="30" x14ac:dyDescent="0.55000000000000004">
      <c r="C3" s="105" t="s">
        <v>1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spans="3:27" ht="30" x14ac:dyDescent="0.55000000000000004">
      <c r="C4" s="105" t="s">
        <v>167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88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6" t="s">
        <v>2</v>
      </c>
      <c r="E8" s="107" t="s">
        <v>162</v>
      </c>
      <c r="F8" s="107" t="s">
        <v>3</v>
      </c>
      <c r="G8" s="107" t="s">
        <v>3</v>
      </c>
      <c r="H8" s="107" t="s">
        <v>3</v>
      </c>
      <c r="I8" s="107" t="s">
        <v>3</v>
      </c>
      <c r="J8" s="112"/>
      <c r="K8" s="107" t="s">
        <v>4</v>
      </c>
      <c r="L8" s="107" t="s">
        <v>4</v>
      </c>
      <c r="M8" s="107" t="s">
        <v>4</v>
      </c>
      <c r="N8" s="107" t="s">
        <v>4</v>
      </c>
      <c r="O8" s="107" t="s">
        <v>4</v>
      </c>
      <c r="P8" s="107" t="s">
        <v>4</v>
      </c>
      <c r="Q8" s="107" t="s">
        <v>4</v>
      </c>
      <c r="R8" s="112"/>
      <c r="S8" s="107" t="s">
        <v>168</v>
      </c>
      <c r="T8" s="107" t="s">
        <v>5</v>
      </c>
      <c r="U8" s="107" t="s">
        <v>5</v>
      </c>
      <c r="V8" s="107" t="s">
        <v>5</v>
      </c>
      <c r="W8" s="107" t="s">
        <v>5</v>
      </c>
      <c r="X8" s="107" t="s">
        <v>5</v>
      </c>
      <c r="Y8" s="107" t="s">
        <v>5</v>
      </c>
      <c r="Z8" s="107" t="s">
        <v>5</v>
      </c>
      <c r="AA8" s="107" t="s">
        <v>5</v>
      </c>
    </row>
    <row r="9" spans="3:27" s="6" customFormat="1" ht="44.25" customHeight="1" x14ac:dyDescent="0.25">
      <c r="C9" s="106" t="s">
        <v>2</v>
      </c>
      <c r="D9" s="112"/>
      <c r="E9" s="108" t="s">
        <v>6</v>
      </c>
      <c r="F9" s="113"/>
      <c r="G9" s="108" t="s">
        <v>7</v>
      </c>
      <c r="H9" s="11"/>
      <c r="I9" s="108" t="s">
        <v>8</v>
      </c>
      <c r="J9" s="112"/>
      <c r="K9" s="108" t="s">
        <v>9</v>
      </c>
      <c r="L9" s="108" t="s">
        <v>9</v>
      </c>
      <c r="M9" s="108" t="s">
        <v>9</v>
      </c>
      <c r="N9" s="11"/>
      <c r="O9" s="108" t="s">
        <v>10</v>
      </c>
      <c r="P9" s="108" t="s">
        <v>10</v>
      </c>
      <c r="Q9" s="108" t="s">
        <v>10</v>
      </c>
      <c r="R9" s="112"/>
      <c r="S9" s="108" t="s">
        <v>6</v>
      </c>
      <c r="T9" s="113"/>
      <c r="U9" s="108" t="s">
        <v>11</v>
      </c>
      <c r="V9" s="113"/>
      <c r="W9" s="108" t="s">
        <v>7</v>
      </c>
      <c r="X9" s="113"/>
      <c r="Y9" s="108" t="s">
        <v>8</v>
      </c>
      <c r="Z9" s="112"/>
      <c r="AA9" s="108" t="s">
        <v>12</v>
      </c>
    </row>
    <row r="10" spans="3:27" s="6" customFormat="1" ht="54" customHeight="1" x14ac:dyDescent="0.25">
      <c r="C10" s="106" t="s">
        <v>2</v>
      </c>
      <c r="D10" s="112"/>
      <c r="E10" s="109" t="s">
        <v>6</v>
      </c>
      <c r="F10" s="114"/>
      <c r="G10" s="109" t="s">
        <v>7</v>
      </c>
      <c r="H10" s="10"/>
      <c r="I10" s="109" t="s">
        <v>8</v>
      </c>
      <c r="J10" s="112"/>
      <c r="K10" s="109" t="s">
        <v>6</v>
      </c>
      <c r="L10" s="10"/>
      <c r="M10" s="109" t="s">
        <v>7</v>
      </c>
      <c r="N10" s="10"/>
      <c r="O10" s="109" t="s">
        <v>6</v>
      </c>
      <c r="P10" s="10"/>
      <c r="Q10" s="109" t="s">
        <v>13</v>
      </c>
      <c r="R10" s="112"/>
      <c r="S10" s="109" t="s">
        <v>6</v>
      </c>
      <c r="T10" s="114"/>
      <c r="U10" s="109" t="s">
        <v>11</v>
      </c>
      <c r="V10" s="114"/>
      <c r="W10" s="109" t="s">
        <v>7</v>
      </c>
      <c r="X10" s="114"/>
      <c r="Y10" s="109" t="s">
        <v>8</v>
      </c>
      <c r="Z10" s="112"/>
      <c r="AA10" s="109" t="s">
        <v>12</v>
      </c>
    </row>
    <row r="11" spans="3:27" x14ac:dyDescent="0.55000000000000004">
      <c r="C11" s="2" t="s">
        <v>138</v>
      </c>
      <c r="D11" s="100"/>
      <c r="E11" s="3">
        <v>21773506</v>
      </c>
      <c r="F11" s="3"/>
      <c r="G11" s="3">
        <v>46614353122</v>
      </c>
      <c r="H11" s="3"/>
      <c r="I11" s="3">
        <v>51642473383.369797</v>
      </c>
      <c r="J11" s="3"/>
      <c r="K11" s="3">
        <v>0</v>
      </c>
      <c r="L11" s="3"/>
      <c r="M11" s="3">
        <v>0</v>
      </c>
      <c r="N11" s="3"/>
      <c r="O11" s="3">
        <v>-2177350</v>
      </c>
      <c r="P11" s="3"/>
      <c r="Q11" s="3">
        <v>5218355876</v>
      </c>
      <c r="R11" s="3"/>
      <c r="S11" s="3">
        <v>19596156</v>
      </c>
      <c r="T11" s="3"/>
      <c r="U11" s="3">
        <v>2399</v>
      </c>
      <c r="V11" s="3"/>
      <c r="W11" s="3">
        <v>41952919093</v>
      </c>
      <c r="X11" s="3"/>
      <c r="Y11" s="3">
        <v>46731461733.448196</v>
      </c>
      <c r="AA11" s="8">
        <f>Y11/'سرمایه گذاری ها'!$O$19</f>
        <v>0.11095407940784058</v>
      </c>
    </row>
    <row r="12" spans="3:27" x14ac:dyDescent="0.55000000000000004">
      <c r="C12" s="2" t="s">
        <v>121</v>
      </c>
      <c r="D12" s="100"/>
      <c r="E12" s="3">
        <v>8130757</v>
      </c>
      <c r="F12" s="3"/>
      <c r="G12" s="3">
        <v>35905562300</v>
      </c>
      <c r="H12" s="3"/>
      <c r="I12" s="3">
        <v>45746265116.511002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8130757</v>
      </c>
      <c r="T12" s="3"/>
      <c r="U12" s="3">
        <v>5740</v>
      </c>
      <c r="V12" s="3"/>
      <c r="W12" s="3">
        <v>35905562300</v>
      </c>
      <c r="X12" s="3"/>
      <c r="Y12" s="3">
        <v>46392855436.179001</v>
      </c>
      <c r="AA12" s="8">
        <f>Y12/'سرمایه گذاری ها'!$O$19</f>
        <v>0.11015012959327036</v>
      </c>
    </row>
    <row r="13" spans="3:27" x14ac:dyDescent="0.55000000000000004">
      <c r="C13" s="2" t="s">
        <v>129</v>
      </c>
      <c r="D13" s="100"/>
      <c r="E13" s="3">
        <v>28931880</v>
      </c>
      <c r="F13" s="3"/>
      <c r="G13" s="3">
        <v>48005802746</v>
      </c>
      <c r="H13" s="3"/>
      <c r="I13" s="3">
        <v>50847212035.152</v>
      </c>
      <c r="J13" s="3"/>
      <c r="K13" s="3">
        <v>0</v>
      </c>
      <c r="L13" s="3"/>
      <c r="M13" s="3">
        <v>0</v>
      </c>
      <c r="N13" s="3"/>
      <c r="O13" s="3">
        <v>-1468364</v>
      </c>
      <c r="P13" s="3"/>
      <c r="Q13" s="3">
        <v>2427360154</v>
      </c>
      <c r="R13" s="3"/>
      <c r="S13" s="3">
        <v>27463516</v>
      </c>
      <c r="T13" s="3"/>
      <c r="U13" s="3">
        <v>1671</v>
      </c>
      <c r="V13" s="3"/>
      <c r="W13" s="3">
        <v>45569390298</v>
      </c>
      <c r="X13" s="3"/>
      <c r="Y13" s="3">
        <v>45618480601.345802</v>
      </c>
      <c r="AA13" s="8">
        <f>Y13/'سرمایه گذاری ها'!$O$19</f>
        <v>0.10831153855142374</v>
      </c>
    </row>
    <row r="14" spans="3:27" x14ac:dyDescent="0.55000000000000004">
      <c r="C14" s="2" t="s">
        <v>144</v>
      </c>
      <c r="D14" s="100"/>
      <c r="E14" s="3">
        <v>697392</v>
      </c>
      <c r="F14" s="3"/>
      <c r="G14" s="3">
        <v>26370108277</v>
      </c>
      <c r="H14" s="3"/>
      <c r="I14" s="3">
        <v>31785169431.959999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697392</v>
      </c>
      <c r="T14" s="3"/>
      <c r="U14" s="3">
        <v>60300</v>
      </c>
      <c r="V14" s="3"/>
      <c r="W14" s="3">
        <v>26370108277</v>
      </c>
      <c r="X14" s="3"/>
      <c r="Y14" s="3">
        <v>41802523811.279999</v>
      </c>
      <c r="AA14" s="8">
        <f>Y14/'سرمایه گذاری ها'!$O$19</f>
        <v>9.9251347472512921E-2</v>
      </c>
    </row>
    <row r="15" spans="3:27" x14ac:dyDescent="0.55000000000000004">
      <c r="C15" s="2" t="s">
        <v>134</v>
      </c>
      <c r="D15" s="100"/>
      <c r="E15" s="3">
        <v>1002024</v>
      </c>
      <c r="F15" s="3"/>
      <c r="G15" s="3">
        <v>23317822598</v>
      </c>
      <c r="H15" s="3"/>
      <c r="I15" s="3">
        <v>28357883921.484001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1002024</v>
      </c>
      <c r="T15" s="3"/>
      <c r="U15" s="3">
        <v>29300</v>
      </c>
      <c r="V15" s="3"/>
      <c r="W15" s="3">
        <v>23317822598</v>
      </c>
      <c r="X15" s="3"/>
      <c r="Y15" s="3">
        <v>29184615345.959999</v>
      </c>
      <c r="AA15" s="8">
        <f>Y15/'سرمایه گذاری ها'!$O$19</f>
        <v>6.929276355730192E-2</v>
      </c>
    </row>
    <row r="16" spans="3:27" x14ac:dyDescent="0.55000000000000004">
      <c r="C16" s="2" t="s">
        <v>139</v>
      </c>
      <c r="D16" s="100"/>
      <c r="E16" s="3">
        <v>14370672</v>
      </c>
      <c r="F16" s="3"/>
      <c r="G16" s="3">
        <v>30584308918</v>
      </c>
      <c r="H16" s="3"/>
      <c r="I16" s="3">
        <v>28970317665.244801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14370672</v>
      </c>
      <c r="T16" s="3"/>
      <c r="U16" s="3">
        <v>1890</v>
      </c>
      <c r="V16" s="3"/>
      <c r="W16" s="3">
        <v>30584308918</v>
      </c>
      <c r="X16" s="3"/>
      <c r="Y16" s="3">
        <v>26998964688.023998</v>
      </c>
      <c r="AA16" s="8">
        <f>Y16/'سرمایه گذاری ها'!$O$19</f>
        <v>6.4103393320144225E-2</v>
      </c>
    </row>
    <row r="17" spans="3:27" x14ac:dyDescent="0.55000000000000004">
      <c r="C17" s="2" t="s">
        <v>115</v>
      </c>
      <c r="D17" s="100"/>
      <c r="E17" s="3">
        <v>979619</v>
      </c>
      <c r="F17" s="3"/>
      <c r="G17" s="3">
        <v>26133586775</v>
      </c>
      <c r="H17" s="3"/>
      <c r="I17" s="3">
        <v>25289333232.691502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979619</v>
      </c>
      <c r="T17" s="3"/>
      <c r="U17" s="3">
        <v>26180</v>
      </c>
      <c r="V17" s="3"/>
      <c r="W17" s="3">
        <v>26133586775</v>
      </c>
      <c r="X17" s="3"/>
      <c r="Y17" s="3">
        <v>25493829188.750999</v>
      </c>
      <c r="AA17" s="8">
        <f>Y17/'سرمایه گذاری ها'!$O$19</f>
        <v>6.0529763959726327E-2</v>
      </c>
    </row>
    <row r="18" spans="3:27" x14ac:dyDescent="0.55000000000000004">
      <c r="C18" s="2" t="s">
        <v>153</v>
      </c>
      <c r="D18" s="100"/>
      <c r="E18" s="3">
        <v>2799868</v>
      </c>
      <c r="F18" s="3"/>
      <c r="G18" s="3">
        <v>26819599095</v>
      </c>
      <c r="H18" s="3"/>
      <c r="I18" s="3">
        <v>23314939995.295799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2799868</v>
      </c>
      <c r="T18" s="3"/>
      <c r="U18" s="3">
        <v>7880</v>
      </c>
      <c r="V18" s="3"/>
      <c r="W18" s="3">
        <v>26819599095</v>
      </c>
      <c r="X18" s="3"/>
      <c r="Y18" s="3">
        <v>21931685228.952</v>
      </c>
      <c r="AA18" s="8">
        <f>Y18/'سرمایه گذاری ها'!$O$19</f>
        <v>5.2072198347247148E-2</v>
      </c>
    </row>
    <row r="19" spans="3:27" x14ac:dyDescent="0.55000000000000004">
      <c r="C19" s="2" t="s">
        <v>158</v>
      </c>
      <c r="D19" s="100"/>
      <c r="E19" s="3">
        <v>4046758</v>
      </c>
      <c r="F19" s="3"/>
      <c r="G19" s="3">
        <v>19008173969</v>
      </c>
      <c r="H19" s="3"/>
      <c r="I19" s="3">
        <v>20845526671.261799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4046758</v>
      </c>
      <c r="T19" s="3"/>
      <c r="U19" s="3">
        <v>5310</v>
      </c>
      <c r="V19" s="3"/>
      <c r="W19" s="3">
        <v>19008173969</v>
      </c>
      <c r="X19" s="3"/>
      <c r="Y19" s="3">
        <v>21360429684.368999</v>
      </c>
      <c r="AA19" s="8">
        <f>Y19/'سرمایه گذاری ها'!$O$19</f>
        <v>5.0715871566429489E-2</v>
      </c>
    </row>
    <row r="20" spans="3:27" x14ac:dyDescent="0.55000000000000004">
      <c r="C20" s="2" t="s">
        <v>143</v>
      </c>
      <c r="D20" s="100"/>
      <c r="E20" s="3">
        <v>1299262</v>
      </c>
      <c r="F20" s="3"/>
      <c r="G20" s="3">
        <v>23527031964</v>
      </c>
      <c r="H20" s="3"/>
      <c r="I20" s="3">
        <v>26165134452.294899</v>
      </c>
      <c r="J20" s="3"/>
      <c r="K20" s="3">
        <v>0</v>
      </c>
      <c r="L20" s="3"/>
      <c r="M20" s="3">
        <v>0</v>
      </c>
      <c r="N20" s="3"/>
      <c r="O20" s="3">
        <v>-319700</v>
      </c>
      <c r="P20" s="3"/>
      <c r="Q20" s="3">
        <v>6022268048</v>
      </c>
      <c r="R20" s="3"/>
      <c r="S20" s="3">
        <v>979562</v>
      </c>
      <c r="T20" s="3"/>
      <c r="U20" s="3">
        <v>18800</v>
      </c>
      <c r="V20" s="3"/>
      <c r="W20" s="3">
        <v>17737905430</v>
      </c>
      <c r="X20" s="3"/>
      <c r="Y20" s="3">
        <v>18306191794.68</v>
      </c>
      <c r="AA20" s="8">
        <f>Y20/'سرمایه گذاری ها'!$O$19</f>
        <v>4.3464222660689528E-2</v>
      </c>
    </row>
    <row r="21" spans="3:27" x14ac:dyDescent="0.55000000000000004">
      <c r="C21" s="2" t="s">
        <v>136</v>
      </c>
      <c r="D21" s="100"/>
      <c r="E21" s="3">
        <v>1506857</v>
      </c>
      <c r="F21" s="3"/>
      <c r="G21" s="3">
        <v>21211278256</v>
      </c>
      <c r="H21" s="3"/>
      <c r="I21" s="3">
        <v>16656550153.452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1506857</v>
      </c>
      <c r="T21" s="3"/>
      <c r="U21" s="3">
        <v>10770</v>
      </c>
      <c r="V21" s="3"/>
      <c r="W21" s="3">
        <v>21211278256</v>
      </c>
      <c r="X21" s="3"/>
      <c r="Y21" s="3">
        <v>16132288233.154499</v>
      </c>
      <c r="AA21" s="8">
        <f>Y21/'سرمایه گذاری ها'!$O$19</f>
        <v>3.8302743446401527E-2</v>
      </c>
    </row>
    <row r="22" spans="3:27" x14ac:dyDescent="0.55000000000000004">
      <c r="C22" s="2" t="s">
        <v>141</v>
      </c>
      <c r="D22" s="100"/>
      <c r="E22" s="3">
        <v>1920659</v>
      </c>
      <c r="F22" s="3"/>
      <c r="G22" s="3">
        <v>10315276857</v>
      </c>
      <c r="H22" s="3"/>
      <c r="I22" s="3">
        <v>13059140580.018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1920659</v>
      </c>
      <c r="T22" s="3"/>
      <c r="U22" s="3">
        <v>7150</v>
      </c>
      <c r="V22" s="3"/>
      <c r="W22" s="3">
        <v>10315276857</v>
      </c>
      <c r="X22" s="3"/>
      <c r="Y22" s="3">
        <v>13651002214.4925</v>
      </c>
      <c r="AA22" s="8">
        <f>Y22/'سرمایه گذاری ها'!$O$19</f>
        <v>3.2411448893739696E-2</v>
      </c>
    </row>
    <row r="23" spans="3:27" x14ac:dyDescent="0.55000000000000004">
      <c r="C23" s="2" t="s">
        <v>154</v>
      </c>
      <c r="D23" s="100"/>
      <c r="E23" s="3">
        <v>4444546</v>
      </c>
      <c r="F23" s="3"/>
      <c r="G23" s="3">
        <v>14199934841</v>
      </c>
      <c r="H23" s="3"/>
      <c r="I23" s="3">
        <v>14261629870.7964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4444546</v>
      </c>
      <c r="T23" s="3"/>
      <c r="U23" s="3">
        <v>2975</v>
      </c>
      <c r="V23" s="3"/>
      <c r="W23" s="3">
        <v>14199934841</v>
      </c>
      <c r="X23" s="3"/>
      <c r="Y23" s="3">
        <v>13143850330.1175</v>
      </c>
      <c r="AA23" s="8">
        <f>Y23/'سرمایه گذاری ها'!$O$19</f>
        <v>3.1207322843248453E-2</v>
      </c>
    </row>
    <row r="24" spans="3:27" x14ac:dyDescent="0.55000000000000004">
      <c r="C24" s="2" t="s">
        <v>137</v>
      </c>
      <c r="D24" s="100"/>
      <c r="E24" s="3">
        <v>695724</v>
      </c>
      <c r="F24" s="3"/>
      <c r="G24" s="3">
        <v>11841892616</v>
      </c>
      <c r="H24" s="3"/>
      <c r="I24" s="3">
        <v>14004584954.549999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0</v>
      </c>
      <c r="R24" s="3"/>
      <c r="S24" s="3">
        <v>695724</v>
      </c>
      <c r="T24" s="3"/>
      <c r="U24" s="3">
        <v>16620</v>
      </c>
      <c r="V24" s="3"/>
      <c r="W24" s="3">
        <v>11841892616</v>
      </c>
      <c r="X24" s="3"/>
      <c r="Y24" s="3">
        <v>11494133429.364</v>
      </c>
      <c r="AA24" s="8">
        <f>Y24/'سرمایه گذاری ها'!$O$19</f>
        <v>2.7290415192237676E-2</v>
      </c>
    </row>
    <row r="25" spans="3:27" x14ac:dyDescent="0.55000000000000004">
      <c r="C25" s="2" t="s">
        <v>163</v>
      </c>
      <c r="D25" s="100"/>
      <c r="E25" s="3">
        <v>1013881</v>
      </c>
      <c r="F25" s="3"/>
      <c r="G25" s="3">
        <v>8293016469</v>
      </c>
      <c r="H25" s="3"/>
      <c r="I25" s="3">
        <v>8113179684.8024998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0</v>
      </c>
      <c r="R25" s="3"/>
      <c r="S25" s="3">
        <v>1013881</v>
      </c>
      <c r="T25" s="3"/>
      <c r="U25" s="3">
        <v>8810</v>
      </c>
      <c r="V25" s="3"/>
      <c r="W25" s="3">
        <v>8293016469</v>
      </c>
      <c r="X25" s="3"/>
      <c r="Y25" s="3">
        <v>8879144474.9204998</v>
      </c>
      <c r="AA25" s="8">
        <f>Y25/'سرمایه گذاری ها'!$O$19</f>
        <v>2.1081670989950528E-2</v>
      </c>
    </row>
    <row r="26" spans="3:27" x14ac:dyDescent="0.55000000000000004">
      <c r="C26" s="2" t="s">
        <v>160</v>
      </c>
      <c r="D26" s="100"/>
      <c r="E26" s="3">
        <v>133907</v>
      </c>
      <c r="F26" s="3"/>
      <c r="G26" s="3">
        <v>5553584828</v>
      </c>
      <c r="H26" s="3"/>
      <c r="I26" s="3">
        <v>6755345357.5124998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133907</v>
      </c>
      <c r="T26" s="3"/>
      <c r="U26" s="3">
        <v>55010</v>
      </c>
      <c r="V26" s="3"/>
      <c r="W26" s="3">
        <v>5553584828</v>
      </c>
      <c r="X26" s="3"/>
      <c r="Y26" s="3">
        <v>7322395036.7834997</v>
      </c>
      <c r="AA26" s="8">
        <f>Y26/'سرمایه گذاری ها'!$O$19</f>
        <v>1.7385495129619299E-2</v>
      </c>
    </row>
    <row r="27" spans="3:27" x14ac:dyDescent="0.55000000000000004">
      <c r="C27" s="2" t="s">
        <v>135</v>
      </c>
      <c r="D27" s="100"/>
      <c r="E27" s="3">
        <v>613503</v>
      </c>
      <c r="F27" s="3"/>
      <c r="G27" s="3">
        <v>8955548497</v>
      </c>
      <c r="H27" s="3"/>
      <c r="I27" s="3">
        <v>6934024711.7954998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613503</v>
      </c>
      <c r="T27" s="3"/>
      <c r="U27" s="3">
        <v>11200</v>
      </c>
      <c r="V27" s="3"/>
      <c r="W27" s="3">
        <v>8955548497</v>
      </c>
      <c r="X27" s="3"/>
      <c r="Y27" s="3">
        <v>6830349760.0799999</v>
      </c>
      <c r="AA27" s="8">
        <f>Y27/'سرمایه گذاری ها'!$O$19</f>
        <v>1.6217236558658806E-2</v>
      </c>
    </row>
    <row r="28" spans="3:27" x14ac:dyDescent="0.55000000000000004">
      <c r="C28" s="2" t="s">
        <v>157</v>
      </c>
      <c r="D28" s="100"/>
      <c r="E28" s="3">
        <v>575990</v>
      </c>
      <c r="F28" s="3"/>
      <c r="G28" s="3">
        <v>10380140615</v>
      </c>
      <c r="H28" s="3"/>
      <c r="I28" s="3">
        <v>6469960312.3500004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575990</v>
      </c>
      <c r="T28" s="3"/>
      <c r="U28" s="3">
        <v>10550</v>
      </c>
      <c r="V28" s="3"/>
      <c r="W28" s="3">
        <v>10380140615</v>
      </c>
      <c r="X28" s="3"/>
      <c r="Y28" s="3">
        <v>6040538167.7250004</v>
      </c>
      <c r="AA28" s="8">
        <f>Y28/'سرمایه گذاری ها'!$O$19</f>
        <v>1.4341994165531049E-2</v>
      </c>
    </row>
    <row r="29" spans="3:27" x14ac:dyDescent="0.55000000000000004">
      <c r="C29" s="2" t="s">
        <v>159</v>
      </c>
      <c r="D29" s="100"/>
      <c r="E29" s="3">
        <v>678301</v>
      </c>
      <c r="F29" s="3"/>
      <c r="G29" s="3">
        <v>5290831112</v>
      </c>
      <c r="H29" s="3"/>
      <c r="I29" s="3">
        <v>5171613386.4134998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678301</v>
      </c>
      <c r="T29" s="3"/>
      <c r="U29" s="3">
        <v>7020</v>
      </c>
      <c r="V29" s="3"/>
      <c r="W29" s="3">
        <v>5290831112</v>
      </c>
      <c r="X29" s="3"/>
      <c r="Y29" s="3">
        <v>4733341065.5310001</v>
      </c>
      <c r="AA29" s="8">
        <f>Y29/'سرمایه گذاری ها'!$O$19</f>
        <v>1.1238328119178381E-2</v>
      </c>
    </row>
    <row r="30" spans="3:27" x14ac:dyDescent="0.55000000000000004">
      <c r="C30" s="2" t="s">
        <v>145</v>
      </c>
      <c r="D30" s="100"/>
      <c r="E30" s="3">
        <v>461792</v>
      </c>
      <c r="F30" s="3"/>
      <c r="G30" s="3">
        <v>6471657145</v>
      </c>
      <c r="H30" s="3"/>
      <c r="I30" s="3">
        <v>4012047510.6240001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0</v>
      </c>
      <c r="R30" s="3"/>
      <c r="S30" s="3">
        <v>461792</v>
      </c>
      <c r="T30" s="3"/>
      <c r="U30" s="3">
        <v>7920</v>
      </c>
      <c r="V30" s="3"/>
      <c r="W30" s="3">
        <v>6471657145</v>
      </c>
      <c r="X30" s="3"/>
      <c r="Y30" s="3">
        <v>3635631153.7919998</v>
      </c>
      <c r="AA30" s="8">
        <f>Y30/'سرمایه گذاری ها'!$O$19</f>
        <v>8.6320455806913107E-3</v>
      </c>
    </row>
    <row r="31" spans="3:27" x14ac:dyDescent="0.55000000000000004">
      <c r="C31" s="2" t="s">
        <v>132</v>
      </c>
      <c r="D31" s="100"/>
      <c r="E31" s="3">
        <v>608873</v>
      </c>
      <c r="F31" s="3"/>
      <c r="G31" s="3">
        <v>3894119509</v>
      </c>
      <c r="H31" s="3"/>
      <c r="I31" s="3">
        <v>3867548814.1034999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608873</v>
      </c>
      <c r="T31" s="3"/>
      <c r="U31" s="3">
        <v>5730</v>
      </c>
      <c r="V31" s="3"/>
      <c r="W31" s="3">
        <v>3894119509</v>
      </c>
      <c r="X31" s="3"/>
      <c r="Y31" s="3">
        <v>3468083678.3744998</v>
      </c>
      <c r="AA31" s="8">
        <f>Y31/'سرمایه گذاری ها'!$O$19</f>
        <v>8.2342391521637269E-3</v>
      </c>
    </row>
    <row r="32" spans="3:27" x14ac:dyDescent="0.55000000000000004">
      <c r="C32" s="2" t="s">
        <v>161</v>
      </c>
      <c r="D32" s="100"/>
      <c r="E32" s="3">
        <v>367676</v>
      </c>
      <c r="F32" s="3"/>
      <c r="G32" s="3">
        <v>1356045801</v>
      </c>
      <c r="H32" s="3"/>
      <c r="I32" s="3">
        <v>1634829290.2493999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0</v>
      </c>
      <c r="R32" s="3"/>
      <c r="S32" s="3">
        <v>367676</v>
      </c>
      <c r="T32" s="3"/>
      <c r="U32" s="3">
        <v>4148</v>
      </c>
      <c r="V32" s="3"/>
      <c r="W32" s="3">
        <v>1356045801</v>
      </c>
      <c r="X32" s="3"/>
      <c r="Y32" s="3">
        <v>1516045583.7144001</v>
      </c>
      <c r="AA32" s="8">
        <f>Y32/'سرمایه گذاری ها'!$O$19</f>
        <v>3.5995330734744741E-3</v>
      </c>
    </row>
    <row r="33" spans="3:27" ht="21.75" thickBot="1" x14ac:dyDescent="0.6">
      <c r="C33" s="2" t="s">
        <v>86</v>
      </c>
      <c r="E33" s="9">
        <f t="shared" ref="E33:AA33" si="0">SUM(E11:E32)</f>
        <v>97053447</v>
      </c>
      <c r="F33" s="9">
        <f t="shared" si="0"/>
        <v>0</v>
      </c>
      <c r="G33" s="9">
        <f t="shared" si="0"/>
        <v>414049676310</v>
      </c>
      <c r="H33" s="9">
        <f t="shared" si="0"/>
        <v>0</v>
      </c>
      <c r="I33" s="9">
        <f t="shared" si="0"/>
        <v>433904710531.93292</v>
      </c>
      <c r="J33" s="9">
        <f t="shared" si="0"/>
        <v>0</v>
      </c>
      <c r="K33" s="9">
        <f t="shared" si="0"/>
        <v>0</v>
      </c>
      <c r="L33" s="9">
        <f t="shared" si="0"/>
        <v>0</v>
      </c>
      <c r="M33" s="9">
        <f t="shared" si="0"/>
        <v>0</v>
      </c>
      <c r="N33" s="9">
        <f t="shared" si="0"/>
        <v>0</v>
      </c>
      <c r="O33" s="9">
        <f t="shared" si="0"/>
        <v>-3965414</v>
      </c>
      <c r="P33" s="9">
        <f t="shared" si="0"/>
        <v>0</v>
      </c>
      <c r="Q33" s="9">
        <f t="shared" si="0"/>
        <v>13667984078</v>
      </c>
      <c r="R33" s="9">
        <f t="shared" si="0"/>
        <v>0</v>
      </c>
      <c r="S33" s="9">
        <f t="shared" si="0"/>
        <v>93088033</v>
      </c>
      <c r="T33" s="9">
        <f t="shared" si="0"/>
        <v>0</v>
      </c>
      <c r="U33" s="9">
        <f t="shared" si="0"/>
        <v>307373</v>
      </c>
      <c r="V33" s="9">
        <f t="shared" si="0"/>
        <v>0</v>
      </c>
      <c r="W33" s="9">
        <f t="shared" si="0"/>
        <v>401162703299</v>
      </c>
      <c r="X33" s="9">
        <f t="shared" si="0"/>
        <v>0</v>
      </c>
      <c r="Y33" s="9">
        <f t="shared" si="0"/>
        <v>420667840641.03839</v>
      </c>
      <c r="Z33" s="3">
        <f t="shared" si="0"/>
        <v>0</v>
      </c>
      <c r="AA33" s="31">
        <f t="shared" si="0"/>
        <v>0.99878778158148107</v>
      </c>
    </row>
    <row r="34" spans="3:27" ht="21.75" thickTop="1" x14ac:dyDescent="0.55000000000000004">
      <c r="AA34" s="8"/>
    </row>
    <row r="35" spans="3:27" ht="30.75" customHeight="1" x14ac:dyDescent="0.95">
      <c r="O35" s="56">
        <v>2</v>
      </c>
    </row>
  </sheetData>
  <sortState xmlns:xlrd2="http://schemas.microsoft.com/office/spreadsheetml/2017/richdata2" ref="C11:AA32">
    <sortCondition descending="1" ref="Y11:Y32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2" orientation="landscape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17"/>
  <sheetViews>
    <sheetView rightToLeft="1" view="pageBreakPreview" zoomScaleNormal="100" zoomScaleSheetLayoutView="100" workbookViewId="0">
      <selection activeCell="D36" sqref="D3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2:28" ht="30" x14ac:dyDescent="0.6"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2:28" ht="30" x14ac:dyDescent="0.6">
      <c r="B4" s="105" t="s">
        <v>167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5" t="s">
        <v>162</v>
      </c>
      <c r="E8" s="115" t="s">
        <v>3</v>
      </c>
      <c r="F8" s="115" t="s">
        <v>3</v>
      </c>
      <c r="G8" s="115" t="s">
        <v>3</v>
      </c>
      <c r="H8" s="115" t="s">
        <v>3</v>
      </c>
      <c r="I8" s="115" t="s">
        <v>3</v>
      </c>
      <c r="J8" s="115" t="s">
        <v>3</v>
      </c>
      <c r="K8" s="14"/>
      <c r="L8" s="115" t="s">
        <v>168</v>
      </c>
      <c r="M8" s="115" t="s">
        <v>5</v>
      </c>
      <c r="N8" s="115" t="s">
        <v>5</v>
      </c>
      <c r="O8" s="115" t="s">
        <v>5</v>
      </c>
      <c r="P8" s="115" t="s">
        <v>5</v>
      </c>
      <c r="Q8" s="115" t="s">
        <v>5</v>
      </c>
      <c r="R8" s="115" t="s">
        <v>5</v>
      </c>
      <c r="S8" s="14"/>
    </row>
    <row r="9" spans="2:28" ht="30" x14ac:dyDescent="0.6">
      <c r="B9" s="20" t="s">
        <v>2</v>
      </c>
      <c r="C9" s="14"/>
      <c r="D9" s="17" t="s">
        <v>14</v>
      </c>
      <c r="E9" s="18"/>
      <c r="F9" s="17" t="s">
        <v>15</v>
      </c>
      <c r="G9" s="18"/>
      <c r="H9" s="17" t="s">
        <v>16</v>
      </c>
      <c r="I9" s="18"/>
      <c r="J9" s="17" t="s">
        <v>17</v>
      </c>
      <c r="K9" s="14"/>
      <c r="L9" s="17" t="s">
        <v>14</v>
      </c>
      <c r="M9" s="18"/>
      <c r="N9" s="17" t="s">
        <v>15</v>
      </c>
      <c r="O9" s="18"/>
      <c r="P9" s="17" t="s">
        <v>16</v>
      </c>
      <c r="Q9" s="18"/>
      <c r="R9" s="17" t="s">
        <v>17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86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M22"/>
  <sheetViews>
    <sheetView rightToLeft="1" view="pageBreakPreview" zoomScale="55" zoomScaleNormal="70" zoomScaleSheetLayoutView="55" workbookViewId="0">
      <selection activeCell="P17" sqref="P17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 x14ac:dyDescent="0.6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</row>
    <row r="3" spans="2:39" ht="39" x14ac:dyDescent="0.6">
      <c r="B3" s="117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</row>
    <row r="4" spans="2:39" ht="39" x14ac:dyDescent="0.6">
      <c r="B4" s="117" t="s">
        <v>167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</row>
    <row r="5" spans="2:39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9" s="2" customFormat="1" ht="30" x14ac:dyDescent="0.55000000000000004">
      <c r="B6" s="13" t="s">
        <v>101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9" ht="30" x14ac:dyDescent="0.6">
      <c r="B8" s="105" t="s">
        <v>18</v>
      </c>
      <c r="C8" s="105" t="s">
        <v>18</v>
      </c>
      <c r="D8" s="105" t="s">
        <v>18</v>
      </c>
      <c r="E8" s="105" t="s">
        <v>18</v>
      </c>
      <c r="F8" s="105" t="s">
        <v>18</v>
      </c>
      <c r="G8" s="105" t="s">
        <v>18</v>
      </c>
      <c r="H8" s="105" t="s">
        <v>18</v>
      </c>
      <c r="I8" s="105" t="s">
        <v>18</v>
      </c>
      <c r="J8" s="105" t="s">
        <v>18</v>
      </c>
      <c r="K8" s="105" t="s">
        <v>18</v>
      </c>
      <c r="L8" s="105" t="s">
        <v>18</v>
      </c>
      <c r="M8" s="105" t="s">
        <v>18</v>
      </c>
      <c r="N8" s="105" t="s">
        <v>18</v>
      </c>
      <c r="P8" s="105" t="s">
        <v>162</v>
      </c>
      <c r="Q8" s="105" t="s">
        <v>3</v>
      </c>
      <c r="R8" s="105" t="s">
        <v>3</v>
      </c>
      <c r="S8" s="105" t="s">
        <v>3</v>
      </c>
      <c r="T8" s="105" t="s">
        <v>3</v>
      </c>
      <c r="V8" s="105" t="s">
        <v>4</v>
      </c>
      <c r="W8" s="105" t="s">
        <v>4</v>
      </c>
      <c r="X8" s="105" t="s">
        <v>4</v>
      </c>
      <c r="Y8" s="105" t="s">
        <v>4</v>
      </c>
      <c r="Z8" s="105" t="s">
        <v>4</v>
      </c>
      <c r="AA8" s="105" t="s">
        <v>4</v>
      </c>
      <c r="AB8" s="105" t="s">
        <v>4</v>
      </c>
      <c r="AD8" s="105" t="s">
        <v>168</v>
      </c>
      <c r="AE8" s="105" t="s">
        <v>5</v>
      </c>
      <c r="AF8" s="105" t="s">
        <v>5</v>
      </c>
      <c r="AG8" s="105" t="s">
        <v>5</v>
      </c>
      <c r="AH8" s="105" t="s">
        <v>5</v>
      </c>
      <c r="AI8" s="105" t="s">
        <v>5</v>
      </c>
      <c r="AJ8" s="105" t="s">
        <v>5</v>
      </c>
      <c r="AK8" s="105" t="s">
        <v>5</v>
      </c>
      <c r="AL8" s="105" t="s">
        <v>5</v>
      </c>
    </row>
    <row r="9" spans="2:39" s="15" customFormat="1" ht="45.75" customHeight="1" x14ac:dyDescent="0.6">
      <c r="B9" s="108" t="s">
        <v>19</v>
      </c>
      <c r="C9" s="22"/>
      <c r="D9" s="108" t="s">
        <v>20</v>
      </c>
      <c r="E9" s="22"/>
      <c r="F9" s="108" t="s">
        <v>21</v>
      </c>
      <c r="G9" s="22"/>
      <c r="H9" s="108" t="s">
        <v>22</v>
      </c>
      <c r="I9" s="22"/>
      <c r="J9" s="108" t="s">
        <v>23</v>
      </c>
      <c r="K9" s="22"/>
      <c r="L9" s="108" t="s">
        <v>24</v>
      </c>
      <c r="M9" s="22"/>
      <c r="N9" s="108" t="s">
        <v>17</v>
      </c>
      <c r="P9" s="108" t="s">
        <v>6</v>
      </c>
      <c r="Q9" s="22"/>
      <c r="R9" s="108" t="s">
        <v>7</v>
      </c>
      <c r="S9" s="22"/>
      <c r="T9" s="108" t="s">
        <v>8</v>
      </c>
      <c r="V9" s="108" t="s">
        <v>9</v>
      </c>
      <c r="W9" s="108" t="s">
        <v>9</v>
      </c>
      <c r="X9" s="108" t="s">
        <v>9</v>
      </c>
      <c r="Z9" s="108" t="s">
        <v>10</v>
      </c>
      <c r="AA9" s="108" t="s">
        <v>10</v>
      </c>
      <c r="AB9" s="108" t="s">
        <v>10</v>
      </c>
      <c r="AD9" s="108" t="s">
        <v>6</v>
      </c>
      <c r="AE9" s="22"/>
      <c r="AF9" s="108" t="s">
        <v>25</v>
      </c>
      <c r="AG9" s="22"/>
      <c r="AH9" s="108" t="s">
        <v>7</v>
      </c>
      <c r="AI9" s="22"/>
      <c r="AJ9" s="108" t="s">
        <v>8</v>
      </c>
      <c r="AK9" s="22"/>
      <c r="AL9" s="108" t="s">
        <v>12</v>
      </c>
    </row>
    <row r="10" spans="2:39" s="15" customFormat="1" x14ac:dyDescent="0.6">
      <c r="B10" s="109" t="s">
        <v>19</v>
      </c>
      <c r="C10" s="23"/>
      <c r="D10" s="109" t="s">
        <v>20</v>
      </c>
      <c r="E10" s="23"/>
      <c r="F10" s="109" t="s">
        <v>21</v>
      </c>
      <c r="G10" s="23"/>
      <c r="H10" s="109" t="s">
        <v>22</v>
      </c>
      <c r="I10" s="23"/>
      <c r="J10" s="109" t="s">
        <v>23</v>
      </c>
      <c r="K10" s="23"/>
      <c r="L10" s="109" t="s">
        <v>24</v>
      </c>
      <c r="M10" s="23"/>
      <c r="N10" s="109" t="s">
        <v>17</v>
      </c>
      <c r="P10" s="109" t="s">
        <v>6</v>
      </c>
      <c r="Q10" s="23"/>
      <c r="R10" s="109" t="s">
        <v>7</v>
      </c>
      <c r="S10" s="23"/>
      <c r="T10" s="109" t="s">
        <v>8</v>
      </c>
      <c r="V10" s="109" t="s">
        <v>6</v>
      </c>
      <c r="W10" s="23"/>
      <c r="X10" s="109" t="s">
        <v>7</v>
      </c>
      <c r="Z10" s="109" t="s">
        <v>6</v>
      </c>
      <c r="AA10" s="23"/>
      <c r="AB10" s="109" t="s">
        <v>13</v>
      </c>
      <c r="AD10" s="109" t="s">
        <v>6</v>
      </c>
      <c r="AE10" s="23"/>
      <c r="AF10" s="109" t="s">
        <v>25</v>
      </c>
      <c r="AG10" s="23"/>
      <c r="AH10" s="109" t="s">
        <v>7</v>
      </c>
      <c r="AI10" s="23"/>
      <c r="AJ10" s="109" t="s">
        <v>8</v>
      </c>
      <c r="AK10" s="23"/>
      <c r="AL10" s="109" t="s">
        <v>12</v>
      </c>
    </row>
    <row r="11" spans="2:39" s="15" customFormat="1" ht="30" x14ac:dyDescent="0.75">
      <c r="B11" s="73" t="s">
        <v>116</v>
      </c>
      <c r="C11" s="100"/>
      <c r="D11" s="73" t="s">
        <v>114</v>
      </c>
      <c r="E11" s="73"/>
      <c r="F11" s="73" t="s">
        <v>114</v>
      </c>
      <c r="G11" s="100"/>
      <c r="H11" s="73" t="s">
        <v>117</v>
      </c>
      <c r="I11" s="73"/>
      <c r="J11" s="73" t="s">
        <v>118</v>
      </c>
      <c r="K11" s="100"/>
      <c r="L11" s="73">
        <v>0</v>
      </c>
      <c r="M11" s="73"/>
      <c r="N11" s="73">
        <v>0</v>
      </c>
      <c r="O11" s="73"/>
      <c r="P11" s="102">
        <v>97</v>
      </c>
      <c r="Q11" s="102"/>
      <c r="R11" s="102">
        <v>72526124</v>
      </c>
      <c r="S11" s="102"/>
      <c r="T11" s="102">
        <v>79940668</v>
      </c>
      <c r="U11" s="102"/>
      <c r="V11" s="102">
        <v>0</v>
      </c>
      <c r="W11" s="102"/>
      <c r="X11" s="102">
        <v>0</v>
      </c>
      <c r="Y11" s="102"/>
      <c r="Z11" s="102">
        <v>0</v>
      </c>
      <c r="AA11" s="102"/>
      <c r="AB11" s="102">
        <v>0</v>
      </c>
      <c r="AC11" s="102"/>
      <c r="AD11" s="102">
        <v>97</v>
      </c>
      <c r="AE11" s="102"/>
      <c r="AF11" s="102">
        <v>840010</v>
      </c>
      <c r="AG11" s="102"/>
      <c r="AH11" s="102">
        <v>72526124</v>
      </c>
      <c r="AI11" s="102"/>
      <c r="AJ11" s="102">
        <v>81466201</v>
      </c>
      <c r="AK11" s="1"/>
      <c r="AL11" s="77">
        <f>AJ11/'سرمایه گذاری ها'!$O$19</f>
        <v>1.9342445109820741E-4</v>
      </c>
    </row>
    <row r="12" spans="2:39" s="15" customFormat="1" ht="30" x14ac:dyDescent="0.75">
      <c r="B12" s="73" t="s">
        <v>119</v>
      </c>
      <c r="C12" s="100"/>
      <c r="D12" s="73" t="s">
        <v>114</v>
      </c>
      <c r="E12" s="73"/>
      <c r="F12" s="73" t="s">
        <v>114</v>
      </c>
      <c r="G12" s="100"/>
      <c r="H12" s="73" t="s">
        <v>130</v>
      </c>
      <c r="I12" s="73"/>
      <c r="J12" s="73" t="s">
        <v>131</v>
      </c>
      <c r="K12" s="100"/>
      <c r="L12" s="73">
        <v>0</v>
      </c>
      <c r="M12" s="73"/>
      <c r="N12" s="73">
        <v>0</v>
      </c>
      <c r="O12" s="73"/>
      <c r="P12" s="102">
        <v>3077</v>
      </c>
      <c r="Q12" s="102"/>
      <c r="R12" s="102">
        <v>2751085674</v>
      </c>
      <c r="S12" s="102"/>
      <c r="T12" s="102">
        <v>2762460593</v>
      </c>
      <c r="U12" s="102"/>
      <c r="V12" s="102">
        <v>0</v>
      </c>
      <c r="W12" s="102"/>
      <c r="X12" s="102">
        <v>0</v>
      </c>
      <c r="Y12" s="102"/>
      <c r="Z12" s="102">
        <v>3000</v>
      </c>
      <c r="AA12" s="102"/>
      <c r="AB12" s="102">
        <v>2738508559</v>
      </c>
      <c r="AC12" s="102"/>
      <c r="AD12" s="102">
        <v>77</v>
      </c>
      <c r="AE12" s="102"/>
      <c r="AF12" s="102">
        <v>915470</v>
      </c>
      <c r="AG12" s="102"/>
      <c r="AH12" s="102">
        <v>68844198</v>
      </c>
      <c r="AI12" s="102"/>
      <c r="AJ12" s="102">
        <v>70478413</v>
      </c>
      <c r="AK12" s="1"/>
      <c r="AL12" s="77">
        <f>AJ12/'سرمایه گذاری ها'!$O$19</f>
        <v>1.6733624719775218E-4</v>
      </c>
    </row>
    <row r="13" spans="2:39" s="15" customFormat="1" ht="30" x14ac:dyDescent="0.75">
      <c r="B13" s="73" t="s">
        <v>164</v>
      </c>
      <c r="C13" s="100"/>
      <c r="D13" s="73" t="s">
        <v>114</v>
      </c>
      <c r="E13" s="73"/>
      <c r="F13" s="73" t="s">
        <v>114</v>
      </c>
      <c r="G13" s="100"/>
      <c r="H13" s="73" t="s">
        <v>165</v>
      </c>
      <c r="I13" s="73"/>
      <c r="J13" s="73" t="s">
        <v>166</v>
      </c>
      <c r="K13" s="100"/>
      <c r="L13" s="73">
        <v>0</v>
      </c>
      <c r="M13" s="73"/>
      <c r="N13" s="73">
        <v>0</v>
      </c>
      <c r="O13" s="73"/>
      <c r="P13" s="102">
        <v>500</v>
      </c>
      <c r="Q13" s="102"/>
      <c r="R13" s="102">
        <v>339311488</v>
      </c>
      <c r="S13" s="102"/>
      <c r="T13" s="102">
        <v>338068713</v>
      </c>
      <c r="U13" s="102"/>
      <c r="V13" s="102">
        <v>0</v>
      </c>
      <c r="W13" s="102"/>
      <c r="X13" s="102">
        <v>0</v>
      </c>
      <c r="Y13" s="102"/>
      <c r="Z13" s="102">
        <v>500</v>
      </c>
      <c r="AA13" s="102"/>
      <c r="AB13" s="102">
        <v>346032272</v>
      </c>
      <c r="AC13" s="102"/>
      <c r="AD13" s="102">
        <v>0</v>
      </c>
      <c r="AE13" s="102"/>
      <c r="AF13" s="102">
        <v>0</v>
      </c>
      <c r="AG13" s="102"/>
      <c r="AH13" s="102">
        <v>0</v>
      </c>
      <c r="AI13" s="102"/>
      <c r="AJ13" s="102">
        <v>0</v>
      </c>
      <c r="AK13" s="1"/>
      <c r="AL13" s="77">
        <f>AJ13/'سرمایه گذاری ها'!$O$19</f>
        <v>0</v>
      </c>
    </row>
    <row r="14" spans="2:39" s="15" customFormat="1" ht="30" x14ac:dyDescent="0.75">
      <c r="B14" s="73" t="s">
        <v>155</v>
      </c>
      <c r="C14" s="100"/>
      <c r="D14" s="73" t="s">
        <v>114</v>
      </c>
      <c r="E14" s="73"/>
      <c r="F14" s="73" t="s">
        <v>114</v>
      </c>
      <c r="G14" s="100"/>
      <c r="H14" s="73" t="s">
        <v>149</v>
      </c>
      <c r="I14" s="73"/>
      <c r="J14" s="73" t="s">
        <v>156</v>
      </c>
      <c r="K14" s="100"/>
      <c r="L14" s="73">
        <v>0</v>
      </c>
      <c r="M14" s="73"/>
      <c r="N14" s="73">
        <v>0</v>
      </c>
      <c r="O14" s="73"/>
      <c r="P14" s="102">
        <v>3300</v>
      </c>
      <c r="Q14" s="102"/>
      <c r="R14" s="102">
        <v>2934231732</v>
      </c>
      <c r="S14" s="102"/>
      <c r="T14" s="102">
        <v>2891265863</v>
      </c>
      <c r="U14" s="102"/>
      <c r="V14" s="102">
        <v>0</v>
      </c>
      <c r="W14" s="102"/>
      <c r="X14" s="102">
        <v>0</v>
      </c>
      <c r="Y14" s="102"/>
      <c r="Z14" s="102">
        <v>3300</v>
      </c>
      <c r="AA14" s="102"/>
      <c r="AB14" s="102">
        <v>2934455035</v>
      </c>
      <c r="AC14" s="102"/>
      <c r="AD14" s="102">
        <v>0</v>
      </c>
      <c r="AE14" s="102"/>
      <c r="AF14" s="102">
        <v>0</v>
      </c>
      <c r="AG14" s="102"/>
      <c r="AH14" s="102">
        <v>0</v>
      </c>
      <c r="AI14" s="102"/>
      <c r="AJ14" s="102">
        <v>0</v>
      </c>
      <c r="AK14" s="1"/>
      <c r="AL14" s="77">
        <f>AJ14/'سرمایه گذاری ها'!$O$19</f>
        <v>0</v>
      </c>
    </row>
    <row r="15" spans="2:39" ht="30" x14ac:dyDescent="0.75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  <c r="W15" s="73"/>
      <c r="X15" s="73"/>
      <c r="Y15" s="73"/>
      <c r="Z15" s="74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L15" s="77"/>
    </row>
    <row r="16" spans="2:39" s="55" customFormat="1" ht="30.75" thickBot="1" x14ac:dyDescent="0.8">
      <c r="B16" s="116" t="s">
        <v>86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P16" s="76">
        <f>SUM(P11:P15)</f>
        <v>6974</v>
      </c>
      <c r="Q16" s="76">
        <f>SUM(Q11:Q15)</f>
        <v>0</v>
      </c>
      <c r="R16" s="76">
        <f>SUM(R11:R14)</f>
        <v>6097155018</v>
      </c>
      <c r="S16" s="76">
        <f>SUM(S11:S15)</f>
        <v>0</v>
      </c>
      <c r="T16" s="76">
        <f>SUM(T11:T14)</f>
        <v>6071735837</v>
      </c>
      <c r="U16" s="76">
        <f>SUM(U11:U15)</f>
        <v>0</v>
      </c>
      <c r="V16" s="76">
        <f>SUM(V11:V14)</f>
        <v>0</v>
      </c>
      <c r="W16" s="76">
        <f>SUM(W11:W15)</f>
        <v>0</v>
      </c>
      <c r="X16" s="76">
        <f>SUM(X11:X14)</f>
        <v>0</v>
      </c>
      <c r="Y16" s="76">
        <f>SUM(Y11:Y15)</f>
        <v>0</v>
      </c>
      <c r="Z16" s="76">
        <f>SUM(Z11:Z14)</f>
        <v>6800</v>
      </c>
      <c r="AA16" s="76">
        <f>SUM(AA11:AA15)</f>
        <v>0</v>
      </c>
      <c r="AB16" s="76">
        <f>SUM(AB11:AB14)</f>
        <v>6018995866</v>
      </c>
      <c r="AC16" s="76">
        <f>SUM(AC11:AC15)</f>
        <v>0</v>
      </c>
      <c r="AD16" s="76">
        <f>SUM(AD11:AD14)</f>
        <v>174</v>
      </c>
      <c r="AE16" s="76">
        <f>SUM(AE11:AE15)</f>
        <v>0</v>
      </c>
      <c r="AF16" s="76"/>
      <c r="AG16" s="76">
        <f>SUM(AG11:AG15)</f>
        <v>0</v>
      </c>
      <c r="AH16" s="76">
        <f>SUM(AH11:AH15)</f>
        <v>141370322</v>
      </c>
      <c r="AI16" s="59"/>
      <c r="AJ16" s="76">
        <f>SUM(AJ11:AJ15)</f>
        <v>151944614</v>
      </c>
      <c r="AK16" s="59"/>
      <c r="AL16" s="80">
        <f>SUM(AL11:AL15)</f>
        <v>3.6076069829595958E-4</v>
      </c>
      <c r="AM16" s="55">
        <f>SUM(P16:AL16)</f>
        <v>18481215605.000362</v>
      </c>
    </row>
    <row r="17" spans="20:20" ht="21" customHeight="1" thickTop="1" x14ac:dyDescent="0.6"/>
    <row r="22" spans="20:20" ht="33" x14ac:dyDescent="0.8">
      <c r="T22" s="57">
        <v>4</v>
      </c>
    </row>
  </sheetData>
  <sortState xmlns:xlrd2="http://schemas.microsoft.com/office/spreadsheetml/2017/richdata2" ref="B11:AL14">
    <sortCondition descending="1" ref="AJ11:AJ14"/>
  </sortState>
  <mergeCells count="29">
    <mergeCell ref="B16:N16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F17"/>
  <sheetViews>
    <sheetView rightToLeft="1" view="pageBreakPreview" zoomScale="60" zoomScaleNormal="70" workbookViewId="0">
      <selection activeCell="L33" sqref="L33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pans="2:32" ht="39" x14ac:dyDescent="0.6">
      <c r="B3" s="117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2:32" ht="39" x14ac:dyDescent="0.6">
      <c r="B4" s="117" t="s">
        <v>167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07" t="s">
        <v>31</v>
      </c>
      <c r="C8" s="107" t="s">
        <v>31</v>
      </c>
      <c r="D8" s="107" t="s">
        <v>31</v>
      </c>
      <c r="E8" s="107" t="s">
        <v>31</v>
      </c>
      <c r="F8" s="107" t="s">
        <v>31</v>
      </c>
      <c r="G8" s="107" t="s">
        <v>31</v>
      </c>
      <c r="H8" s="107" t="s">
        <v>31</v>
      </c>
      <c r="I8" s="107" t="s">
        <v>31</v>
      </c>
      <c r="J8" s="107" t="s">
        <v>31</v>
      </c>
      <c r="L8" s="107" t="s">
        <v>162</v>
      </c>
      <c r="M8" s="107" t="s">
        <v>3</v>
      </c>
      <c r="N8" s="107" t="s">
        <v>3</v>
      </c>
      <c r="O8" s="107" t="s">
        <v>3</v>
      </c>
      <c r="P8" s="107" t="s">
        <v>3</v>
      </c>
      <c r="R8" s="107" t="s">
        <v>4</v>
      </c>
      <c r="S8" s="107" t="s">
        <v>4</v>
      </c>
      <c r="T8" s="107" t="s">
        <v>4</v>
      </c>
      <c r="U8" s="107" t="s">
        <v>4</v>
      </c>
      <c r="V8" s="107" t="s">
        <v>4</v>
      </c>
      <c r="W8" s="107" t="s">
        <v>4</v>
      </c>
      <c r="X8" s="107" t="s">
        <v>4</v>
      </c>
      <c r="Z8" s="107" t="s">
        <v>168</v>
      </c>
      <c r="AA8" s="107" t="s">
        <v>5</v>
      </c>
      <c r="AB8" s="107" t="s">
        <v>5</v>
      </c>
      <c r="AC8" s="107" t="s">
        <v>5</v>
      </c>
      <c r="AD8" s="107" t="s">
        <v>5</v>
      </c>
      <c r="AE8" s="107" t="s">
        <v>5</v>
      </c>
      <c r="AF8" s="107" t="s">
        <v>5</v>
      </c>
    </row>
    <row r="9" spans="2:32" s="15" customFormat="1" x14ac:dyDescent="0.6">
      <c r="B9" s="108" t="s">
        <v>32</v>
      </c>
      <c r="C9" s="22"/>
      <c r="D9" s="108" t="s">
        <v>95</v>
      </c>
      <c r="E9" s="22"/>
      <c r="F9" s="108" t="s">
        <v>24</v>
      </c>
      <c r="G9" s="22"/>
      <c r="H9" s="108" t="s">
        <v>33</v>
      </c>
      <c r="I9" s="22"/>
      <c r="J9" s="108" t="s">
        <v>21</v>
      </c>
      <c r="L9" s="108" t="s">
        <v>6</v>
      </c>
      <c r="M9" s="22"/>
      <c r="N9" s="108" t="s">
        <v>7</v>
      </c>
      <c r="O9" s="22"/>
      <c r="P9" s="108" t="s">
        <v>8</v>
      </c>
      <c r="R9" s="108" t="s">
        <v>9</v>
      </c>
      <c r="S9" s="108" t="s">
        <v>9</v>
      </c>
      <c r="T9" s="108" t="s">
        <v>9</v>
      </c>
      <c r="U9" s="22"/>
      <c r="V9" s="108" t="s">
        <v>10</v>
      </c>
      <c r="W9" s="108" t="s">
        <v>10</v>
      </c>
      <c r="X9" s="108" t="s">
        <v>10</v>
      </c>
      <c r="Z9" s="108" t="s">
        <v>6</v>
      </c>
      <c r="AA9" s="22"/>
      <c r="AB9" s="108" t="s">
        <v>7</v>
      </c>
      <c r="AC9" s="22"/>
      <c r="AD9" s="108" t="s">
        <v>8</v>
      </c>
      <c r="AE9" s="22"/>
      <c r="AF9" s="108" t="s">
        <v>34</v>
      </c>
    </row>
    <row r="10" spans="2:32" s="15" customFormat="1" ht="45.75" customHeight="1" x14ac:dyDescent="0.6">
      <c r="B10" s="109" t="s">
        <v>32</v>
      </c>
      <c r="C10" s="23"/>
      <c r="D10" s="109" t="s">
        <v>23</v>
      </c>
      <c r="E10" s="23"/>
      <c r="F10" s="109" t="s">
        <v>24</v>
      </c>
      <c r="G10" s="23"/>
      <c r="H10" s="109" t="s">
        <v>33</v>
      </c>
      <c r="I10" s="23"/>
      <c r="J10" s="109" t="s">
        <v>21</v>
      </c>
      <c r="L10" s="109" t="s">
        <v>6</v>
      </c>
      <c r="M10" s="23"/>
      <c r="N10" s="109" t="s">
        <v>7</v>
      </c>
      <c r="O10" s="23"/>
      <c r="P10" s="109" t="s">
        <v>8</v>
      </c>
      <c r="R10" s="109" t="s">
        <v>6</v>
      </c>
      <c r="S10" s="23"/>
      <c r="T10" s="109" t="s">
        <v>7</v>
      </c>
      <c r="U10" s="23"/>
      <c r="V10" s="109" t="s">
        <v>6</v>
      </c>
      <c r="W10" s="23"/>
      <c r="X10" s="109" t="s">
        <v>13</v>
      </c>
      <c r="Z10" s="109" t="s">
        <v>6</v>
      </c>
      <c r="AA10" s="23"/>
      <c r="AB10" s="109" t="s">
        <v>7</v>
      </c>
      <c r="AC10" s="23"/>
      <c r="AD10" s="109" t="s">
        <v>8</v>
      </c>
      <c r="AE10" s="23"/>
      <c r="AF10" s="109" t="s">
        <v>34</v>
      </c>
    </row>
    <row r="11" spans="2:32" ht="30.75" x14ac:dyDescent="0.85"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spans="2:32" ht="31.5" thickBot="1" x14ac:dyDescent="0.9">
      <c r="B12" s="118" t="s">
        <v>86</v>
      </c>
      <c r="C12" s="118"/>
      <c r="D12" s="118"/>
      <c r="E12" s="118"/>
      <c r="F12" s="118"/>
      <c r="G12" s="118"/>
      <c r="H12" s="118"/>
      <c r="I12" s="118"/>
      <c r="J12" s="118"/>
      <c r="L12" s="79">
        <f>SUM(L11:L11)</f>
        <v>0</v>
      </c>
      <c r="M12" s="78"/>
      <c r="N12" s="79">
        <f>SUM(N11:N11)</f>
        <v>0</v>
      </c>
      <c r="O12" s="78"/>
      <c r="P12" s="79">
        <f>SUM(P11:P11)</f>
        <v>0</v>
      </c>
      <c r="Q12" s="78"/>
      <c r="R12" s="79"/>
      <c r="S12" s="78"/>
      <c r="T12" s="79"/>
      <c r="U12" s="78"/>
      <c r="V12" s="79">
        <f>SUM(V11:V11)</f>
        <v>0</v>
      </c>
      <c r="W12" s="78"/>
      <c r="X12" s="79">
        <f>SUM(X11:X11)</f>
        <v>0</v>
      </c>
      <c r="Y12" s="78"/>
      <c r="Z12" s="79"/>
      <c r="AA12" s="78"/>
      <c r="AB12" s="79"/>
      <c r="AC12" s="78"/>
      <c r="AD12" s="79"/>
      <c r="AE12" s="78"/>
      <c r="AF12" s="79"/>
    </row>
    <row r="13" spans="2:32" ht="21.75" thickTop="1" x14ac:dyDescent="0.6"/>
    <row r="17" spans="16:16" ht="33" x14ac:dyDescent="0.8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6"/>
  <sheetViews>
    <sheetView rightToLeft="1" view="pageBreakPreview" zoomScaleNormal="100" zoomScaleSheetLayoutView="100" workbookViewId="0">
      <selection activeCell="L16" sqref="L16"/>
    </sheetView>
  </sheetViews>
  <sheetFormatPr defaultRowHeight="21" x14ac:dyDescent="0.55000000000000004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2:28" ht="30" x14ac:dyDescent="0.55000000000000004"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28" ht="30" x14ac:dyDescent="0.55000000000000004">
      <c r="B4" s="105" t="s">
        <v>167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6" t="s">
        <v>35</v>
      </c>
      <c r="D8" s="107" t="s">
        <v>36</v>
      </c>
      <c r="E8" s="107" t="s">
        <v>36</v>
      </c>
      <c r="F8" s="107" t="s">
        <v>36</v>
      </c>
      <c r="G8" s="107" t="s">
        <v>36</v>
      </c>
      <c r="H8" s="107" t="s">
        <v>36</v>
      </c>
      <c r="I8" s="107" t="s">
        <v>36</v>
      </c>
      <c r="J8" s="107" t="s">
        <v>36</v>
      </c>
      <c r="L8" s="73" t="s">
        <v>162</v>
      </c>
      <c r="N8" s="107" t="s">
        <v>4</v>
      </c>
      <c r="O8" s="107" t="s">
        <v>4</v>
      </c>
      <c r="P8" s="107" t="s">
        <v>4</v>
      </c>
      <c r="R8" s="107" t="s">
        <v>168</v>
      </c>
      <c r="S8" s="107" t="s">
        <v>5</v>
      </c>
      <c r="T8" s="107" t="s">
        <v>5</v>
      </c>
    </row>
    <row r="9" spans="2:28" s="4" customFormat="1" ht="47.25" customHeight="1" x14ac:dyDescent="0.55000000000000004">
      <c r="B9" s="122" t="s">
        <v>35</v>
      </c>
      <c r="D9" s="120" t="s">
        <v>37</v>
      </c>
      <c r="E9" s="39"/>
      <c r="F9" s="120" t="s">
        <v>38</v>
      </c>
      <c r="G9" s="39"/>
      <c r="H9" s="120" t="s">
        <v>39</v>
      </c>
      <c r="I9" s="39"/>
      <c r="J9" s="120" t="s">
        <v>24</v>
      </c>
      <c r="L9" s="120" t="s">
        <v>40</v>
      </c>
      <c r="N9" s="120" t="s">
        <v>41</v>
      </c>
      <c r="O9" s="39"/>
      <c r="P9" s="120" t="s">
        <v>42</v>
      </c>
      <c r="R9" s="120" t="s">
        <v>40</v>
      </c>
      <c r="S9" s="39"/>
      <c r="T9" s="121" t="s">
        <v>34</v>
      </c>
    </row>
    <row r="10" spans="2:28" s="4" customFormat="1" x14ac:dyDescent="0.55000000000000004">
      <c r="B10" s="5" t="s">
        <v>125</v>
      </c>
      <c r="C10" s="100"/>
      <c r="D10" s="28" t="s">
        <v>126</v>
      </c>
      <c r="E10" s="100"/>
      <c r="F10" s="5" t="s">
        <v>43</v>
      </c>
      <c r="G10" s="100"/>
      <c r="H10" s="5" t="s">
        <v>127</v>
      </c>
      <c r="I10" s="100"/>
      <c r="J10" s="101">
        <v>0</v>
      </c>
      <c r="K10" s="100"/>
      <c r="L10" s="29">
        <v>7731509996</v>
      </c>
      <c r="M10" s="29"/>
      <c r="N10" s="29">
        <v>17792752786</v>
      </c>
      <c r="O10" s="29"/>
      <c r="P10" s="29">
        <v>25167613878</v>
      </c>
      <c r="Q10" s="29"/>
      <c r="R10" s="29">
        <v>356648904</v>
      </c>
      <c r="S10" s="5"/>
      <c r="T10" s="45">
        <f>R10/'سرمایه گذاری ها'!$O$19</f>
        <v>8.4678820964018283E-4</v>
      </c>
    </row>
    <row r="11" spans="2:28" s="4" customFormat="1" x14ac:dyDescent="0.55000000000000004">
      <c r="B11" s="5" t="s">
        <v>150</v>
      </c>
      <c r="C11" s="100"/>
      <c r="D11" s="28" t="s">
        <v>152</v>
      </c>
      <c r="E11" s="100"/>
      <c r="F11" s="5" t="s">
        <v>43</v>
      </c>
      <c r="G11" s="100"/>
      <c r="H11" s="5" t="s">
        <v>151</v>
      </c>
      <c r="I11" s="100"/>
      <c r="J11" s="101">
        <v>0</v>
      </c>
      <c r="K11" s="100"/>
      <c r="L11" s="29">
        <v>955533</v>
      </c>
      <c r="M11" s="29"/>
      <c r="N11" s="29">
        <v>3785</v>
      </c>
      <c r="O11" s="29"/>
      <c r="P11" s="29">
        <v>0</v>
      </c>
      <c r="Q11" s="29"/>
      <c r="R11" s="29">
        <v>959318</v>
      </c>
      <c r="S11" s="5"/>
      <c r="T11" s="45">
        <f>R11/'سرمایه گذاری ها'!$O$19</f>
        <v>2.2776998964101709E-6</v>
      </c>
    </row>
    <row r="12" spans="2:28" s="4" customFormat="1" x14ac:dyDescent="0.55000000000000004">
      <c r="B12" s="5" t="s">
        <v>44</v>
      </c>
      <c r="C12" s="100"/>
      <c r="D12" s="28" t="s">
        <v>45</v>
      </c>
      <c r="E12" s="100"/>
      <c r="F12" s="5" t="s">
        <v>43</v>
      </c>
      <c r="G12" s="100"/>
      <c r="H12" s="5" t="s">
        <v>46</v>
      </c>
      <c r="I12" s="100"/>
      <c r="J12" s="101">
        <v>0</v>
      </c>
      <c r="K12" s="100"/>
      <c r="L12" s="29">
        <v>1102430</v>
      </c>
      <c r="M12" s="29"/>
      <c r="N12" s="29">
        <v>502362</v>
      </c>
      <c r="O12" s="29"/>
      <c r="P12" s="29">
        <v>1008000</v>
      </c>
      <c r="Q12" s="29"/>
      <c r="R12" s="29">
        <v>596792</v>
      </c>
      <c r="S12" s="5"/>
      <c r="T12" s="45">
        <f>R12/'سرمایه گذاری ها'!$O$19</f>
        <v>1.4169577518387215E-6</v>
      </c>
    </row>
    <row r="13" spans="2:28" s="4" customFormat="1" x14ac:dyDescent="0.55000000000000004">
      <c r="B13" s="5" t="s">
        <v>47</v>
      </c>
      <c r="C13" s="100"/>
      <c r="D13" s="28" t="s">
        <v>48</v>
      </c>
      <c r="E13" s="100"/>
      <c r="F13" s="5" t="s">
        <v>43</v>
      </c>
      <c r="G13" s="100"/>
      <c r="H13" s="5" t="s">
        <v>49</v>
      </c>
      <c r="I13" s="100"/>
      <c r="J13" s="101">
        <v>0</v>
      </c>
      <c r="K13" s="100"/>
      <c r="L13" s="29">
        <v>424901</v>
      </c>
      <c r="M13" s="29"/>
      <c r="N13" s="29">
        <v>2001686</v>
      </c>
      <c r="O13" s="29"/>
      <c r="P13" s="29">
        <v>2016000</v>
      </c>
      <c r="Q13" s="29"/>
      <c r="R13" s="29">
        <v>410587</v>
      </c>
      <c r="S13" s="5"/>
      <c r="T13" s="45">
        <f>R13/'سرمایه گذاری ها'!$O$19</f>
        <v>9.7485293444651588E-7</v>
      </c>
    </row>
    <row r="14" spans="2:28" s="4" customFormat="1" x14ac:dyDescent="0.55000000000000004">
      <c r="B14" s="5"/>
      <c r="C14" s="5"/>
      <c r="D14" s="28"/>
      <c r="E14" s="5"/>
      <c r="F14" s="5"/>
      <c r="G14" s="5"/>
      <c r="H14" s="5"/>
      <c r="I14" s="5"/>
      <c r="J14" s="29"/>
      <c r="K14" s="5"/>
      <c r="L14" s="29"/>
      <c r="M14" s="5"/>
      <c r="N14" s="29"/>
      <c r="O14" s="5"/>
      <c r="P14" s="29"/>
      <c r="Q14" s="5"/>
      <c r="R14" s="29"/>
      <c r="S14" s="5"/>
      <c r="T14" s="45"/>
    </row>
    <row r="15" spans="2:28" ht="27" thickBot="1" x14ac:dyDescent="0.6">
      <c r="B15" s="119" t="s">
        <v>86</v>
      </c>
      <c r="C15" s="119"/>
      <c r="D15" s="119"/>
      <c r="E15" s="119"/>
      <c r="F15" s="119"/>
      <c r="G15" s="119"/>
      <c r="H15" s="119"/>
      <c r="I15" s="119"/>
      <c r="J15" s="119"/>
      <c r="L15" s="9">
        <f>SUM(L10:L14)</f>
        <v>7733992860</v>
      </c>
      <c r="N15" s="9">
        <f>SUM(N10:N14)</f>
        <v>17795260619</v>
      </c>
      <c r="P15" s="9">
        <f>SUM(P10:P14)</f>
        <v>25170637878</v>
      </c>
      <c r="R15" s="9">
        <f>SUM(R10:R14)</f>
        <v>358615601</v>
      </c>
      <c r="T15" s="66">
        <f>SUM(T10:T14)</f>
        <v>8.5145772022287832E-4</v>
      </c>
    </row>
    <row r="16" spans="2:28" ht="21.75" thickTop="1" x14ac:dyDescent="0.55000000000000004"/>
    <row r="26" spans="10:10" ht="33" x14ac:dyDescent="0.8">
      <c r="J26" s="57">
        <v>6</v>
      </c>
    </row>
  </sheetData>
  <sortState xmlns:xlrd2="http://schemas.microsoft.com/office/spreadsheetml/2017/richdata2" ref="B10:U13">
    <sortCondition descending="1" ref="R10:R13"/>
  </sortState>
  <mergeCells count="17">
    <mergeCell ref="B2:T2"/>
    <mergeCell ref="B3:T3"/>
    <mergeCell ref="B4:T4"/>
    <mergeCell ref="B15:J15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2:28" ht="30" x14ac:dyDescent="0.6"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2:28" ht="30" x14ac:dyDescent="0.6">
      <c r="B4" s="105" t="s">
        <v>167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2:28" ht="117" customHeight="1" x14ac:dyDescent="0.6"/>
    <row r="6" spans="2:28" s="2" customFormat="1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4" t="s">
        <v>94</v>
      </c>
      <c r="D7" s="105" t="s">
        <v>168</v>
      </c>
      <c r="E7" s="105" t="s">
        <v>5</v>
      </c>
      <c r="F7" s="105" t="s">
        <v>5</v>
      </c>
      <c r="G7" s="105" t="s">
        <v>5</v>
      </c>
      <c r="H7" s="105" t="s">
        <v>5</v>
      </c>
      <c r="I7" s="105" t="s">
        <v>5</v>
      </c>
      <c r="J7" s="105" t="s">
        <v>5</v>
      </c>
      <c r="K7" s="105" t="s">
        <v>5</v>
      </c>
      <c r="L7" s="105" t="s">
        <v>5</v>
      </c>
      <c r="M7" s="105" t="s">
        <v>5</v>
      </c>
      <c r="N7" s="105" t="s">
        <v>5</v>
      </c>
    </row>
    <row r="8" spans="2:28" ht="30" x14ac:dyDescent="0.6">
      <c r="B8" s="124" t="s">
        <v>2</v>
      </c>
      <c r="D8" s="123" t="s">
        <v>6</v>
      </c>
      <c r="E8" s="24"/>
      <c r="F8" s="123" t="s">
        <v>26</v>
      </c>
      <c r="G8" s="24"/>
      <c r="H8" s="123" t="s">
        <v>27</v>
      </c>
      <c r="I8" s="24"/>
      <c r="J8" s="123" t="s">
        <v>28</v>
      </c>
      <c r="K8" s="24"/>
      <c r="L8" s="123" t="s">
        <v>29</v>
      </c>
      <c r="M8" s="24"/>
      <c r="N8" s="123" t="s">
        <v>30</v>
      </c>
    </row>
    <row r="9" spans="2:28" x14ac:dyDescent="0.6">
      <c r="D9" s="70"/>
      <c r="E9" s="70"/>
      <c r="F9" s="70"/>
      <c r="G9" s="70"/>
      <c r="H9" s="70"/>
      <c r="I9" s="70"/>
      <c r="J9" s="98"/>
      <c r="K9" s="70"/>
      <c r="L9" s="70"/>
      <c r="M9" s="70"/>
      <c r="N9" s="70"/>
    </row>
    <row r="10" spans="2:28" ht="22.5" thickBot="1" x14ac:dyDescent="0.65">
      <c r="B10" s="2" t="s">
        <v>86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97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2:AB17"/>
  <sheetViews>
    <sheetView rightToLeft="1" view="pageBreakPreview" zoomScaleNormal="100" zoomScaleSheetLayoutView="100" workbookViewId="0">
      <selection activeCell="D13" sqref="D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5" t="s">
        <v>0</v>
      </c>
      <c r="C2" s="105"/>
      <c r="D2" s="105"/>
      <c r="E2" s="105"/>
      <c r="F2" s="105"/>
      <c r="G2" s="105"/>
      <c r="H2" s="105"/>
    </row>
    <row r="3" spans="1:28" ht="30" x14ac:dyDescent="0.55000000000000004">
      <c r="B3" s="105" t="s">
        <v>50</v>
      </c>
      <c r="C3" s="105"/>
      <c r="D3" s="105"/>
      <c r="E3" s="105"/>
      <c r="F3" s="105"/>
      <c r="G3" s="105"/>
      <c r="H3" s="105"/>
    </row>
    <row r="4" spans="1:28" ht="30" x14ac:dyDescent="0.55000000000000004">
      <c r="B4" s="105" t="s">
        <v>167</v>
      </c>
      <c r="C4" s="105"/>
      <c r="D4" s="105"/>
      <c r="E4" s="105"/>
      <c r="F4" s="105"/>
      <c r="G4" s="105"/>
      <c r="H4" s="105"/>
    </row>
    <row r="5" spans="1:28" ht="143.25" customHeight="1" x14ac:dyDescent="0.55000000000000004"/>
    <row r="6" spans="1:28" ht="30" x14ac:dyDescent="0.55000000000000004">
      <c r="A6" s="2" t="s">
        <v>104</v>
      </c>
      <c r="B6" s="13" t="s">
        <v>106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5" t="s">
        <v>54</v>
      </c>
      <c r="C8" s="42"/>
      <c r="D8" s="125" t="s">
        <v>40</v>
      </c>
      <c r="E8" s="42"/>
      <c r="F8" s="125" t="s">
        <v>73</v>
      </c>
      <c r="G8" s="42"/>
      <c r="H8" s="125" t="s">
        <v>12</v>
      </c>
    </row>
    <row r="9" spans="1:28" s="4" customFormat="1" x14ac:dyDescent="0.55000000000000004">
      <c r="B9" s="4" t="s">
        <v>83</v>
      </c>
      <c r="C9" s="100"/>
      <c r="D9" s="67">
        <v>431114199</v>
      </c>
      <c r="E9" s="100"/>
      <c r="F9" s="45">
        <f>D9/$D$12</f>
        <v>0.81093505751421546</v>
      </c>
      <c r="G9" s="6"/>
      <c r="H9" s="45">
        <f>D9/'سرمایه گذاری ها'!$O$19</f>
        <v>1.0235904740693428E-3</v>
      </c>
    </row>
    <row r="10" spans="1:28" s="4" customFormat="1" x14ac:dyDescent="0.55000000000000004">
      <c r="B10" s="4" t="s">
        <v>84</v>
      </c>
      <c r="C10" s="100"/>
      <c r="D10" s="67">
        <v>99204643</v>
      </c>
      <c r="E10" s="100"/>
      <c r="F10" s="45">
        <f>D10/$D$12</f>
        <v>0.18660606183579262</v>
      </c>
      <c r="G10" s="6"/>
      <c r="H10" s="45">
        <f>D10/'سرمایه گذاری ها'!$O$19</f>
        <v>2.3554067064780184E-4</v>
      </c>
    </row>
    <row r="11" spans="1:28" s="4" customFormat="1" x14ac:dyDescent="0.55000000000000004">
      <c r="B11" s="4" t="s">
        <v>85</v>
      </c>
      <c r="C11" s="100"/>
      <c r="D11" s="67">
        <v>1307205</v>
      </c>
      <c r="E11" s="100"/>
      <c r="F11" s="45">
        <f>D11/$D$12</f>
        <v>2.4588806499919293E-3</v>
      </c>
      <c r="G11" s="6"/>
      <c r="H11" s="45">
        <f>D11/'سرمایه گذاری ها'!$O$19</f>
        <v>3.1036847980407509E-6</v>
      </c>
    </row>
    <row r="12" spans="1:28" ht="21.75" thickBot="1" x14ac:dyDescent="0.6">
      <c r="B12" s="30" t="s">
        <v>86</v>
      </c>
      <c r="D12" s="104">
        <f>SUM(D9:D11)</f>
        <v>531626047</v>
      </c>
      <c r="F12" s="66">
        <f>SUM(F9:F11)</f>
        <v>1</v>
      </c>
      <c r="G12" s="44"/>
      <c r="H12" s="66">
        <f>SUM(H9:H11)</f>
        <v>1.2622348295151854E-3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2024-04-24T12:56:19Z</cp:lastPrinted>
  <dcterms:created xsi:type="dcterms:W3CDTF">2021-12-28T12:49:50Z</dcterms:created>
  <dcterms:modified xsi:type="dcterms:W3CDTF">2024-04-27T08:13:14Z</dcterms:modified>
</cp:coreProperties>
</file>