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بهمن\ارمغان\"/>
    </mc:Choice>
  </mc:AlternateContent>
  <xr:revisionPtr revIDLastSave="0" documentId="13_ncr:1_{77453D70-135C-4D4F-8A4A-7867C4762E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D15" i="14" l="1"/>
  <c r="F15" i="14"/>
  <c r="J18" i="7"/>
  <c r="L18" i="7"/>
  <c r="N18" i="7"/>
  <c r="P18" i="7"/>
  <c r="T18" i="7"/>
  <c r="F16" i="13"/>
  <c r="J16" i="13"/>
  <c r="D23" i="12"/>
  <c r="F23" i="12"/>
  <c r="H23" i="12"/>
  <c r="J23" i="12"/>
  <c r="L23" i="12"/>
  <c r="N23" i="12"/>
  <c r="P23" i="12"/>
  <c r="R23" i="12"/>
  <c r="F90" i="10"/>
  <c r="H90" i="10"/>
  <c r="J90" i="10"/>
  <c r="L90" i="10"/>
  <c r="N90" i="10"/>
  <c r="P90" i="10"/>
  <c r="R90" i="10"/>
  <c r="D34" i="9"/>
  <c r="F34" i="9"/>
  <c r="H34" i="9"/>
  <c r="J34" i="9"/>
  <c r="L34" i="9"/>
  <c r="N34" i="9"/>
  <c r="P34" i="9"/>
  <c r="R34" i="9"/>
  <c r="F34" i="8"/>
  <c r="H34" i="8"/>
  <c r="J34" i="8"/>
  <c r="L34" i="8"/>
  <c r="N34" i="8"/>
  <c r="P34" i="8"/>
  <c r="R34" i="8"/>
  <c r="T34" i="8"/>
  <c r="D88" i="11"/>
  <c r="F88" i="11"/>
  <c r="H88" i="11"/>
  <c r="J88" i="11"/>
  <c r="L88" i="11"/>
  <c r="N88" i="11"/>
  <c r="P88" i="11"/>
  <c r="R88" i="11"/>
  <c r="T88" i="11"/>
  <c r="L16" i="6"/>
  <c r="N16" i="6"/>
  <c r="P16" i="6"/>
  <c r="R16" i="6"/>
  <c r="P17" i="3"/>
  <c r="R17" i="3"/>
  <c r="T17" i="3"/>
  <c r="AB17" i="3"/>
  <c r="AH17" i="3"/>
  <c r="AJ17" i="3"/>
  <c r="E32" i="1"/>
  <c r="G32" i="1"/>
  <c r="I32" i="1"/>
  <c r="K32" i="1"/>
  <c r="O32" i="1"/>
  <c r="Q32" i="1"/>
  <c r="S32" i="1"/>
  <c r="U32" i="1"/>
  <c r="W32" i="1"/>
  <c r="Y32" i="1"/>
  <c r="R18" i="7"/>
  <c r="V88" i="11"/>
  <c r="D12" i="15"/>
  <c r="AD17" i="3"/>
  <c r="M32" i="1"/>
  <c r="Z17" i="3"/>
  <c r="V17" i="3"/>
  <c r="X17" i="3"/>
  <c r="F32" i="1"/>
  <c r="H32" i="1"/>
  <c r="J32" i="1"/>
  <c r="L32" i="1"/>
  <c r="N32" i="1"/>
  <c r="P32" i="1"/>
  <c r="R32" i="1"/>
  <c r="T32" i="1"/>
  <c r="V32" i="1"/>
  <c r="X32" i="1"/>
  <c r="J10" i="4" l="1"/>
  <c r="L10" i="4"/>
  <c r="H10" i="4"/>
  <c r="F10" i="4"/>
  <c r="D10" i="4"/>
  <c r="Z32" i="1"/>
  <c r="X12" i="5"/>
  <c r="V12" i="5"/>
  <c r="P12" i="5"/>
  <c r="N12" i="5"/>
  <c r="L12" i="5"/>
  <c r="F9" i="15" l="1"/>
  <c r="F11" i="15"/>
  <c r="F10" i="15"/>
  <c r="Q17" i="3"/>
  <c r="S17" i="3"/>
  <c r="U17" i="3"/>
  <c r="W17" i="3"/>
  <c r="Y17" i="3"/>
  <c r="AA17" i="3"/>
  <c r="AC17" i="3"/>
  <c r="AE17" i="3"/>
  <c r="AG17" i="3"/>
  <c r="E12" i="16"/>
  <c r="F12" i="15" l="1"/>
  <c r="I12" i="16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A14" i="1" l="1"/>
  <c r="AA18" i="1"/>
  <c r="AA22" i="1"/>
  <c r="AA26" i="1"/>
  <c r="AA30" i="1"/>
  <c r="AA17" i="1"/>
  <c r="AA25" i="1"/>
  <c r="AA15" i="1"/>
  <c r="AA19" i="1"/>
  <c r="AA23" i="1"/>
  <c r="AA27" i="1"/>
  <c r="AA31" i="1"/>
  <c r="AA21" i="1"/>
  <c r="AA12" i="1"/>
  <c r="AA16" i="1"/>
  <c r="AA20" i="1"/>
  <c r="AA24" i="1"/>
  <c r="AA28" i="1"/>
  <c r="AA13" i="1"/>
  <c r="AA29" i="1"/>
  <c r="T13" i="6"/>
  <c r="T14" i="6"/>
  <c r="T11" i="6"/>
  <c r="T12" i="6"/>
  <c r="AL14" i="3"/>
  <c r="AL15" i="3"/>
  <c r="AL12" i="3"/>
  <c r="AL13" i="3"/>
  <c r="AL11" i="3"/>
  <c r="T10" i="6"/>
  <c r="H9" i="15"/>
  <c r="AA11" i="1"/>
  <c r="AA32" i="1" s="1"/>
  <c r="H11" i="15"/>
  <c r="H10" i="15"/>
  <c r="Q19" i="16"/>
  <c r="Q13" i="16"/>
  <c r="G13" i="16"/>
  <c r="G19" i="16" s="1"/>
  <c r="Q12" i="16"/>
  <c r="Q16" i="16"/>
  <c r="Q15" i="16"/>
  <c r="Q17" i="16"/>
  <c r="Q14" i="16"/>
  <c r="T16" i="6" l="1"/>
  <c r="AL17" i="3"/>
  <c r="H12" i="15"/>
  <c r="AM17" i="3"/>
</calcChain>
</file>

<file path=xl/sharedStrings.xml><?xml version="1.0" encoding="utf-8"?>
<sst xmlns="http://schemas.openxmlformats.org/spreadsheetml/2006/main" count="887" uniqueCount="244">
  <si>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</si>
  <si>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</si>
  <si>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</si>
  <si>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</si>
  <si>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</si>
  <si>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</si>
  <si>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</si>
  <si>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</si>
  <si>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</si>
  <si>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</si>
  <si>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</si>
  <si>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</si>
  <si>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</si>
  <si>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</si>
  <si>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</si>
  <si>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</si>
  <si>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</si>
  <si>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</si>
  <si>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</si>
  <si>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</si>
  <si>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</si>
  <si>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</si>
  <si>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</si>
  <si>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</si>
  <si>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</si>
  <si>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</si>
  <si>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</si>
  <si>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</si>
  <si>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</si>
  <si>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</si>
  <si>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</si>
  <si>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</si>
  <si>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</si>
  <si>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</si>
  <si>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</si>
  <si>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</si>
  <si>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</si>
  <si>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</si>
  <si>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</si>
  <si>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</si>
  <si>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</si>
  <si>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</si>
  <si>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</si>
  <si>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</si>
  <si>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</si>
  <si>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</si>
  <si>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</si>
  <si>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</si>
  <si>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</si>
  <si>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</si>
  <si>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</si>
  <si>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</si>
  <si>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</si>
  <si>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</si>
  <si>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</si>
  <si>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</si>
  <si>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</si>
  <si>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</si>
  <si>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</si>
  <si>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</si>
  <si>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</si>
  <si>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</si>
  <si>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</si>
  <si>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</si>
  <si>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</si>
  <si>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</si>
  <si>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</si>
  <si>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</si>
  <si>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</si>
  <si>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</si>
  <si>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</si>
  <si>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</si>
  <si>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</si>
  <si>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</si>
  <si>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</si>
  <si>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</si>
  <si>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</si>
  <si>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</si>
  <si>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</si>
  <si>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</si>
  <si>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</si>
  <si>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</si>
  <si>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</si>
  <si>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</si>
  <si>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</si>
  <si>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</si>
  <si>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</si>
  <si>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</si>
  <si>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</si>
  <si>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</si>
  <si>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</si>
  <si>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</si>
  <si>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</si>
  <si>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</si>
  <si>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</si>
  <si>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</si>
  <si>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</si>
  <si>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</si>
  <si>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</si>
  <si>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</si>
  <si>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</si>
  <si>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</si>
  <si>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</si>
  <si>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</si>
  <si>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</si>
  <si>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</si>
  <si>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</si>
  <si>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</si>
  <si>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</si>
  <si>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</si>
  <si>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</si>
  <si>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</si>
  <si>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</si>
  <si>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</si>
  <si>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</si>
  <si>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</si>
  <si>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</si>
  <si>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</si>
  <si>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</si>
  <si>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</si>
  <si>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</si>
  <si>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</si>
  <si>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</si>
  <si>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</si>
  <si>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</si>
  <si>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</si>
  <si>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</si>
  <si>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</si>
  <si>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</si>
  <si>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</si>
  <si>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</si>
  <si>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</si>
  <si>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</si>
  <si>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</si>
  <si>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</si>
  <si>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</si>
  <si>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</si>
  <si>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</si>
  <si>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</si>
  <si>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</si>
  <si>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</si>
  <si>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</si>
  <si>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</si>
  <si>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</si>
  <si>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</si>
  <si>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</si>
  <si>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</si>
  <si>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</si>
  <si>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</si>
  <si>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</si>
  <si>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</si>
  <si>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</si>
  <si>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</si>
  <si>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</si>
  <si>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</si>
  <si>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</si>
  <si>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</si>
  <si>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</si>
  <si>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</si>
  <si>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</si>
  <si>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</si>
  <si>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</si>
  <si>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</si>
  <si>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</si>
  <si>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</si>
  <si>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</si>
  <si>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</si>
  <si>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</si>
  <si>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</si>
  <si>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</si>
  <si>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</si>
  <si>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</si>
  <si>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</si>
  <si>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</si>
  <si>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</si>
  <si>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</si>
  <si>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</si>
  <si>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</si>
  <si>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</si>
  <si>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</si>
  <si>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</si>
  <si>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</si>
  <si>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اسنادخزانه-م2بودجه00-031024</t>
  </si>
  <si>
    <t>1403/10/24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</si>
  <si>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</si>
  <si>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</si>
  <si>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</si>
  <si>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</si>
  <si>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</si>
  <si>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</si>
  <si>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</si>
  <si>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</si>
  <si>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</si>
  <si>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</si>
  <si>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</si>
  <si>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</si>
  <si>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</si>
  <si>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</si>
  <si>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</si>
  <si>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</si>
  <si>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</si>
  <si>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</si>
  <si>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</si>
  <si>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</si>
  <si>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</si>
  <si>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</si>
  <si>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</si>
  <si>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</si>
  <si>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</si>
  <si>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</si>
  <si>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</si>
  <si>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گام بانک اقتصاد نوین0205</t>
  </si>
  <si>
    <t>موسسه اعتباری ملل نارمک</t>
  </si>
  <si>
    <t>026660386000000121</t>
  </si>
  <si>
    <t>سپرده بلند مدت</t>
  </si>
  <si>
    <t>1402/05/09</t>
  </si>
  <si>
    <t>026610277000000486</t>
  </si>
  <si>
    <t>نیروکلر</t>
  </si>
  <si>
    <t>سیمان‌شاهرود</t>
  </si>
  <si>
    <t>پالایش نفت تهران</t>
  </si>
  <si>
    <t>سرمایه گذاری مالی سپهرصادرات</t>
  </si>
  <si>
    <t>اسنادخزانه-م5بودجه00-030626</t>
  </si>
  <si>
    <t>1403/06/26</t>
  </si>
  <si>
    <t>گام بانک سینا0206</t>
  </si>
  <si>
    <t>فولاد خراسان</t>
  </si>
  <si>
    <t>صندوق س.پشتوانه سکه طلا کهربا</t>
  </si>
  <si>
    <t>ایران خودرو دیزل</t>
  </si>
  <si>
    <t>شرکت صنایع غذایی مینو شرق</t>
  </si>
  <si>
    <t>سیم و کابل ابهر</t>
  </si>
  <si>
    <t>فنرسازی‌زر</t>
  </si>
  <si>
    <t>توسعه‌ صنایع‌ بهشهر(هلدینگ</t>
  </si>
  <si>
    <t>زرین معدن آسیا</t>
  </si>
  <si>
    <t>ح.کشتیرانی دریای خزر</t>
  </si>
  <si>
    <t>1402/07/30</t>
  </si>
  <si>
    <t>فولاد امیرکبیرکاشان</t>
  </si>
  <si>
    <t>ملی شیمی کشاورز</t>
  </si>
  <si>
    <t>سیمان‌ارومیه‌</t>
  </si>
  <si>
    <t>زامیاد</t>
  </si>
  <si>
    <t>1402/10/30</t>
  </si>
  <si>
    <t>برای ماه منتهی به1402/11/30</t>
  </si>
  <si>
    <t>1402/11/30</t>
  </si>
  <si>
    <t>1402/11/24</t>
  </si>
  <si>
    <t>1402/11/11</t>
  </si>
  <si>
    <t>1402/11/25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</si>
</sst>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600075</xdr:colOff>
      <xdr:row>53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2F60B7-7286-D133-5F30-231931873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0725" y="0"/>
          <a:ext cx="7305675" cy="10258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topLeftCell="A13" zoomScaleNormal="100" zoomScaleSheetLayoutView="100" workbookViewId="0">
      <selection activeCell="F36" sqref="F36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90"/>
  <sheetViews>
    <sheetView rightToLeft="1" view="pageBreakPreview" topLeftCell="A58" zoomScale="85" zoomScaleNormal="85" zoomScaleSheetLayoutView="85" workbookViewId="0">
      <selection activeCell="D89" sqref="D89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2:28" ht="30" x14ac:dyDescent="0.55000000000000004">
      <c r="B4" s="108" t="s">
        <v>239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7" t="s">
        <v>2</v>
      </c>
      <c r="D9" s="108" t="s">
        <v>54</v>
      </c>
      <c r="E9" s="108" t="s">
        <v>54</v>
      </c>
      <c r="F9" s="108" t="s">
        <v>54</v>
      </c>
      <c r="G9" s="108" t="s">
        <v>54</v>
      </c>
      <c r="H9" s="108" t="s">
        <v>54</v>
      </c>
      <c r="I9" s="108" t="s">
        <v>54</v>
      </c>
      <c r="J9" s="108" t="s">
        <v>54</v>
      </c>
      <c r="K9" s="108" t="s">
        <v>54</v>
      </c>
      <c r="L9" s="108" t="s">
        <v>54</v>
      </c>
      <c r="N9" s="108" t="s">
        <v>55</v>
      </c>
      <c r="O9" s="108" t="s">
        <v>55</v>
      </c>
      <c r="P9" s="108" t="s">
        <v>55</v>
      </c>
      <c r="Q9" s="108" t="s">
        <v>55</v>
      </c>
      <c r="R9" s="108" t="s">
        <v>55</v>
      </c>
      <c r="S9" s="108" t="s">
        <v>55</v>
      </c>
      <c r="T9" s="108" t="s">
        <v>55</v>
      </c>
      <c r="U9" s="108" t="s">
        <v>55</v>
      </c>
      <c r="V9" s="108" t="s">
        <v>55</v>
      </c>
    </row>
    <row r="10" spans="2:28" s="46" customFormat="1" ht="55.5" customHeight="1" x14ac:dyDescent="0.25">
      <c r="B10" s="123" t="s">
        <v>2</v>
      </c>
      <c r="D10" s="127" t="s">
        <v>72</v>
      </c>
      <c r="E10" s="47"/>
      <c r="F10" s="127" t="s">
        <v>73</v>
      </c>
      <c r="G10" s="47"/>
      <c r="H10" s="127" t="s">
        <v>74</v>
      </c>
      <c r="I10" s="47"/>
      <c r="J10" s="127" t="s">
        <v>42</v>
      </c>
      <c r="K10" s="47"/>
      <c r="L10" s="127" t="s">
        <v>75</v>
      </c>
      <c r="N10" s="127" t="s">
        <v>72</v>
      </c>
      <c r="O10" s="47"/>
      <c r="P10" s="127" t="s">
        <v>73</v>
      </c>
      <c r="Q10" s="47"/>
      <c r="R10" s="127" t="s">
        <v>74</v>
      </c>
      <c r="S10" s="47"/>
      <c r="T10" s="127" t="s">
        <v>42</v>
      </c>
      <c r="U10" s="47"/>
      <c r="V10" s="127" t="s">
        <v>75</v>
      </c>
    </row>
    <row r="11" spans="2:28" x14ac:dyDescent="0.55000000000000004">
      <c r="B11" s="4" t="s">
        <v>138</v>
      </c>
      <c r="C11" s="102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2400</v>
      </c>
      <c r="O11" s="27"/>
      <c r="P11" s="27">
        <v>0</v>
      </c>
      <c r="Q11" s="27"/>
      <c r="R11" s="27">
        <v>31427164583</v>
      </c>
      <c r="S11" s="27"/>
      <c r="T11" s="27">
        <v>31427166983</v>
      </c>
      <c r="U11" s="102"/>
      <c r="V11" s="51">
        <v>0.32519999999999999</v>
      </c>
    </row>
    <row r="12" spans="2:28" x14ac:dyDescent="0.55000000000000004">
      <c r="B12" s="4" t="s">
        <v>134</v>
      </c>
      <c r="C12" s="102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2"/>
      <c r="V12" s="51">
        <v>0.29039999999999999</v>
      </c>
    </row>
    <row r="13" spans="2:28" x14ac:dyDescent="0.55000000000000004">
      <c r="B13" s="4" t="s">
        <v>143</v>
      </c>
      <c r="C13" s="102"/>
      <c r="D13" s="27">
        <v>0</v>
      </c>
      <c r="E13" s="27"/>
      <c r="F13" s="27">
        <v>0</v>
      </c>
      <c r="G13" s="27"/>
      <c r="H13" s="27">
        <v>0</v>
      </c>
      <c r="I13" s="27"/>
      <c r="J13" s="27">
        <v>0</v>
      </c>
      <c r="K13" s="27"/>
      <c r="L13" s="51">
        <v>0</v>
      </c>
      <c r="M13" s="27"/>
      <c r="N13" s="27">
        <v>421113000</v>
      </c>
      <c r="O13" s="27"/>
      <c r="P13" s="27">
        <v>0</v>
      </c>
      <c r="Q13" s="27"/>
      <c r="R13" s="27">
        <v>14651979324</v>
      </c>
      <c r="S13" s="27"/>
      <c r="T13" s="27">
        <v>15073092324</v>
      </c>
      <c r="U13" s="102"/>
      <c r="V13" s="51">
        <v>0.156</v>
      </c>
    </row>
    <row r="14" spans="2:28" x14ac:dyDescent="0.55000000000000004">
      <c r="B14" s="4" t="s">
        <v>154</v>
      </c>
      <c r="C14" s="102"/>
      <c r="D14" s="27">
        <v>0</v>
      </c>
      <c r="E14" s="27"/>
      <c r="F14" s="27">
        <v>89905978</v>
      </c>
      <c r="G14" s="27"/>
      <c r="H14" s="27">
        <v>0</v>
      </c>
      <c r="I14" s="27"/>
      <c r="J14" s="27">
        <v>89905978</v>
      </c>
      <c r="K14" s="27"/>
      <c r="L14" s="51">
        <v>-1.03E-2</v>
      </c>
      <c r="M14" s="27"/>
      <c r="N14" s="27">
        <v>10582305300</v>
      </c>
      <c r="O14" s="27"/>
      <c r="P14" s="27">
        <v>2024375450</v>
      </c>
      <c r="Q14" s="27"/>
      <c r="R14" s="27">
        <v>675709449</v>
      </c>
      <c r="S14" s="27"/>
      <c r="T14" s="27">
        <v>13282390199</v>
      </c>
      <c r="U14" s="102"/>
      <c r="V14" s="51">
        <v>0.13739999999999999</v>
      </c>
    </row>
    <row r="15" spans="2:28" x14ac:dyDescent="0.55000000000000004">
      <c r="B15" s="4" t="s">
        <v>144</v>
      </c>
      <c r="C15" s="102"/>
      <c r="D15" s="27">
        <v>0</v>
      </c>
      <c r="E15" s="27"/>
      <c r="F15" s="27">
        <v>0</v>
      </c>
      <c r="G15" s="27"/>
      <c r="H15" s="27">
        <v>0</v>
      </c>
      <c r="I15" s="27"/>
      <c r="J15" s="27">
        <v>0</v>
      </c>
      <c r="K15" s="27"/>
      <c r="L15" s="51">
        <v>0</v>
      </c>
      <c r="M15" s="27"/>
      <c r="N15" s="27">
        <v>0</v>
      </c>
      <c r="O15" s="27"/>
      <c r="P15" s="27">
        <v>0</v>
      </c>
      <c r="Q15" s="27"/>
      <c r="R15" s="27">
        <v>10729564077</v>
      </c>
      <c r="S15" s="27"/>
      <c r="T15" s="27">
        <v>10729564077</v>
      </c>
      <c r="U15" s="102"/>
      <c r="V15" s="51">
        <v>0.111</v>
      </c>
    </row>
    <row r="16" spans="2:28" x14ac:dyDescent="0.55000000000000004">
      <c r="B16" s="4" t="s">
        <v>146</v>
      </c>
      <c r="C16" s="102"/>
      <c r="D16" s="27">
        <v>0</v>
      </c>
      <c r="E16" s="27"/>
      <c r="F16" s="27">
        <v>0</v>
      </c>
      <c r="G16" s="27"/>
      <c r="H16" s="27">
        <v>0</v>
      </c>
      <c r="I16" s="27"/>
      <c r="J16" s="27">
        <v>0</v>
      </c>
      <c r="K16" s="27"/>
      <c r="L16" s="51">
        <v>0</v>
      </c>
      <c r="M16" s="27"/>
      <c r="N16" s="27">
        <v>4135860000</v>
      </c>
      <c r="O16" s="27"/>
      <c r="P16" s="27">
        <v>0</v>
      </c>
      <c r="Q16" s="27"/>
      <c r="R16" s="27">
        <v>6256593539</v>
      </c>
      <c r="S16" s="27"/>
      <c r="T16" s="27">
        <v>10392453539</v>
      </c>
      <c r="U16" s="102"/>
      <c r="V16" s="51">
        <v>0.1075</v>
      </c>
    </row>
    <row r="17" spans="2:22" x14ac:dyDescent="0.55000000000000004">
      <c r="B17" s="4" t="s">
        <v>167</v>
      </c>
      <c r="C17" s="102"/>
      <c r="D17" s="27">
        <v>0</v>
      </c>
      <c r="E17" s="27"/>
      <c r="F17" s="27">
        <v>0</v>
      </c>
      <c r="G17" s="27"/>
      <c r="H17" s="27">
        <v>0</v>
      </c>
      <c r="I17" s="27"/>
      <c r="J17" s="27">
        <v>0</v>
      </c>
      <c r="K17" s="27"/>
      <c r="L17" s="51">
        <v>0</v>
      </c>
      <c r="M17" s="27"/>
      <c r="N17" s="27">
        <v>0</v>
      </c>
      <c r="O17" s="27"/>
      <c r="P17" s="27">
        <v>0</v>
      </c>
      <c r="Q17" s="27"/>
      <c r="R17" s="27">
        <v>7562380484</v>
      </c>
      <c r="S17" s="27"/>
      <c r="T17" s="27">
        <v>7562380484</v>
      </c>
      <c r="U17" s="102"/>
      <c r="V17" s="51">
        <v>7.8200000000000006E-2</v>
      </c>
    </row>
    <row r="18" spans="2:22" x14ac:dyDescent="0.55000000000000004">
      <c r="B18" s="4" t="s">
        <v>169</v>
      </c>
      <c r="C18" s="102"/>
      <c r="D18" s="27">
        <v>4331967325</v>
      </c>
      <c r="E18" s="27"/>
      <c r="F18" s="27">
        <v>-3188915580</v>
      </c>
      <c r="G18" s="27"/>
      <c r="H18" s="27">
        <v>0</v>
      </c>
      <c r="I18" s="27"/>
      <c r="J18" s="27">
        <v>1143051745</v>
      </c>
      <c r="K18" s="27"/>
      <c r="L18" s="51">
        <v>-0.13109999999999999</v>
      </c>
      <c r="M18" s="27"/>
      <c r="N18" s="27">
        <v>4331967325</v>
      </c>
      <c r="O18" s="27"/>
      <c r="P18" s="27">
        <v>2780739588</v>
      </c>
      <c r="Q18" s="27"/>
      <c r="R18" s="27">
        <v>0</v>
      </c>
      <c r="S18" s="27"/>
      <c r="T18" s="27">
        <v>7112706913</v>
      </c>
      <c r="U18" s="102"/>
      <c r="V18" s="51">
        <v>7.3599999999999999E-2</v>
      </c>
    </row>
    <row r="19" spans="2:22" x14ac:dyDescent="0.55000000000000004">
      <c r="B19" s="4" t="s">
        <v>127</v>
      </c>
      <c r="C19" s="102"/>
      <c r="D19" s="27">
        <v>0</v>
      </c>
      <c r="E19" s="27"/>
      <c r="F19" s="27">
        <v>0</v>
      </c>
      <c r="G19" s="27"/>
      <c r="H19" s="27">
        <v>0</v>
      </c>
      <c r="I19" s="27"/>
      <c r="J19" s="27">
        <v>0</v>
      </c>
      <c r="K19" s="27"/>
      <c r="L19" s="51">
        <v>0</v>
      </c>
      <c r="M19" s="27"/>
      <c r="N19" s="27">
        <v>0</v>
      </c>
      <c r="O19" s="27"/>
      <c r="P19" s="27">
        <v>0</v>
      </c>
      <c r="Q19" s="27"/>
      <c r="R19" s="27">
        <v>6378241111</v>
      </c>
      <c r="S19" s="27"/>
      <c r="T19" s="27">
        <v>6378241111</v>
      </c>
      <c r="U19" s="102"/>
      <c r="V19" s="51">
        <v>6.6000000000000003E-2</v>
      </c>
    </row>
    <row r="20" spans="2:22" x14ac:dyDescent="0.55000000000000004">
      <c r="B20" s="4" t="s">
        <v>147</v>
      </c>
      <c r="C20" s="102"/>
      <c r="D20" s="27">
        <v>3292517578</v>
      </c>
      <c r="E20" s="27"/>
      <c r="F20" s="27">
        <v>-159369912</v>
      </c>
      <c r="G20" s="27"/>
      <c r="H20" s="27">
        <v>0</v>
      </c>
      <c r="I20" s="27"/>
      <c r="J20" s="27">
        <v>3133147666</v>
      </c>
      <c r="K20" s="27"/>
      <c r="L20" s="51">
        <v>-0.35930000000000001</v>
      </c>
      <c r="M20" s="27"/>
      <c r="N20" s="27">
        <v>3292517578</v>
      </c>
      <c r="O20" s="27"/>
      <c r="P20" s="27">
        <v>3047937409</v>
      </c>
      <c r="Q20" s="27"/>
      <c r="R20" s="27">
        <v>9255534</v>
      </c>
      <c r="S20" s="27"/>
      <c r="T20" s="27">
        <v>6349710521</v>
      </c>
      <c r="U20" s="102"/>
      <c r="V20" s="51">
        <v>6.5699999999999995E-2</v>
      </c>
    </row>
    <row r="21" spans="2:22" x14ac:dyDescent="0.55000000000000004">
      <c r="B21" s="4" t="s">
        <v>113</v>
      </c>
      <c r="C21" s="102"/>
      <c r="D21" s="27">
        <v>0</v>
      </c>
      <c r="E21" s="27"/>
      <c r="F21" s="27">
        <v>0</v>
      </c>
      <c r="G21" s="27"/>
      <c r="H21" s="27">
        <v>0</v>
      </c>
      <c r="I21" s="27"/>
      <c r="J21" s="27">
        <v>0</v>
      </c>
      <c r="K21" s="27"/>
      <c r="L21" s="51">
        <v>0</v>
      </c>
      <c r="M21" s="27"/>
      <c r="N21" s="27">
        <v>0</v>
      </c>
      <c r="O21" s="27"/>
      <c r="P21" s="27">
        <v>0</v>
      </c>
      <c r="Q21" s="27"/>
      <c r="R21" s="27">
        <v>5722954684</v>
      </c>
      <c r="S21" s="27"/>
      <c r="T21" s="27">
        <v>5722954684</v>
      </c>
      <c r="U21" s="102"/>
      <c r="V21" s="51">
        <v>5.9200000000000003E-2</v>
      </c>
    </row>
    <row r="22" spans="2:22" x14ac:dyDescent="0.55000000000000004">
      <c r="B22" s="4" t="s">
        <v>142</v>
      </c>
      <c r="C22" s="102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0</v>
      </c>
      <c r="O22" s="27"/>
      <c r="P22" s="27">
        <v>0</v>
      </c>
      <c r="Q22" s="27"/>
      <c r="R22" s="27">
        <v>5323115290</v>
      </c>
      <c r="S22" s="27"/>
      <c r="T22" s="27">
        <v>5323115290</v>
      </c>
      <c r="U22" s="102"/>
      <c r="V22" s="51">
        <v>5.5100000000000003E-2</v>
      </c>
    </row>
    <row r="23" spans="2:22" x14ac:dyDescent="0.55000000000000004">
      <c r="B23" s="4" t="s">
        <v>155</v>
      </c>
      <c r="C23" s="102"/>
      <c r="D23" s="27">
        <v>0</v>
      </c>
      <c r="E23" s="27"/>
      <c r="F23" s="27">
        <v>-6663296121</v>
      </c>
      <c r="G23" s="27"/>
      <c r="H23" s="27">
        <v>-2140</v>
      </c>
      <c r="I23" s="27"/>
      <c r="J23" s="27">
        <v>-6663298261</v>
      </c>
      <c r="K23" s="27"/>
      <c r="L23" s="51">
        <v>0.7641</v>
      </c>
      <c r="M23" s="27"/>
      <c r="N23" s="27">
        <v>1388270000</v>
      </c>
      <c r="O23" s="27"/>
      <c r="P23" s="27">
        <v>2824529788</v>
      </c>
      <c r="Q23" s="27"/>
      <c r="R23" s="27">
        <v>439128228</v>
      </c>
      <c r="S23" s="27"/>
      <c r="T23" s="27">
        <v>4651928016</v>
      </c>
      <c r="U23" s="102"/>
      <c r="V23" s="51">
        <v>4.8099999999999997E-2</v>
      </c>
    </row>
    <row r="24" spans="2:22" x14ac:dyDescent="0.55000000000000004">
      <c r="B24" s="4" t="s">
        <v>131</v>
      </c>
      <c r="C24" s="102"/>
      <c r="D24" s="27">
        <v>0</v>
      </c>
      <c r="E24" s="27"/>
      <c r="F24" s="27">
        <v>0</v>
      </c>
      <c r="G24" s="27"/>
      <c r="H24" s="27">
        <v>0</v>
      </c>
      <c r="I24" s="27"/>
      <c r="J24" s="27">
        <v>0</v>
      </c>
      <c r="K24" s="27"/>
      <c r="L24" s="51">
        <v>0</v>
      </c>
      <c r="M24" s="27"/>
      <c r="N24" s="27">
        <v>1995739251</v>
      </c>
      <c r="O24" s="27"/>
      <c r="P24" s="27">
        <v>0</v>
      </c>
      <c r="Q24" s="27"/>
      <c r="R24" s="27">
        <v>2181518687</v>
      </c>
      <c r="S24" s="27"/>
      <c r="T24" s="27">
        <v>4177257938</v>
      </c>
      <c r="U24" s="102"/>
      <c r="V24" s="51">
        <v>4.3200000000000002E-2</v>
      </c>
    </row>
    <row r="25" spans="2:22" x14ac:dyDescent="0.55000000000000004">
      <c r="B25" s="4" t="s">
        <v>168</v>
      </c>
      <c r="C25" s="102"/>
      <c r="D25" s="27">
        <v>0</v>
      </c>
      <c r="E25" s="27"/>
      <c r="F25" s="27">
        <v>2691200027</v>
      </c>
      <c r="G25" s="27"/>
      <c r="H25" s="27">
        <v>434143078</v>
      </c>
      <c r="I25" s="27"/>
      <c r="J25" s="27">
        <v>3125343105</v>
      </c>
      <c r="K25" s="27"/>
      <c r="L25" s="51">
        <v>-0.3584</v>
      </c>
      <c r="M25" s="27"/>
      <c r="N25" s="27">
        <v>0</v>
      </c>
      <c r="O25" s="27"/>
      <c r="P25" s="27">
        <v>3413387954</v>
      </c>
      <c r="Q25" s="27"/>
      <c r="R25" s="27">
        <v>751052455</v>
      </c>
      <c r="S25" s="27"/>
      <c r="T25" s="27">
        <v>4164440409</v>
      </c>
      <c r="U25" s="102"/>
      <c r="V25" s="51">
        <v>4.3099999999999999E-2</v>
      </c>
    </row>
    <row r="26" spans="2:22" x14ac:dyDescent="0.55000000000000004">
      <c r="B26" s="4" t="s">
        <v>121</v>
      </c>
      <c r="C26" s="102"/>
      <c r="D26" s="27">
        <v>0</v>
      </c>
      <c r="E26" s="27"/>
      <c r="F26" s="27">
        <v>0</v>
      </c>
      <c r="G26" s="27"/>
      <c r="H26" s="27">
        <v>0</v>
      </c>
      <c r="I26" s="27"/>
      <c r="J26" s="27">
        <v>0</v>
      </c>
      <c r="K26" s="27"/>
      <c r="L26" s="51">
        <v>0</v>
      </c>
      <c r="M26" s="27"/>
      <c r="N26" s="27">
        <v>0</v>
      </c>
      <c r="O26" s="27"/>
      <c r="P26" s="27">
        <v>0</v>
      </c>
      <c r="Q26" s="27"/>
      <c r="R26" s="27">
        <v>3245115275</v>
      </c>
      <c r="S26" s="27"/>
      <c r="T26" s="27">
        <v>3245115275</v>
      </c>
      <c r="U26" s="102"/>
      <c r="V26" s="51">
        <v>3.3599999999999998E-2</v>
      </c>
    </row>
    <row r="27" spans="2:22" x14ac:dyDescent="0.55000000000000004">
      <c r="B27" s="4" t="s">
        <v>145</v>
      </c>
      <c r="C27" s="102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0</v>
      </c>
      <c r="O27" s="27"/>
      <c r="P27" s="27">
        <v>0</v>
      </c>
      <c r="Q27" s="27"/>
      <c r="R27" s="27">
        <v>2864811972</v>
      </c>
      <c r="S27" s="27"/>
      <c r="T27" s="27">
        <v>2864811972</v>
      </c>
      <c r="U27" s="102"/>
      <c r="V27" s="51">
        <v>2.9600000000000001E-2</v>
      </c>
    </row>
    <row r="28" spans="2:22" x14ac:dyDescent="0.55000000000000004">
      <c r="B28" s="4" t="s">
        <v>170</v>
      </c>
      <c r="C28" s="102"/>
      <c r="D28" s="27">
        <v>0</v>
      </c>
      <c r="E28" s="27"/>
      <c r="F28" s="27">
        <v>0</v>
      </c>
      <c r="G28" s="27"/>
      <c r="H28" s="27">
        <v>0</v>
      </c>
      <c r="I28" s="27"/>
      <c r="J28" s="27">
        <v>0</v>
      </c>
      <c r="K28" s="27"/>
      <c r="L28" s="51">
        <v>0</v>
      </c>
      <c r="M28" s="27"/>
      <c r="N28" s="27">
        <v>0</v>
      </c>
      <c r="O28" s="27"/>
      <c r="P28" s="27">
        <v>0</v>
      </c>
      <c r="Q28" s="27"/>
      <c r="R28" s="27">
        <v>2445825546</v>
      </c>
      <c r="S28" s="27"/>
      <c r="T28" s="27">
        <v>2445825546</v>
      </c>
      <c r="U28" s="102"/>
      <c r="V28" s="51">
        <v>2.53E-2</v>
      </c>
    </row>
    <row r="29" spans="2:22" x14ac:dyDescent="0.55000000000000004">
      <c r="B29" s="4" t="s">
        <v>130</v>
      </c>
      <c r="C29" s="102"/>
      <c r="D29" s="27">
        <v>0</v>
      </c>
      <c r="E29" s="27"/>
      <c r="F29" s="27">
        <v>-4401302261</v>
      </c>
      <c r="G29" s="27"/>
      <c r="H29" s="27">
        <v>0</v>
      </c>
      <c r="I29" s="27"/>
      <c r="J29" s="27">
        <v>-4401302261</v>
      </c>
      <c r="K29" s="27"/>
      <c r="L29" s="51">
        <v>0.50470000000000004</v>
      </c>
      <c r="M29" s="27"/>
      <c r="N29" s="27">
        <v>4477395600</v>
      </c>
      <c r="O29" s="27"/>
      <c r="P29" s="27">
        <v>-2571547388</v>
      </c>
      <c r="Q29" s="27"/>
      <c r="R29" s="27">
        <v>0</v>
      </c>
      <c r="S29" s="27"/>
      <c r="T29" s="27">
        <v>1905848212</v>
      </c>
      <c r="U29" s="102"/>
      <c r="V29" s="51">
        <v>1.9699999999999999E-2</v>
      </c>
    </row>
    <row r="30" spans="2:22" x14ac:dyDescent="0.55000000000000004">
      <c r="B30" s="4" t="s">
        <v>150</v>
      </c>
      <c r="C30" s="102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0</v>
      </c>
      <c r="O30" s="27"/>
      <c r="P30" s="27">
        <v>0</v>
      </c>
      <c r="Q30" s="27"/>
      <c r="R30" s="27">
        <v>1526866778</v>
      </c>
      <c r="S30" s="27"/>
      <c r="T30" s="27">
        <v>1526866778</v>
      </c>
      <c r="U30" s="102"/>
      <c r="V30" s="51">
        <v>1.5800000000000002E-2</v>
      </c>
    </row>
    <row r="31" spans="2:22" x14ac:dyDescent="0.55000000000000004">
      <c r="B31" s="4" t="s">
        <v>237</v>
      </c>
      <c r="C31" s="102"/>
      <c r="D31" s="27">
        <v>0</v>
      </c>
      <c r="E31" s="27"/>
      <c r="F31" s="27">
        <v>18035977</v>
      </c>
      <c r="G31" s="27"/>
      <c r="H31" s="27">
        <v>0</v>
      </c>
      <c r="I31" s="27"/>
      <c r="J31" s="27">
        <v>18035977</v>
      </c>
      <c r="K31" s="27"/>
      <c r="L31" s="51">
        <v>-2.0999999999999999E-3</v>
      </c>
      <c r="M31" s="27"/>
      <c r="N31" s="27">
        <v>0</v>
      </c>
      <c r="O31" s="27"/>
      <c r="P31" s="27">
        <v>121258349</v>
      </c>
      <c r="Q31" s="27"/>
      <c r="R31" s="27">
        <v>1342463453</v>
      </c>
      <c r="S31" s="27"/>
      <c r="T31" s="27">
        <v>1463721802</v>
      </c>
      <c r="U31" s="102"/>
      <c r="V31" s="51">
        <v>1.5100000000000001E-2</v>
      </c>
    </row>
    <row r="32" spans="2:22" x14ac:dyDescent="0.55000000000000004">
      <c r="B32" s="4" t="s">
        <v>225</v>
      </c>
      <c r="C32" s="102"/>
      <c r="D32" s="27">
        <v>0</v>
      </c>
      <c r="E32" s="27"/>
      <c r="F32" s="27">
        <v>0</v>
      </c>
      <c r="G32" s="27"/>
      <c r="H32" s="27">
        <v>803389604</v>
      </c>
      <c r="I32" s="27"/>
      <c r="J32" s="27">
        <v>803389604</v>
      </c>
      <c r="K32" s="27"/>
      <c r="L32" s="51">
        <v>-9.2100000000000001E-2</v>
      </c>
      <c r="M32" s="27"/>
      <c r="N32" s="27">
        <v>0</v>
      </c>
      <c r="O32" s="27"/>
      <c r="P32" s="27">
        <v>0</v>
      </c>
      <c r="Q32" s="27"/>
      <c r="R32" s="27">
        <v>1374202932</v>
      </c>
      <c r="S32" s="27"/>
      <c r="T32" s="27">
        <v>1374202932</v>
      </c>
      <c r="U32" s="102"/>
      <c r="V32" s="51">
        <v>1.4200000000000001E-2</v>
      </c>
    </row>
    <row r="33" spans="2:22" x14ac:dyDescent="0.55000000000000004">
      <c r="B33" s="4" t="s">
        <v>165</v>
      </c>
      <c r="C33" s="102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0</v>
      </c>
      <c r="O33" s="27"/>
      <c r="P33" s="27">
        <v>0</v>
      </c>
      <c r="Q33" s="27"/>
      <c r="R33" s="27">
        <v>1098165420</v>
      </c>
      <c r="S33" s="27"/>
      <c r="T33" s="27">
        <v>1098165420</v>
      </c>
      <c r="U33" s="102"/>
      <c r="V33" s="51">
        <v>1.14E-2</v>
      </c>
    </row>
    <row r="34" spans="2:22" x14ac:dyDescent="0.55000000000000004">
      <c r="B34" s="4" t="s">
        <v>229</v>
      </c>
      <c r="C34" s="102"/>
      <c r="D34" s="27">
        <v>0</v>
      </c>
      <c r="E34" s="27"/>
      <c r="F34" s="27">
        <v>0</v>
      </c>
      <c r="G34" s="27"/>
      <c r="H34" s="27">
        <v>0</v>
      </c>
      <c r="I34" s="27"/>
      <c r="J34" s="27">
        <v>0</v>
      </c>
      <c r="K34" s="27"/>
      <c r="L34" s="51">
        <v>0</v>
      </c>
      <c r="M34" s="27"/>
      <c r="N34" s="27">
        <v>0</v>
      </c>
      <c r="O34" s="27"/>
      <c r="P34" s="27">
        <v>0</v>
      </c>
      <c r="Q34" s="27"/>
      <c r="R34" s="27">
        <v>947197608</v>
      </c>
      <c r="S34" s="27"/>
      <c r="T34" s="27">
        <v>947197608</v>
      </c>
      <c r="U34" s="102"/>
      <c r="V34" s="51">
        <v>9.7999999999999997E-3</v>
      </c>
    </row>
    <row r="35" spans="2:22" x14ac:dyDescent="0.55000000000000004">
      <c r="B35" s="4" t="s">
        <v>226</v>
      </c>
      <c r="C35" s="102"/>
      <c r="D35" s="27">
        <v>0</v>
      </c>
      <c r="E35" s="27"/>
      <c r="F35" s="27">
        <v>0</v>
      </c>
      <c r="G35" s="27"/>
      <c r="H35" s="27">
        <v>0</v>
      </c>
      <c r="I35" s="27"/>
      <c r="J35" s="27">
        <v>0</v>
      </c>
      <c r="K35" s="27"/>
      <c r="L35" s="51">
        <v>0</v>
      </c>
      <c r="M35" s="27"/>
      <c r="N35" s="27">
        <v>0</v>
      </c>
      <c r="O35" s="27"/>
      <c r="P35" s="27">
        <v>0</v>
      </c>
      <c r="Q35" s="27"/>
      <c r="R35" s="27">
        <v>890311888</v>
      </c>
      <c r="S35" s="27"/>
      <c r="T35" s="27">
        <v>890311888</v>
      </c>
      <c r="U35" s="102"/>
      <c r="V35" s="51">
        <v>9.1999999999999998E-3</v>
      </c>
    </row>
    <row r="36" spans="2:22" x14ac:dyDescent="0.55000000000000004">
      <c r="B36" s="4" t="s">
        <v>236</v>
      </c>
      <c r="C36" s="102"/>
      <c r="D36" s="27">
        <v>0</v>
      </c>
      <c r="E36" s="27"/>
      <c r="F36" s="27">
        <v>-162394508</v>
      </c>
      <c r="G36" s="27"/>
      <c r="H36" s="27">
        <v>0</v>
      </c>
      <c r="I36" s="27"/>
      <c r="J36" s="27">
        <v>-162394508</v>
      </c>
      <c r="K36" s="27"/>
      <c r="L36" s="51">
        <v>1.8599999999999998E-2</v>
      </c>
      <c r="M36" s="27"/>
      <c r="N36" s="27">
        <v>0</v>
      </c>
      <c r="O36" s="27"/>
      <c r="P36" s="27">
        <v>886289229</v>
      </c>
      <c r="Q36" s="27"/>
      <c r="R36" s="27">
        <v>0</v>
      </c>
      <c r="S36" s="27"/>
      <c r="T36" s="27">
        <v>886289229</v>
      </c>
      <c r="U36" s="102"/>
      <c r="V36" s="51">
        <v>9.1999999999999998E-3</v>
      </c>
    </row>
    <row r="37" spans="2:22" x14ac:dyDescent="0.55000000000000004">
      <c r="B37" s="4" t="s">
        <v>217</v>
      </c>
      <c r="C37" s="102"/>
      <c r="D37" s="27">
        <v>2106496684</v>
      </c>
      <c r="E37" s="27"/>
      <c r="F37" s="27">
        <v>-3416388783</v>
      </c>
      <c r="G37" s="27"/>
      <c r="H37" s="27">
        <v>0</v>
      </c>
      <c r="I37" s="27"/>
      <c r="J37" s="27">
        <v>-1309892099</v>
      </c>
      <c r="K37" s="27"/>
      <c r="L37" s="51">
        <v>0.1502</v>
      </c>
      <c r="M37" s="27"/>
      <c r="N37" s="27">
        <v>2106496684</v>
      </c>
      <c r="O37" s="27"/>
      <c r="P37" s="27">
        <v>-1443692994</v>
      </c>
      <c r="Q37" s="27"/>
      <c r="R37" s="27">
        <v>134366982</v>
      </c>
      <c r="S37" s="27"/>
      <c r="T37" s="27">
        <v>797170672</v>
      </c>
      <c r="U37" s="102"/>
      <c r="V37" s="51">
        <v>8.2000000000000007E-3</v>
      </c>
    </row>
    <row r="38" spans="2:22" x14ac:dyDescent="0.55000000000000004">
      <c r="B38" s="4" t="s">
        <v>235</v>
      </c>
      <c r="C38" s="102"/>
      <c r="D38" s="27">
        <v>0</v>
      </c>
      <c r="E38" s="27"/>
      <c r="F38" s="27">
        <v>-114625068</v>
      </c>
      <c r="G38" s="27"/>
      <c r="H38" s="27">
        <v>0</v>
      </c>
      <c r="I38" s="27"/>
      <c r="J38" s="27">
        <v>-114625068</v>
      </c>
      <c r="K38" s="27"/>
      <c r="L38" s="51">
        <v>1.3100000000000001E-2</v>
      </c>
      <c r="M38" s="27"/>
      <c r="N38" s="27">
        <v>319457890</v>
      </c>
      <c r="O38" s="27"/>
      <c r="P38" s="27">
        <v>49348551</v>
      </c>
      <c r="Q38" s="27"/>
      <c r="R38" s="27">
        <v>168192651</v>
      </c>
      <c r="S38" s="27"/>
      <c r="T38" s="27">
        <v>536999092</v>
      </c>
      <c r="U38" s="102"/>
      <c r="V38" s="51">
        <v>5.5999999999999999E-3</v>
      </c>
    </row>
    <row r="39" spans="2:22" x14ac:dyDescent="0.55000000000000004">
      <c r="B39" s="4" t="s">
        <v>159</v>
      </c>
      <c r="C39" s="102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352153719</v>
      </c>
      <c r="S39" s="27"/>
      <c r="T39" s="27">
        <v>352153719</v>
      </c>
      <c r="U39" s="102"/>
      <c r="V39" s="51">
        <v>3.5999999999999999E-3</v>
      </c>
    </row>
    <row r="40" spans="2:22" x14ac:dyDescent="0.55000000000000004">
      <c r="B40" s="4" t="s">
        <v>230</v>
      </c>
      <c r="C40" s="102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0</v>
      </c>
      <c r="O40" s="27"/>
      <c r="P40" s="27">
        <v>0</v>
      </c>
      <c r="Q40" s="27"/>
      <c r="R40" s="27">
        <v>294377347</v>
      </c>
      <c r="S40" s="27"/>
      <c r="T40" s="27">
        <v>294377347</v>
      </c>
      <c r="U40" s="102"/>
      <c r="V40" s="51">
        <v>3.0000000000000001E-3</v>
      </c>
    </row>
    <row r="41" spans="2:22" x14ac:dyDescent="0.55000000000000004">
      <c r="B41" s="4" t="s">
        <v>14</v>
      </c>
      <c r="C41" s="102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1493146</v>
      </c>
      <c r="S41" s="27"/>
      <c r="T41" s="27">
        <v>1493146</v>
      </c>
      <c r="U41" s="102"/>
      <c r="V41" s="51">
        <v>0</v>
      </c>
    </row>
    <row r="42" spans="2:22" x14ac:dyDescent="0.55000000000000004">
      <c r="B42" s="4" t="s">
        <v>164</v>
      </c>
      <c r="C42" s="102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617805</v>
      </c>
      <c r="S42" s="27"/>
      <c r="T42" s="27">
        <v>617805</v>
      </c>
      <c r="U42" s="102"/>
      <c r="V42" s="51">
        <v>0</v>
      </c>
    </row>
    <row r="43" spans="2:22" x14ac:dyDescent="0.55000000000000004">
      <c r="B43" s="4" t="s">
        <v>204</v>
      </c>
      <c r="C43" s="102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0</v>
      </c>
      <c r="S43" s="27"/>
      <c r="T43" s="27">
        <v>0</v>
      </c>
      <c r="U43" s="102"/>
      <c r="V43" s="51">
        <v>0</v>
      </c>
    </row>
    <row r="44" spans="2:22" x14ac:dyDescent="0.55000000000000004">
      <c r="B44" s="4" t="s">
        <v>197</v>
      </c>
      <c r="C44" s="102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2"/>
      <c r="V44" s="51">
        <v>0</v>
      </c>
    </row>
    <row r="45" spans="2:22" x14ac:dyDescent="0.55000000000000004">
      <c r="B45" s="4" t="s">
        <v>199</v>
      </c>
      <c r="C45" s="102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2"/>
      <c r="V45" s="51">
        <v>0</v>
      </c>
    </row>
    <row r="46" spans="2:22" x14ac:dyDescent="0.55000000000000004">
      <c r="B46" s="4" t="s">
        <v>205</v>
      </c>
      <c r="C46" s="102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2"/>
      <c r="V46" s="51">
        <v>0</v>
      </c>
    </row>
    <row r="47" spans="2:22" x14ac:dyDescent="0.55000000000000004">
      <c r="B47" s="4" t="s">
        <v>202</v>
      </c>
      <c r="C47" s="102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0</v>
      </c>
      <c r="S47" s="27"/>
      <c r="T47" s="27">
        <v>0</v>
      </c>
      <c r="U47" s="102"/>
      <c r="V47" s="51">
        <v>0</v>
      </c>
    </row>
    <row r="48" spans="2:22" x14ac:dyDescent="0.55000000000000004">
      <c r="B48" s="4" t="s">
        <v>209</v>
      </c>
      <c r="C48" s="102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0</v>
      </c>
      <c r="S48" s="27"/>
      <c r="T48" s="27">
        <v>0</v>
      </c>
      <c r="U48" s="102"/>
      <c r="V48" s="51">
        <v>0</v>
      </c>
    </row>
    <row r="49" spans="2:22" x14ac:dyDescent="0.55000000000000004">
      <c r="B49" s="4" t="s">
        <v>200</v>
      </c>
      <c r="C49" s="102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0</v>
      </c>
      <c r="O49" s="27"/>
      <c r="P49" s="27">
        <v>0</v>
      </c>
      <c r="Q49" s="27"/>
      <c r="R49" s="27">
        <v>0</v>
      </c>
      <c r="S49" s="27"/>
      <c r="T49" s="27">
        <v>0</v>
      </c>
      <c r="U49" s="102"/>
      <c r="V49" s="51">
        <v>0</v>
      </c>
    </row>
    <row r="50" spans="2:22" x14ac:dyDescent="0.55000000000000004">
      <c r="B50" s="4" t="s">
        <v>196</v>
      </c>
      <c r="C50" s="102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0</v>
      </c>
      <c r="S50" s="27"/>
      <c r="T50" s="27">
        <v>0</v>
      </c>
      <c r="U50" s="102"/>
      <c r="V50" s="51">
        <v>0</v>
      </c>
    </row>
    <row r="51" spans="2:22" x14ac:dyDescent="0.55000000000000004">
      <c r="B51" s="4" t="s">
        <v>207</v>
      </c>
      <c r="C51" s="102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0</v>
      </c>
      <c r="O51" s="27"/>
      <c r="P51" s="27">
        <v>0</v>
      </c>
      <c r="Q51" s="27"/>
      <c r="R51" s="27">
        <v>0</v>
      </c>
      <c r="S51" s="27"/>
      <c r="T51" s="27">
        <v>0</v>
      </c>
      <c r="U51" s="102"/>
      <c r="V51" s="51">
        <v>0</v>
      </c>
    </row>
    <row r="52" spans="2:22" x14ac:dyDescent="0.55000000000000004">
      <c r="B52" s="4" t="s">
        <v>198</v>
      </c>
      <c r="C52" s="102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0</v>
      </c>
      <c r="O52" s="27"/>
      <c r="P52" s="27">
        <v>0</v>
      </c>
      <c r="Q52" s="27"/>
      <c r="R52" s="27">
        <v>0</v>
      </c>
      <c r="S52" s="27"/>
      <c r="T52" s="27">
        <v>0</v>
      </c>
      <c r="U52" s="102"/>
      <c r="V52" s="51">
        <v>0</v>
      </c>
    </row>
    <row r="53" spans="2:22" x14ac:dyDescent="0.55000000000000004">
      <c r="B53" s="4" t="s">
        <v>206</v>
      </c>
      <c r="C53" s="102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0</v>
      </c>
      <c r="O53" s="27"/>
      <c r="P53" s="27">
        <v>0</v>
      </c>
      <c r="Q53" s="27"/>
      <c r="R53" s="27">
        <v>0</v>
      </c>
      <c r="S53" s="27"/>
      <c r="T53" s="27">
        <v>0</v>
      </c>
      <c r="U53" s="102"/>
      <c r="V53" s="51">
        <v>0</v>
      </c>
    </row>
    <row r="54" spans="2:22" x14ac:dyDescent="0.55000000000000004">
      <c r="B54" s="4" t="s">
        <v>201</v>
      </c>
      <c r="C54" s="102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0</v>
      </c>
      <c r="O54" s="27"/>
      <c r="P54" s="27">
        <v>0</v>
      </c>
      <c r="Q54" s="27"/>
      <c r="R54" s="27">
        <v>0</v>
      </c>
      <c r="S54" s="27"/>
      <c r="T54" s="27">
        <v>0</v>
      </c>
      <c r="U54" s="102"/>
      <c r="V54" s="51">
        <v>0</v>
      </c>
    </row>
    <row r="55" spans="2:22" x14ac:dyDescent="0.55000000000000004">
      <c r="B55" s="4" t="s">
        <v>203</v>
      </c>
      <c r="C55" s="102"/>
      <c r="D55" s="27">
        <v>0</v>
      </c>
      <c r="E55" s="27"/>
      <c r="F55" s="27">
        <v>0</v>
      </c>
      <c r="G55" s="27"/>
      <c r="H55" s="27">
        <v>0</v>
      </c>
      <c r="I55" s="27"/>
      <c r="J55" s="27">
        <v>0</v>
      </c>
      <c r="K55" s="27"/>
      <c r="L55" s="51">
        <v>0</v>
      </c>
      <c r="M55" s="27"/>
      <c r="N55" s="27">
        <v>0</v>
      </c>
      <c r="O55" s="27"/>
      <c r="P55" s="27">
        <v>0</v>
      </c>
      <c r="Q55" s="27"/>
      <c r="R55" s="27">
        <v>0</v>
      </c>
      <c r="S55" s="27"/>
      <c r="T55" s="27">
        <v>0</v>
      </c>
      <c r="U55" s="102"/>
      <c r="V55" s="51">
        <v>0</v>
      </c>
    </row>
    <row r="56" spans="2:22" x14ac:dyDescent="0.55000000000000004">
      <c r="B56" s="4" t="s">
        <v>232</v>
      </c>
      <c r="C56" s="102"/>
      <c r="D56" s="27">
        <v>0</v>
      </c>
      <c r="E56" s="27"/>
      <c r="F56" s="27">
        <v>0</v>
      </c>
      <c r="G56" s="27"/>
      <c r="H56" s="27">
        <v>0</v>
      </c>
      <c r="I56" s="27"/>
      <c r="J56" s="27">
        <v>0</v>
      </c>
      <c r="K56" s="27"/>
      <c r="L56" s="51">
        <v>0</v>
      </c>
      <c r="M56" s="27"/>
      <c r="N56" s="27">
        <v>0</v>
      </c>
      <c r="O56" s="27"/>
      <c r="P56" s="27">
        <v>0</v>
      </c>
      <c r="Q56" s="27"/>
      <c r="R56" s="27">
        <v>0</v>
      </c>
      <c r="S56" s="27"/>
      <c r="T56" s="27">
        <v>0</v>
      </c>
      <c r="U56" s="102"/>
      <c r="V56" s="51">
        <v>0</v>
      </c>
    </row>
    <row r="57" spans="2:22" x14ac:dyDescent="0.55000000000000004">
      <c r="B57" s="4" t="s">
        <v>208</v>
      </c>
      <c r="C57" s="102"/>
      <c r="D57" s="27">
        <v>0</v>
      </c>
      <c r="E57" s="27"/>
      <c r="F57" s="27">
        <v>0</v>
      </c>
      <c r="G57" s="27"/>
      <c r="H57" s="27">
        <v>0</v>
      </c>
      <c r="I57" s="27"/>
      <c r="J57" s="27">
        <v>0</v>
      </c>
      <c r="K57" s="27"/>
      <c r="L57" s="51">
        <v>0</v>
      </c>
      <c r="M57" s="27"/>
      <c r="N57" s="27">
        <v>0</v>
      </c>
      <c r="O57" s="27"/>
      <c r="P57" s="27">
        <v>0</v>
      </c>
      <c r="Q57" s="27"/>
      <c r="R57" s="27">
        <v>0</v>
      </c>
      <c r="S57" s="27"/>
      <c r="T57" s="27">
        <v>0</v>
      </c>
      <c r="U57" s="102"/>
      <c r="V57" s="51">
        <v>0</v>
      </c>
    </row>
    <row r="58" spans="2:22" x14ac:dyDescent="0.55000000000000004">
      <c r="B58" s="4" t="s">
        <v>128</v>
      </c>
      <c r="C58" s="102"/>
      <c r="D58" s="27">
        <v>0</v>
      </c>
      <c r="E58" s="27"/>
      <c r="F58" s="27">
        <v>0</v>
      </c>
      <c r="G58" s="27"/>
      <c r="H58" s="27">
        <v>0</v>
      </c>
      <c r="I58" s="27"/>
      <c r="J58" s="27">
        <v>0</v>
      </c>
      <c r="K58" s="27"/>
      <c r="L58" s="51">
        <v>0</v>
      </c>
      <c r="M58" s="27"/>
      <c r="N58" s="27">
        <v>170</v>
      </c>
      <c r="O58" s="27"/>
      <c r="P58" s="27">
        <v>0</v>
      </c>
      <c r="Q58" s="27"/>
      <c r="R58" s="27">
        <v>-2821</v>
      </c>
      <c r="S58" s="27"/>
      <c r="T58" s="27">
        <v>-2651</v>
      </c>
      <c r="U58" s="102"/>
      <c r="V58" s="51">
        <v>0</v>
      </c>
    </row>
    <row r="59" spans="2:22" x14ac:dyDescent="0.55000000000000004">
      <c r="B59" s="4" t="s">
        <v>129</v>
      </c>
      <c r="C59" s="102"/>
      <c r="D59" s="27">
        <v>0</v>
      </c>
      <c r="E59" s="27"/>
      <c r="F59" s="27">
        <v>0</v>
      </c>
      <c r="G59" s="27"/>
      <c r="H59" s="27">
        <v>0</v>
      </c>
      <c r="I59" s="27"/>
      <c r="J59" s="27">
        <v>0</v>
      </c>
      <c r="K59" s="27"/>
      <c r="L59" s="51">
        <v>0</v>
      </c>
      <c r="M59" s="27"/>
      <c r="N59" s="27">
        <v>0</v>
      </c>
      <c r="O59" s="27"/>
      <c r="P59" s="27">
        <v>0</v>
      </c>
      <c r="Q59" s="27"/>
      <c r="R59" s="27">
        <v>-45755</v>
      </c>
      <c r="S59" s="27"/>
      <c r="T59" s="27">
        <v>-45755</v>
      </c>
      <c r="U59" s="102"/>
      <c r="V59" s="51">
        <v>0</v>
      </c>
    </row>
    <row r="60" spans="2:22" x14ac:dyDescent="0.55000000000000004">
      <c r="B60" s="4" t="s">
        <v>162</v>
      </c>
      <c r="C60" s="102"/>
      <c r="D60" s="27">
        <v>0</v>
      </c>
      <c r="E60" s="27"/>
      <c r="F60" s="27">
        <v>0</v>
      </c>
      <c r="G60" s="27"/>
      <c r="H60" s="27">
        <v>0</v>
      </c>
      <c r="I60" s="27"/>
      <c r="J60" s="27">
        <v>0</v>
      </c>
      <c r="K60" s="27"/>
      <c r="L60" s="51">
        <v>0</v>
      </c>
      <c r="M60" s="27"/>
      <c r="N60" s="27">
        <v>425427200</v>
      </c>
      <c r="O60" s="27"/>
      <c r="P60" s="27">
        <v>0</v>
      </c>
      <c r="Q60" s="27"/>
      <c r="R60" s="27">
        <v>-490237775</v>
      </c>
      <c r="S60" s="27"/>
      <c r="T60" s="27">
        <v>-64810575</v>
      </c>
      <c r="U60" s="102"/>
      <c r="V60" s="51">
        <v>-6.9999999999999999E-4</v>
      </c>
    </row>
    <row r="61" spans="2:22" x14ac:dyDescent="0.55000000000000004">
      <c r="B61" s="4" t="s">
        <v>174</v>
      </c>
      <c r="C61" s="102"/>
      <c r="D61" s="27">
        <v>0</v>
      </c>
      <c r="E61" s="27"/>
      <c r="F61" s="27">
        <v>0</v>
      </c>
      <c r="G61" s="27"/>
      <c r="H61" s="27">
        <v>0</v>
      </c>
      <c r="I61" s="27"/>
      <c r="J61" s="27">
        <v>0</v>
      </c>
      <c r="K61" s="27"/>
      <c r="L61" s="51">
        <v>0</v>
      </c>
      <c r="M61" s="27"/>
      <c r="N61" s="27">
        <v>35000000</v>
      </c>
      <c r="O61" s="27"/>
      <c r="P61" s="27">
        <v>0</v>
      </c>
      <c r="Q61" s="27"/>
      <c r="R61" s="27">
        <v>-105732058</v>
      </c>
      <c r="S61" s="27"/>
      <c r="T61" s="27">
        <v>-70732058</v>
      </c>
      <c r="U61" s="102"/>
      <c r="V61" s="51">
        <v>-6.9999999999999999E-4</v>
      </c>
    </row>
    <row r="62" spans="2:22" x14ac:dyDescent="0.55000000000000004">
      <c r="B62" s="4" t="s">
        <v>178</v>
      </c>
      <c r="C62" s="102"/>
      <c r="D62" s="27">
        <v>0</v>
      </c>
      <c r="E62" s="27"/>
      <c r="F62" s="27">
        <v>0</v>
      </c>
      <c r="G62" s="27"/>
      <c r="H62" s="27">
        <v>0</v>
      </c>
      <c r="I62" s="27"/>
      <c r="J62" s="27">
        <v>0</v>
      </c>
      <c r="K62" s="27"/>
      <c r="L62" s="51">
        <v>0</v>
      </c>
      <c r="M62" s="27"/>
      <c r="N62" s="27">
        <v>0</v>
      </c>
      <c r="O62" s="27"/>
      <c r="P62" s="27">
        <v>0</v>
      </c>
      <c r="Q62" s="27"/>
      <c r="R62" s="27">
        <v>-88693010</v>
      </c>
      <c r="S62" s="27"/>
      <c r="T62" s="27">
        <v>-88693010</v>
      </c>
      <c r="U62" s="102"/>
      <c r="V62" s="51">
        <v>-8.9999999999999998E-4</v>
      </c>
    </row>
    <row r="63" spans="2:22" x14ac:dyDescent="0.55000000000000004">
      <c r="B63" s="4" t="s">
        <v>234</v>
      </c>
      <c r="C63" s="102"/>
      <c r="D63" s="27">
        <v>0</v>
      </c>
      <c r="E63" s="27"/>
      <c r="F63" s="27">
        <v>839254387</v>
      </c>
      <c r="G63" s="27"/>
      <c r="H63" s="27">
        <v>0</v>
      </c>
      <c r="I63" s="27"/>
      <c r="J63" s="27">
        <v>839254387</v>
      </c>
      <c r="K63" s="27"/>
      <c r="L63" s="51">
        <v>-9.6199999999999994E-2</v>
      </c>
      <c r="M63" s="27"/>
      <c r="N63" s="27">
        <v>0</v>
      </c>
      <c r="O63" s="27"/>
      <c r="P63" s="27">
        <v>-113608989</v>
      </c>
      <c r="Q63" s="27"/>
      <c r="R63" s="27">
        <v>0</v>
      </c>
      <c r="S63" s="27"/>
      <c r="T63" s="27">
        <v>-113608989</v>
      </c>
      <c r="U63" s="102"/>
      <c r="V63" s="51">
        <v>-1.1999999999999999E-3</v>
      </c>
    </row>
    <row r="64" spans="2:22" x14ac:dyDescent="0.55000000000000004">
      <c r="B64" s="4" t="s">
        <v>163</v>
      </c>
      <c r="C64" s="102"/>
      <c r="D64" s="27">
        <v>0</v>
      </c>
      <c r="E64" s="27"/>
      <c r="F64" s="27">
        <v>0</v>
      </c>
      <c r="G64" s="27"/>
      <c r="H64" s="27">
        <v>0</v>
      </c>
      <c r="I64" s="27"/>
      <c r="J64" s="27">
        <v>0</v>
      </c>
      <c r="K64" s="27"/>
      <c r="L64" s="51">
        <v>0</v>
      </c>
      <c r="M64" s="27"/>
      <c r="N64" s="27">
        <v>0</v>
      </c>
      <c r="O64" s="27"/>
      <c r="P64" s="27">
        <v>0</v>
      </c>
      <c r="Q64" s="27"/>
      <c r="R64" s="27">
        <v>-333599536</v>
      </c>
      <c r="S64" s="27"/>
      <c r="T64" s="27">
        <v>-333599536</v>
      </c>
      <c r="U64" s="102"/>
      <c r="V64" s="51">
        <v>-3.5000000000000001E-3</v>
      </c>
    </row>
    <row r="65" spans="2:22" x14ac:dyDescent="0.55000000000000004">
      <c r="B65" s="4" t="s">
        <v>231</v>
      </c>
      <c r="C65" s="102"/>
      <c r="D65" s="27">
        <v>0</v>
      </c>
      <c r="E65" s="27"/>
      <c r="F65" s="27">
        <v>0</v>
      </c>
      <c r="G65" s="27"/>
      <c r="H65" s="27">
        <v>0</v>
      </c>
      <c r="I65" s="27"/>
      <c r="J65" s="27">
        <v>0</v>
      </c>
      <c r="K65" s="27"/>
      <c r="L65" s="51">
        <v>0</v>
      </c>
      <c r="M65" s="27"/>
      <c r="N65" s="27">
        <v>0</v>
      </c>
      <c r="O65" s="27"/>
      <c r="P65" s="27">
        <v>0</v>
      </c>
      <c r="Q65" s="27"/>
      <c r="R65" s="27">
        <v>-559852805</v>
      </c>
      <c r="S65" s="27"/>
      <c r="T65" s="27">
        <v>-559852805</v>
      </c>
      <c r="U65" s="102"/>
      <c r="V65" s="51">
        <v>-5.7999999999999996E-3</v>
      </c>
    </row>
    <row r="66" spans="2:22" x14ac:dyDescent="0.55000000000000004">
      <c r="B66" s="4" t="s">
        <v>195</v>
      </c>
      <c r="C66" s="102"/>
      <c r="D66" s="27">
        <v>0</v>
      </c>
      <c r="E66" s="27"/>
      <c r="F66" s="27">
        <v>0</v>
      </c>
      <c r="G66" s="27"/>
      <c r="H66" s="27">
        <v>0</v>
      </c>
      <c r="I66" s="27"/>
      <c r="J66" s="27">
        <v>0</v>
      </c>
      <c r="K66" s="27"/>
      <c r="L66" s="51">
        <v>0</v>
      </c>
      <c r="M66" s="27"/>
      <c r="N66" s="27">
        <v>0</v>
      </c>
      <c r="O66" s="27"/>
      <c r="P66" s="27">
        <v>0</v>
      </c>
      <c r="Q66" s="27"/>
      <c r="R66" s="27">
        <v>-625755351</v>
      </c>
      <c r="S66" s="27"/>
      <c r="T66" s="27">
        <v>-625755351</v>
      </c>
      <c r="U66" s="102"/>
      <c r="V66" s="51">
        <v>-6.4999999999999997E-3</v>
      </c>
    </row>
    <row r="67" spans="2:22" x14ac:dyDescent="0.55000000000000004">
      <c r="B67" s="4" t="s">
        <v>227</v>
      </c>
      <c r="C67" s="102"/>
      <c r="D67" s="27">
        <v>0</v>
      </c>
      <c r="E67" s="27"/>
      <c r="F67" s="27">
        <v>0</v>
      </c>
      <c r="G67" s="27"/>
      <c r="H67" s="27">
        <v>0</v>
      </c>
      <c r="I67" s="27"/>
      <c r="J67" s="27">
        <v>0</v>
      </c>
      <c r="K67" s="27"/>
      <c r="L67" s="51">
        <v>0</v>
      </c>
      <c r="M67" s="27"/>
      <c r="N67" s="27">
        <v>0</v>
      </c>
      <c r="O67" s="27"/>
      <c r="P67" s="27">
        <v>0</v>
      </c>
      <c r="Q67" s="27"/>
      <c r="R67" s="27">
        <v>-752676350</v>
      </c>
      <c r="S67" s="27"/>
      <c r="T67" s="27">
        <v>-752676350</v>
      </c>
      <c r="U67" s="102"/>
      <c r="V67" s="51">
        <v>-7.7999999999999996E-3</v>
      </c>
    </row>
    <row r="68" spans="2:22" x14ac:dyDescent="0.55000000000000004">
      <c r="B68" s="4" t="s">
        <v>218</v>
      </c>
      <c r="C68" s="102"/>
      <c r="D68" s="27">
        <v>0</v>
      </c>
      <c r="E68" s="27"/>
      <c r="F68" s="27">
        <v>0</v>
      </c>
      <c r="G68" s="27"/>
      <c r="H68" s="27">
        <v>0</v>
      </c>
      <c r="I68" s="27"/>
      <c r="J68" s="27">
        <v>0</v>
      </c>
      <c r="K68" s="27"/>
      <c r="L68" s="51">
        <v>0</v>
      </c>
      <c r="M68" s="27"/>
      <c r="N68" s="27">
        <v>0</v>
      </c>
      <c r="O68" s="27"/>
      <c r="P68" s="27">
        <v>0</v>
      </c>
      <c r="Q68" s="27"/>
      <c r="R68" s="27">
        <v>-923522008</v>
      </c>
      <c r="S68" s="27"/>
      <c r="T68" s="27">
        <v>-923522008</v>
      </c>
      <c r="U68" s="102"/>
      <c r="V68" s="51">
        <v>-9.5999999999999992E-3</v>
      </c>
    </row>
    <row r="69" spans="2:22" x14ac:dyDescent="0.55000000000000004">
      <c r="B69" s="4" t="s">
        <v>224</v>
      </c>
      <c r="C69" s="102"/>
      <c r="D69" s="27">
        <v>0</v>
      </c>
      <c r="E69" s="27"/>
      <c r="F69" s="27">
        <v>0</v>
      </c>
      <c r="G69" s="27"/>
      <c r="H69" s="27">
        <v>0</v>
      </c>
      <c r="I69" s="27"/>
      <c r="J69" s="27">
        <v>0</v>
      </c>
      <c r="K69" s="27"/>
      <c r="L69" s="51">
        <v>0</v>
      </c>
      <c r="M69" s="27"/>
      <c r="N69" s="27">
        <v>0</v>
      </c>
      <c r="O69" s="27"/>
      <c r="P69" s="27">
        <v>0</v>
      </c>
      <c r="Q69" s="27"/>
      <c r="R69" s="27">
        <v>-971719030</v>
      </c>
      <c r="S69" s="27"/>
      <c r="T69" s="27">
        <v>-971719030</v>
      </c>
      <c r="U69" s="102"/>
      <c r="V69" s="51">
        <v>-1.01E-2</v>
      </c>
    </row>
    <row r="70" spans="2:22" x14ac:dyDescent="0.55000000000000004">
      <c r="B70" s="4" t="s">
        <v>15</v>
      </c>
      <c r="C70" s="102"/>
      <c r="D70" s="27">
        <v>0</v>
      </c>
      <c r="E70" s="27"/>
      <c r="F70" s="27">
        <v>0</v>
      </c>
      <c r="G70" s="27"/>
      <c r="H70" s="27">
        <v>0</v>
      </c>
      <c r="I70" s="27"/>
      <c r="J70" s="27">
        <v>0</v>
      </c>
      <c r="K70" s="27"/>
      <c r="L70" s="51">
        <v>0</v>
      </c>
      <c r="M70" s="27"/>
      <c r="N70" s="27">
        <v>0</v>
      </c>
      <c r="O70" s="27"/>
      <c r="P70" s="27">
        <v>0</v>
      </c>
      <c r="Q70" s="27"/>
      <c r="R70" s="27">
        <v>-1250441483</v>
      </c>
      <c r="S70" s="27"/>
      <c r="T70" s="27">
        <v>-1250441483</v>
      </c>
      <c r="U70" s="102"/>
      <c r="V70" s="51">
        <v>-1.29E-2</v>
      </c>
    </row>
    <row r="71" spans="2:22" x14ac:dyDescent="0.55000000000000004">
      <c r="B71" s="4" t="s">
        <v>149</v>
      </c>
      <c r="C71" s="102"/>
      <c r="D71" s="27">
        <v>0</v>
      </c>
      <c r="E71" s="27"/>
      <c r="F71" s="27">
        <v>-243941062</v>
      </c>
      <c r="G71" s="27"/>
      <c r="H71" s="27">
        <v>0</v>
      </c>
      <c r="I71" s="27"/>
      <c r="J71" s="27">
        <v>-243941062</v>
      </c>
      <c r="K71" s="27"/>
      <c r="L71" s="51">
        <v>2.8000000000000001E-2</v>
      </c>
      <c r="M71" s="27"/>
      <c r="N71" s="27">
        <v>398776950</v>
      </c>
      <c r="O71" s="27"/>
      <c r="P71" s="27">
        <v>-1777582722</v>
      </c>
      <c r="Q71" s="27"/>
      <c r="R71" s="27">
        <v>46119606</v>
      </c>
      <c r="S71" s="27"/>
      <c r="T71" s="27">
        <v>-1332686166</v>
      </c>
      <c r="U71" s="102"/>
      <c r="V71" s="51">
        <v>-1.38E-2</v>
      </c>
    </row>
    <row r="72" spans="2:22" x14ac:dyDescent="0.55000000000000004">
      <c r="B72" s="4" t="s">
        <v>220</v>
      </c>
      <c r="C72" s="102"/>
      <c r="D72" s="27">
        <v>0</v>
      </c>
      <c r="E72" s="27"/>
      <c r="F72" s="27">
        <v>0</v>
      </c>
      <c r="G72" s="27"/>
      <c r="H72" s="27">
        <v>0</v>
      </c>
      <c r="I72" s="27"/>
      <c r="J72" s="27">
        <v>0</v>
      </c>
      <c r="K72" s="27"/>
      <c r="L72" s="51">
        <v>0</v>
      </c>
      <c r="M72" s="27"/>
      <c r="N72" s="27">
        <v>0</v>
      </c>
      <c r="O72" s="27"/>
      <c r="P72" s="27">
        <v>0</v>
      </c>
      <c r="Q72" s="27"/>
      <c r="R72" s="27">
        <v>-1453598708</v>
      </c>
      <c r="S72" s="27"/>
      <c r="T72" s="27">
        <v>-1453598708</v>
      </c>
      <c r="U72" s="102"/>
      <c r="V72" s="51">
        <v>-1.4999999999999999E-2</v>
      </c>
    </row>
    <row r="73" spans="2:22" x14ac:dyDescent="0.55000000000000004">
      <c r="B73" s="4" t="s">
        <v>219</v>
      </c>
      <c r="C73" s="102"/>
      <c r="D73" s="27">
        <v>0</v>
      </c>
      <c r="E73" s="27"/>
      <c r="F73" s="27">
        <v>-396837147</v>
      </c>
      <c r="G73" s="27"/>
      <c r="H73" s="27">
        <v>0</v>
      </c>
      <c r="I73" s="27"/>
      <c r="J73" s="27">
        <v>-396837147</v>
      </c>
      <c r="K73" s="27"/>
      <c r="L73" s="51">
        <v>4.5499999999999999E-2</v>
      </c>
      <c r="M73" s="27"/>
      <c r="N73" s="27">
        <v>0</v>
      </c>
      <c r="O73" s="27"/>
      <c r="P73" s="27">
        <v>-1705545350</v>
      </c>
      <c r="Q73" s="27"/>
      <c r="R73" s="27">
        <v>0</v>
      </c>
      <c r="S73" s="27"/>
      <c r="T73" s="27">
        <v>-1705545350</v>
      </c>
      <c r="U73" s="102"/>
      <c r="V73" s="51">
        <v>-1.7600000000000001E-2</v>
      </c>
    </row>
    <row r="74" spans="2:22" x14ac:dyDescent="0.55000000000000004">
      <c r="B74" s="4" t="s">
        <v>173</v>
      </c>
      <c r="C74" s="102"/>
      <c r="D74" s="27">
        <v>0</v>
      </c>
      <c r="E74" s="27"/>
      <c r="F74" s="27">
        <v>0</v>
      </c>
      <c r="G74" s="27"/>
      <c r="H74" s="27">
        <v>0</v>
      </c>
      <c r="I74" s="27"/>
      <c r="J74" s="27">
        <v>0</v>
      </c>
      <c r="K74" s="27"/>
      <c r="L74" s="51">
        <v>0</v>
      </c>
      <c r="M74" s="27"/>
      <c r="N74" s="27">
        <v>9900000</v>
      </c>
      <c r="O74" s="27"/>
      <c r="P74" s="27">
        <v>0</v>
      </c>
      <c r="Q74" s="27"/>
      <c r="R74" s="27">
        <v>-2141660514</v>
      </c>
      <c r="S74" s="27"/>
      <c r="T74" s="27">
        <v>-2131760514</v>
      </c>
      <c r="U74" s="102"/>
      <c r="V74" s="51">
        <v>-2.2100000000000002E-2</v>
      </c>
    </row>
    <row r="75" spans="2:22" x14ac:dyDescent="0.55000000000000004">
      <c r="B75" s="4" t="s">
        <v>172</v>
      </c>
      <c r="C75" s="102"/>
      <c r="D75" s="27">
        <v>0</v>
      </c>
      <c r="E75" s="27"/>
      <c r="F75" s="27">
        <v>0</v>
      </c>
      <c r="G75" s="27"/>
      <c r="H75" s="27">
        <v>0</v>
      </c>
      <c r="I75" s="27"/>
      <c r="J75" s="27">
        <v>0</v>
      </c>
      <c r="K75" s="27"/>
      <c r="L75" s="51">
        <v>0</v>
      </c>
      <c r="M75" s="27"/>
      <c r="N75" s="27">
        <v>200892800</v>
      </c>
      <c r="O75" s="27"/>
      <c r="P75" s="27">
        <v>0</v>
      </c>
      <c r="Q75" s="27"/>
      <c r="R75" s="27">
        <v>-2903596564</v>
      </c>
      <c r="S75" s="27"/>
      <c r="T75" s="27">
        <v>-2702703764</v>
      </c>
      <c r="U75" s="102"/>
      <c r="V75" s="51">
        <v>-2.8000000000000001E-2</v>
      </c>
    </row>
    <row r="76" spans="2:22" x14ac:dyDescent="0.55000000000000004">
      <c r="B76" s="4" t="s">
        <v>158</v>
      </c>
      <c r="C76" s="102"/>
      <c r="D76" s="27">
        <v>0</v>
      </c>
      <c r="E76" s="27"/>
      <c r="F76" s="27">
        <v>0</v>
      </c>
      <c r="G76" s="27"/>
      <c r="H76" s="27">
        <v>0</v>
      </c>
      <c r="I76" s="27"/>
      <c r="J76" s="27">
        <v>0</v>
      </c>
      <c r="K76" s="27"/>
      <c r="L76" s="51">
        <v>0</v>
      </c>
      <c r="M76" s="27"/>
      <c r="N76" s="27">
        <v>0</v>
      </c>
      <c r="O76" s="27"/>
      <c r="P76" s="27">
        <v>0</v>
      </c>
      <c r="Q76" s="27"/>
      <c r="R76" s="27">
        <v>-2980935731</v>
      </c>
      <c r="S76" s="27"/>
      <c r="T76" s="27">
        <v>-2980935731</v>
      </c>
      <c r="U76" s="102"/>
      <c r="V76" s="51">
        <v>-3.0800000000000001E-2</v>
      </c>
    </row>
    <row r="77" spans="2:22" x14ac:dyDescent="0.55000000000000004">
      <c r="B77" s="4" t="s">
        <v>160</v>
      </c>
      <c r="C77" s="102"/>
      <c r="D77" s="27">
        <v>0</v>
      </c>
      <c r="E77" s="27"/>
      <c r="F77" s="27">
        <v>-233294054</v>
      </c>
      <c r="G77" s="27"/>
      <c r="H77" s="27">
        <v>14355311</v>
      </c>
      <c r="I77" s="27"/>
      <c r="J77" s="27">
        <v>-218938743</v>
      </c>
      <c r="K77" s="27"/>
      <c r="L77" s="51">
        <v>2.5100000000000001E-2</v>
      </c>
      <c r="M77" s="27"/>
      <c r="N77" s="27">
        <v>0</v>
      </c>
      <c r="O77" s="27"/>
      <c r="P77" s="27">
        <v>391691033</v>
      </c>
      <c r="Q77" s="27"/>
      <c r="R77" s="27">
        <v>-3515084031</v>
      </c>
      <c r="S77" s="27"/>
      <c r="T77" s="27">
        <v>-3123392998</v>
      </c>
      <c r="U77" s="102"/>
      <c r="V77" s="51">
        <v>-3.2300000000000002E-2</v>
      </c>
    </row>
    <row r="78" spans="2:22" x14ac:dyDescent="0.55000000000000004">
      <c r="B78" s="4" t="s">
        <v>228</v>
      </c>
      <c r="C78" s="102"/>
      <c r="D78" s="27">
        <v>0</v>
      </c>
      <c r="E78" s="27"/>
      <c r="F78" s="27">
        <v>-664172916</v>
      </c>
      <c r="G78" s="27"/>
      <c r="H78" s="27">
        <v>0</v>
      </c>
      <c r="I78" s="27"/>
      <c r="J78" s="27">
        <v>-664172916</v>
      </c>
      <c r="K78" s="27"/>
      <c r="L78" s="51">
        <v>7.6200000000000004E-2</v>
      </c>
      <c r="M78" s="27"/>
      <c r="N78" s="27">
        <v>0</v>
      </c>
      <c r="O78" s="27"/>
      <c r="P78" s="27">
        <v>-3371971214</v>
      </c>
      <c r="Q78" s="27"/>
      <c r="R78" s="27">
        <v>0</v>
      </c>
      <c r="S78" s="27"/>
      <c r="T78" s="27">
        <v>-3371971214</v>
      </c>
      <c r="U78" s="102"/>
      <c r="V78" s="51">
        <v>-3.49E-2</v>
      </c>
    </row>
    <row r="79" spans="2:22" x14ac:dyDescent="0.55000000000000004">
      <c r="B79" s="4" t="s">
        <v>122</v>
      </c>
      <c r="C79" s="102"/>
      <c r="D79" s="27">
        <v>0</v>
      </c>
      <c r="E79" s="27"/>
      <c r="F79" s="27">
        <v>2931333541</v>
      </c>
      <c r="G79" s="27"/>
      <c r="H79" s="27">
        <v>-2442458921</v>
      </c>
      <c r="I79" s="27"/>
      <c r="J79" s="27">
        <v>488874620</v>
      </c>
      <c r="K79" s="27"/>
      <c r="L79" s="51">
        <v>-5.6099999999999997E-2</v>
      </c>
      <c r="M79" s="27"/>
      <c r="N79" s="27">
        <v>8815500000</v>
      </c>
      <c r="O79" s="27"/>
      <c r="P79" s="27">
        <v>-7955866478</v>
      </c>
      <c r="Q79" s="27"/>
      <c r="R79" s="27">
        <v>-7361757319</v>
      </c>
      <c r="S79" s="27"/>
      <c r="T79" s="27">
        <v>-6502123797</v>
      </c>
      <c r="U79" s="102"/>
      <c r="V79" s="51">
        <v>-6.7299999999999999E-2</v>
      </c>
    </row>
    <row r="80" spans="2:22" x14ac:dyDescent="0.55000000000000004">
      <c r="B80" s="4" t="s">
        <v>153</v>
      </c>
      <c r="C80" s="102"/>
      <c r="D80" s="27">
        <v>0</v>
      </c>
      <c r="E80" s="27"/>
      <c r="F80" s="27">
        <v>-689029951</v>
      </c>
      <c r="G80" s="27"/>
      <c r="H80" s="27">
        <v>0</v>
      </c>
      <c r="I80" s="27"/>
      <c r="J80" s="27">
        <v>-689029951</v>
      </c>
      <c r="K80" s="27"/>
      <c r="L80" s="51">
        <v>7.9000000000000001E-2</v>
      </c>
      <c r="M80" s="27"/>
      <c r="N80" s="27">
        <v>6027426000</v>
      </c>
      <c r="O80" s="27"/>
      <c r="P80" s="27">
        <v>-6981311847</v>
      </c>
      <c r="Q80" s="27"/>
      <c r="R80" s="27">
        <v>-6148516740</v>
      </c>
      <c r="S80" s="27"/>
      <c r="T80" s="27">
        <v>-7102402587</v>
      </c>
      <c r="U80" s="102"/>
      <c r="V80" s="51">
        <v>-7.3499999999999996E-2</v>
      </c>
    </row>
    <row r="81" spans="2:22" x14ac:dyDescent="0.55000000000000004">
      <c r="B81" s="4" t="s">
        <v>161</v>
      </c>
      <c r="C81" s="102"/>
      <c r="D81" s="27">
        <v>0</v>
      </c>
      <c r="E81" s="27"/>
      <c r="F81" s="27">
        <v>0</v>
      </c>
      <c r="G81" s="27"/>
      <c r="H81" s="27">
        <v>0</v>
      </c>
      <c r="I81" s="27"/>
      <c r="J81" s="27">
        <v>0</v>
      </c>
      <c r="K81" s="27"/>
      <c r="L81" s="51">
        <v>0</v>
      </c>
      <c r="M81" s="27"/>
      <c r="N81" s="27">
        <v>0</v>
      </c>
      <c r="O81" s="27"/>
      <c r="P81" s="27">
        <v>0</v>
      </c>
      <c r="Q81" s="27"/>
      <c r="R81" s="27">
        <v>-7672745815</v>
      </c>
      <c r="S81" s="27"/>
      <c r="T81" s="27">
        <v>-7672745815</v>
      </c>
      <c r="U81" s="102"/>
      <c r="V81" s="51">
        <v>-7.9399999999999998E-2</v>
      </c>
    </row>
    <row r="82" spans="2:22" x14ac:dyDescent="0.55000000000000004">
      <c r="B82" s="4" t="s">
        <v>171</v>
      </c>
      <c r="C82" s="102"/>
      <c r="D82" s="27">
        <v>0</v>
      </c>
      <c r="E82" s="27"/>
      <c r="F82" s="27">
        <v>-270836158</v>
      </c>
      <c r="G82" s="27"/>
      <c r="H82" s="27">
        <v>0</v>
      </c>
      <c r="I82" s="27"/>
      <c r="J82" s="27">
        <v>-270836158</v>
      </c>
      <c r="K82" s="27"/>
      <c r="L82" s="51">
        <v>3.1099999999999999E-2</v>
      </c>
      <c r="M82" s="27"/>
      <c r="N82" s="27">
        <v>124163300</v>
      </c>
      <c r="O82" s="27"/>
      <c r="P82" s="27">
        <v>-2606503822</v>
      </c>
      <c r="Q82" s="27"/>
      <c r="R82" s="27">
        <v>-5316298975</v>
      </c>
      <c r="S82" s="27"/>
      <c r="T82" s="27">
        <v>-7798639497</v>
      </c>
      <c r="U82" s="102"/>
      <c r="V82" s="51">
        <v>-8.0699999999999994E-2</v>
      </c>
    </row>
    <row r="83" spans="2:22" x14ac:dyDescent="0.55000000000000004">
      <c r="B83" s="4" t="s">
        <v>139</v>
      </c>
      <c r="C83" s="102"/>
      <c r="D83" s="27">
        <v>0</v>
      </c>
      <c r="E83" s="27"/>
      <c r="F83" s="27">
        <v>-1380467294</v>
      </c>
      <c r="G83" s="27"/>
      <c r="H83" s="27">
        <v>0</v>
      </c>
      <c r="I83" s="27"/>
      <c r="J83" s="27">
        <v>-1380467294</v>
      </c>
      <c r="K83" s="27"/>
      <c r="L83" s="51">
        <v>0.1583</v>
      </c>
      <c r="M83" s="27"/>
      <c r="N83" s="27">
        <v>964396000</v>
      </c>
      <c r="O83" s="27"/>
      <c r="P83" s="27">
        <v>-10647264256</v>
      </c>
      <c r="Q83" s="27"/>
      <c r="R83" s="27">
        <v>0</v>
      </c>
      <c r="S83" s="27"/>
      <c r="T83" s="27">
        <v>-9682868256</v>
      </c>
      <c r="U83" s="102"/>
      <c r="V83" s="51">
        <v>-0.1002</v>
      </c>
    </row>
    <row r="84" spans="2:22" x14ac:dyDescent="0.55000000000000004">
      <c r="B84" s="4" t="s">
        <v>133</v>
      </c>
      <c r="C84" s="102"/>
      <c r="D84" s="27">
        <v>0</v>
      </c>
      <c r="E84" s="27"/>
      <c r="F84" s="27">
        <v>0</v>
      </c>
      <c r="G84" s="27"/>
      <c r="H84" s="27">
        <v>0</v>
      </c>
      <c r="I84" s="27"/>
      <c r="J84" s="27">
        <v>0</v>
      </c>
      <c r="K84" s="27"/>
      <c r="L84" s="51">
        <v>0</v>
      </c>
      <c r="M84" s="27"/>
      <c r="N84" s="27">
        <v>3300000000</v>
      </c>
      <c r="O84" s="27"/>
      <c r="P84" s="27">
        <v>0</v>
      </c>
      <c r="Q84" s="27"/>
      <c r="R84" s="27">
        <v>-13885489342</v>
      </c>
      <c r="S84" s="27"/>
      <c r="T84" s="27">
        <v>-10585489342</v>
      </c>
      <c r="U84" s="102"/>
      <c r="V84" s="51">
        <v>-0.1095</v>
      </c>
    </row>
    <row r="85" spans="2:22" x14ac:dyDescent="0.55000000000000004">
      <c r="B85" s="4" t="s">
        <v>156</v>
      </c>
      <c r="C85" s="102"/>
      <c r="D85" s="27">
        <v>0</v>
      </c>
      <c r="E85" s="27"/>
      <c r="F85" s="27">
        <v>-2042778499</v>
      </c>
      <c r="G85" s="27"/>
      <c r="H85" s="27">
        <v>-2127</v>
      </c>
      <c r="I85" s="27"/>
      <c r="J85" s="27">
        <v>-2042780626</v>
      </c>
      <c r="K85" s="27"/>
      <c r="L85" s="51">
        <v>0.23419999999999999</v>
      </c>
      <c r="M85" s="27"/>
      <c r="N85" s="27">
        <v>48600000</v>
      </c>
      <c r="O85" s="27"/>
      <c r="P85" s="27">
        <v>-6499518196</v>
      </c>
      <c r="Q85" s="27"/>
      <c r="R85" s="27">
        <v>-5371641888</v>
      </c>
      <c r="S85" s="27"/>
      <c r="T85" s="27">
        <v>-11822560084</v>
      </c>
      <c r="U85" s="102"/>
      <c r="V85" s="51">
        <v>-0.12230000000000001</v>
      </c>
    </row>
    <row r="86" spans="2:22" x14ac:dyDescent="0.55000000000000004">
      <c r="B86" s="4" t="s">
        <v>157</v>
      </c>
      <c r="C86" s="102"/>
      <c r="D86" s="27">
        <v>0</v>
      </c>
      <c r="E86" s="27"/>
      <c r="F86" s="27">
        <v>0</v>
      </c>
      <c r="G86" s="27"/>
      <c r="H86" s="27">
        <v>0</v>
      </c>
      <c r="I86" s="27"/>
      <c r="J86" s="27">
        <v>0</v>
      </c>
      <c r="K86" s="27"/>
      <c r="L86" s="51">
        <v>0</v>
      </c>
      <c r="M86" s="27"/>
      <c r="N86" s="27">
        <v>3838222080</v>
      </c>
      <c r="O86" s="27"/>
      <c r="P86" s="27">
        <v>0</v>
      </c>
      <c r="Q86" s="27"/>
      <c r="R86" s="27">
        <v>-18753349390</v>
      </c>
      <c r="S86" s="27"/>
      <c r="T86" s="27">
        <v>-14915127310</v>
      </c>
      <c r="U86" s="102"/>
      <c r="V86" s="51">
        <v>-0.15429999999999999</v>
      </c>
    </row>
    <row r="87" spans="2:22" x14ac:dyDescent="0.55000000000000004">
      <c r="D87" s="27"/>
      <c r="F87" s="27"/>
      <c r="H87" s="27"/>
      <c r="J87" s="27"/>
      <c r="L87" s="51"/>
      <c r="N87" s="27"/>
      <c r="P87" s="27"/>
      <c r="R87" s="27"/>
      <c r="T87" s="27"/>
      <c r="V87" s="51"/>
    </row>
    <row r="88" spans="2:22" ht="21.75" thickBot="1" x14ac:dyDescent="0.6">
      <c r="B88" s="49" t="s">
        <v>88</v>
      </c>
      <c r="D88" s="50">
        <f>SUM(D11:D87)</f>
        <v>9730981587</v>
      </c>
      <c r="F88" s="50">
        <f>SUM(F11:F87)</f>
        <v>-17457919404</v>
      </c>
      <c r="H88" s="50">
        <f>SUM(H11:H87)</f>
        <v>-1190575195</v>
      </c>
      <c r="J88" s="50">
        <f>SUM(J11:J87)</f>
        <v>-8917513012</v>
      </c>
      <c r="L88" s="65">
        <f>SUM(L11:L87)</f>
        <v>1.0225</v>
      </c>
      <c r="N88" s="50">
        <f>SUM(N11:N87)</f>
        <v>57239429528</v>
      </c>
      <c r="P88" s="50">
        <f>SUM(P11:P87)</f>
        <v>-30134855905</v>
      </c>
      <c r="R88" s="50">
        <f>SUM(R11:R87)</f>
        <v>53296801435</v>
      </c>
      <c r="T88" s="50">
        <f>SUM(T11:T87)</f>
        <v>80401375058</v>
      </c>
      <c r="V88" s="65">
        <f>SUM(V11:V87)</f>
        <v>0.83160000000000101</v>
      </c>
    </row>
    <row r="89" spans="2:22" ht="21.75" thickTop="1" x14ac:dyDescent="0.55000000000000004"/>
    <row r="90" spans="2:22" ht="30" x14ac:dyDescent="0.75">
      <c r="L90" s="60">
        <v>9</v>
      </c>
    </row>
  </sheetData>
  <sortState xmlns:xlrd2="http://schemas.microsoft.com/office/spreadsheetml/2017/richdata2" ref="B11:V86">
    <sortCondition descending="1" ref="T11:T86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2" orientation="portrait" r:id="rId1"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6"/>
  <sheetViews>
    <sheetView rightToLeft="1" view="pageBreakPreview" topLeftCell="A25" zoomScale="85" zoomScaleNormal="85" zoomScaleSheetLayoutView="85" workbookViewId="0">
      <selection activeCell="F35" sqref="F35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0" t="s">
        <v>2</v>
      </c>
      <c r="D8" s="129" t="s">
        <v>62</v>
      </c>
      <c r="E8" s="129" t="s">
        <v>62</v>
      </c>
      <c r="F8" s="129" t="s">
        <v>62</v>
      </c>
      <c r="G8" s="129" t="s">
        <v>62</v>
      </c>
      <c r="H8" s="129" t="s">
        <v>62</v>
      </c>
      <c r="J8" s="129" t="s">
        <v>54</v>
      </c>
      <c r="K8" s="129" t="s">
        <v>54</v>
      </c>
      <c r="L8" s="129" t="s">
        <v>54</v>
      </c>
      <c r="M8" s="129" t="s">
        <v>54</v>
      </c>
      <c r="N8" s="129" t="s">
        <v>54</v>
      </c>
      <c r="P8" s="129" t="s">
        <v>55</v>
      </c>
      <c r="Q8" s="129" t="s">
        <v>55</v>
      </c>
      <c r="R8" s="129" t="s">
        <v>55</v>
      </c>
      <c r="S8" s="129" t="s">
        <v>55</v>
      </c>
      <c r="T8" s="129" t="s">
        <v>55</v>
      </c>
    </row>
    <row r="9" spans="2:28" s="42" customFormat="1" ht="56.25" customHeight="1" x14ac:dyDescent="0.6">
      <c r="B9" s="130" t="s">
        <v>2</v>
      </c>
      <c r="D9" s="128" t="s">
        <v>63</v>
      </c>
      <c r="E9" s="61"/>
      <c r="F9" s="128" t="s">
        <v>64</v>
      </c>
      <c r="G9" s="61"/>
      <c r="H9" s="128" t="s">
        <v>65</v>
      </c>
      <c r="J9" s="128" t="s">
        <v>66</v>
      </c>
      <c r="K9" s="61"/>
      <c r="L9" s="128" t="s">
        <v>59</v>
      </c>
      <c r="M9" s="61"/>
      <c r="N9" s="128" t="s">
        <v>67</v>
      </c>
      <c r="P9" s="128" t="s">
        <v>66</v>
      </c>
      <c r="Q9" s="61"/>
      <c r="R9" s="128" t="s">
        <v>59</v>
      </c>
      <c r="S9" s="61"/>
      <c r="T9" s="128" t="s">
        <v>67</v>
      </c>
    </row>
    <row r="10" spans="2:28" s="105" customFormat="1" ht="27.75" customHeight="1" x14ac:dyDescent="0.6">
      <c r="B10" s="6" t="s">
        <v>154</v>
      </c>
      <c r="D10" s="6" t="s">
        <v>175</v>
      </c>
      <c r="E10" s="102"/>
      <c r="F10" s="88">
        <v>1679731</v>
      </c>
      <c r="G10" s="88"/>
      <c r="H10" s="88">
        <v>6300</v>
      </c>
      <c r="I10" s="88"/>
      <c r="J10" s="88">
        <v>0</v>
      </c>
      <c r="K10" s="88"/>
      <c r="L10" s="88">
        <v>0</v>
      </c>
      <c r="M10" s="88"/>
      <c r="N10" s="88">
        <v>0</v>
      </c>
      <c r="O10" s="88"/>
      <c r="P10" s="88">
        <v>10582305300</v>
      </c>
      <c r="Q10" s="88"/>
      <c r="R10" s="88">
        <v>0</v>
      </c>
      <c r="S10" s="88"/>
      <c r="T10" s="88">
        <v>10582305300</v>
      </c>
    </row>
    <row r="11" spans="2:28" s="105" customFormat="1" ht="27.75" customHeight="1" x14ac:dyDescent="0.6">
      <c r="B11" s="6" t="s">
        <v>122</v>
      </c>
      <c r="D11" s="6" t="s">
        <v>186</v>
      </c>
      <c r="E11" s="102"/>
      <c r="F11" s="88">
        <v>1959000</v>
      </c>
      <c r="G11" s="88"/>
      <c r="H11" s="88">
        <v>4500</v>
      </c>
      <c r="I11" s="88"/>
      <c r="J11" s="88">
        <v>0</v>
      </c>
      <c r="K11" s="88"/>
      <c r="L11" s="88">
        <v>0</v>
      </c>
      <c r="M11" s="88"/>
      <c r="N11" s="88">
        <v>0</v>
      </c>
      <c r="O11" s="88"/>
      <c r="P11" s="88">
        <v>8815500000</v>
      </c>
      <c r="Q11" s="88"/>
      <c r="R11" s="88">
        <v>0</v>
      </c>
      <c r="S11" s="88"/>
      <c r="T11" s="88">
        <v>8815500000</v>
      </c>
    </row>
    <row r="12" spans="2:28" s="105" customFormat="1" ht="27.75" customHeight="1" x14ac:dyDescent="0.6">
      <c r="B12" s="6" t="s">
        <v>153</v>
      </c>
      <c r="D12" s="6" t="s">
        <v>187</v>
      </c>
      <c r="E12" s="102"/>
      <c r="F12" s="88">
        <v>3013713</v>
      </c>
      <c r="G12" s="88"/>
      <c r="H12" s="88">
        <v>2000</v>
      </c>
      <c r="I12" s="88"/>
      <c r="J12" s="88">
        <v>0</v>
      </c>
      <c r="K12" s="88"/>
      <c r="L12" s="88">
        <v>0</v>
      </c>
      <c r="M12" s="88"/>
      <c r="N12" s="88">
        <v>0</v>
      </c>
      <c r="O12" s="88"/>
      <c r="P12" s="88">
        <v>6027426000</v>
      </c>
      <c r="Q12" s="88"/>
      <c r="R12" s="88">
        <v>0</v>
      </c>
      <c r="S12" s="88"/>
      <c r="T12" s="88">
        <v>6027426000</v>
      </c>
    </row>
    <row r="13" spans="2:28" s="105" customFormat="1" ht="27.75" customHeight="1" x14ac:dyDescent="0.6">
      <c r="B13" s="6" t="s">
        <v>130</v>
      </c>
      <c r="D13" s="6" t="s">
        <v>188</v>
      </c>
      <c r="E13" s="102"/>
      <c r="F13" s="88">
        <v>4974884</v>
      </c>
      <c r="G13" s="88"/>
      <c r="H13" s="88">
        <v>900</v>
      </c>
      <c r="I13" s="88"/>
      <c r="J13" s="88">
        <v>0</v>
      </c>
      <c r="K13" s="88"/>
      <c r="L13" s="88">
        <v>0</v>
      </c>
      <c r="M13" s="88"/>
      <c r="N13" s="88">
        <v>0</v>
      </c>
      <c r="O13" s="88"/>
      <c r="P13" s="88">
        <v>4477395600</v>
      </c>
      <c r="Q13" s="88"/>
      <c r="R13" s="88">
        <v>0</v>
      </c>
      <c r="S13" s="88"/>
      <c r="T13" s="88">
        <v>4477395600</v>
      </c>
    </row>
    <row r="14" spans="2:28" s="105" customFormat="1" ht="27.75" customHeight="1" x14ac:dyDescent="0.6">
      <c r="B14" s="6" t="s">
        <v>169</v>
      </c>
      <c r="D14" s="6" t="s">
        <v>241</v>
      </c>
      <c r="E14" s="102"/>
      <c r="F14" s="88">
        <v>697392</v>
      </c>
      <c r="G14" s="88"/>
      <c r="H14" s="88">
        <v>7220</v>
      </c>
      <c r="I14" s="88"/>
      <c r="J14" s="88">
        <v>5035170240</v>
      </c>
      <c r="K14" s="88"/>
      <c r="L14" s="88">
        <v>703202915</v>
      </c>
      <c r="M14" s="88"/>
      <c r="N14" s="88">
        <v>4331967325</v>
      </c>
      <c r="O14" s="88"/>
      <c r="P14" s="88">
        <v>5035170240</v>
      </c>
      <c r="Q14" s="88"/>
      <c r="R14" s="88">
        <v>703202915</v>
      </c>
      <c r="S14" s="88"/>
      <c r="T14" s="88">
        <v>4331967325</v>
      </c>
    </row>
    <row r="15" spans="2:28" s="105" customFormat="1" ht="27.75" customHeight="1" x14ac:dyDescent="0.6">
      <c r="B15" s="6" t="s">
        <v>146</v>
      </c>
      <c r="D15" s="6" t="s">
        <v>166</v>
      </c>
      <c r="E15" s="102"/>
      <c r="F15" s="88">
        <v>275724</v>
      </c>
      <c r="G15" s="88"/>
      <c r="H15" s="88">
        <v>15000</v>
      </c>
      <c r="I15" s="88"/>
      <c r="J15" s="88">
        <v>0</v>
      </c>
      <c r="K15" s="88"/>
      <c r="L15" s="88">
        <v>0</v>
      </c>
      <c r="M15" s="88"/>
      <c r="N15" s="88">
        <v>0</v>
      </c>
      <c r="O15" s="88"/>
      <c r="P15" s="88">
        <v>4135860000</v>
      </c>
      <c r="Q15" s="88"/>
      <c r="R15" s="88">
        <v>0</v>
      </c>
      <c r="S15" s="88"/>
      <c r="T15" s="88">
        <v>4135860000</v>
      </c>
    </row>
    <row r="16" spans="2:28" s="105" customFormat="1" ht="27.75" customHeight="1" x14ac:dyDescent="0.6">
      <c r="B16" s="6" t="s">
        <v>157</v>
      </c>
      <c r="D16" s="6" t="s">
        <v>189</v>
      </c>
      <c r="E16" s="102"/>
      <c r="F16" s="88">
        <v>887040</v>
      </c>
      <c r="G16" s="88"/>
      <c r="H16" s="88">
        <v>4327</v>
      </c>
      <c r="I16" s="88"/>
      <c r="J16" s="88">
        <v>0</v>
      </c>
      <c r="K16" s="88"/>
      <c r="L16" s="88">
        <v>0</v>
      </c>
      <c r="M16" s="88"/>
      <c r="N16" s="88">
        <v>0</v>
      </c>
      <c r="O16" s="88"/>
      <c r="P16" s="88">
        <v>3838222080</v>
      </c>
      <c r="Q16" s="88"/>
      <c r="R16" s="88">
        <v>0</v>
      </c>
      <c r="S16" s="88"/>
      <c r="T16" s="88">
        <v>3838222080</v>
      </c>
    </row>
    <row r="17" spans="2:20" s="105" customFormat="1" ht="27.75" customHeight="1" x14ac:dyDescent="0.6">
      <c r="B17" s="6" t="s">
        <v>133</v>
      </c>
      <c r="D17" s="6" t="s">
        <v>190</v>
      </c>
      <c r="E17" s="102"/>
      <c r="F17" s="88">
        <v>300000</v>
      </c>
      <c r="G17" s="88"/>
      <c r="H17" s="88">
        <v>11000</v>
      </c>
      <c r="I17" s="88"/>
      <c r="J17" s="88">
        <v>0</v>
      </c>
      <c r="K17" s="88"/>
      <c r="L17" s="88">
        <v>0</v>
      </c>
      <c r="M17" s="88"/>
      <c r="N17" s="88">
        <v>0</v>
      </c>
      <c r="O17" s="88"/>
      <c r="P17" s="88">
        <v>3300000000</v>
      </c>
      <c r="Q17" s="88"/>
      <c r="R17" s="88">
        <v>0</v>
      </c>
      <c r="S17" s="88"/>
      <c r="T17" s="88">
        <v>3300000000</v>
      </c>
    </row>
    <row r="18" spans="2:20" s="105" customFormat="1" ht="27.75" customHeight="1" x14ac:dyDescent="0.6">
      <c r="B18" s="6" t="s">
        <v>147</v>
      </c>
      <c r="D18" s="6" t="s">
        <v>242</v>
      </c>
      <c r="E18" s="102"/>
      <c r="F18" s="88">
        <v>1002024</v>
      </c>
      <c r="G18" s="88"/>
      <c r="H18" s="88">
        <v>3790</v>
      </c>
      <c r="I18" s="88"/>
      <c r="J18" s="88">
        <v>3797670960</v>
      </c>
      <c r="K18" s="88"/>
      <c r="L18" s="88">
        <v>505153382</v>
      </c>
      <c r="M18" s="88"/>
      <c r="N18" s="88">
        <v>3292517578</v>
      </c>
      <c r="O18" s="88"/>
      <c r="P18" s="88">
        <v>3797670960</v>
      </c>
      <c r="Q18" s="88"/>
      <c r="R18" s="88">
        <v>505153382</v>
      </c>
      <c r="S18" s="88"/>
      <c r="T18" s="88">
        <v>3292517578</v>
      </c>
    </row>
    <row r="19" spans="2:20" s="105" customFormat="1" ht="27.75" customHeight="1" x14ac:dyDescent="0.6">
      <c r="B19" s="6" t="s">
        <v>217</v>
      </c>
      <c r="D19" s="6" t="s">
        <v>243</v>
      </c>
      <c r="E19" s="102"/>
      <c r="F19" s="88">
        <v>699967</v>
      </c>
      <c r="G19" s="88"/>
      <c r="H19" s="88">
        <v>3500</v>
      </c>
      <c r="I19" s="88"/>
      <c r="J19" s="88">
        <v>2449884500</v>
      </c>
      <c r="K19" s="88"/>
      <c r="L19" s="88">
        <v>343387816</v>
      </c>
      <c r="M19" s="88"/>
      <c r="N19" s="88">
        <v>2106496684</v>
      </c>
      <c r="O19" s="88"/>
      <c r="P19" s="88">
        <v>2449884500</v>
      </c>
      <c r="Q19" s="88"/>
      <c r="R19" s="88">
        <v>343387816</v>
      </c>
      <c r="S19" s="88"/>
      <c r="T19" s="88">
        <v>2106496684</v>
      </c>
    </row>
    <row r="20" spans="2:20" s="105" customFormat="1" ht="27.75" customHeight="1" x14ac:dyDescent="0.6">
      <c r="B20" s="6" t="s">
        <v>131</v>
      </c>
      <c r="D20" s="6" t="s">
        <v>191</v>
      </c>
      <c r="E20" s="102"/>
      <c r="F20" s="88">
        <v>902641</v>
      </c>
      <c r="G20" s="88"/>
      <c r="H20" s="88">
        <v>2211</v>
      </c>
      <c r="I20" s="88"/>
      <c r="J20" s="88">
        <v>0</v>
      </c>
      <c r="K20" s="88"/>
      <c r="L20" s="88">
        <v>0</v>
      </c>
      <c r="M20" s="88"/>
      <c r="N20" s="88">
        <v>0</v>
      </c>
      <c r="O20" s="88"/>
      <c r="P20" s="88">
        <v>1995739251</v>
      </c>
      <c r="Q20" s="88"/>
      <c r="R20" s="88">
        <v>0</v>
      </c>
      <c r="S20" s="88"/>
      <c r="T20" s="88">
        <v>1995739251</v>
      </c>
    </row>
    <row r="21" spans="2:20" s="105" customFormat="1" ht="27.75" customHeight="1" x14ac:dyDescent="0.6">
      <c r="B21" s="6" t="s">
        <v>155</v>
      </c>
      <c r="D21" s="6" t="s">
        <v>175</v>
      </c>
      <c r="E21" s="102"/>
      <c r="F21" s="88">
        <v>10679000</v>
      </c>
      <c r="G21" s="88"/>
      <c r="H21" s="88">
        <v>130</v>
      </c>
      <c r="I21" s="88"/>
      <c r="J21" s="88">
        <v>0</v>
      </c>
      <c r="K21" s="88"/>
      <c r="L21" s="88">
        <v>0</v>
      </c>
      <c r="M21" s="88"/>
      <c r="N21" s="88">
        <v>0</v>
      </c>
      <c r="O21" s="88"/>
      <c r="P21" s="88">
        <v>1388270000</v>
      </c>
      <c r="Q21" s="88"/>
      <c r="R21" s="88">
        <v>0</v>
      </c>
      <c r="S21" s="88"/>
      <c r="T21" s="88">
        <v>1388270000</v>
      </c>
    </row>
    <row r="22" spans="2:20" s="105" customFormat="1" ht="27.75" customHeight="1" x14ac:dyDescent="0.6">
      <c r="B22" s="6" t="s">
        <v>139</v>
      </c>
      <c r="D22" s="6" t="s">
        <v>179</v>
      </c>
      <c r="E22" s="102"/>
      <c r="F22" s="88">
        <v>4821980</v>
      </c>
      <c r="G22" s="88"/>
      <c r="H22" s="88">
        <v>200</v>
      </c>
      <c r="I22" s="88"/>
      <c r="J22" s="88">
        <v>0</v>
      </c>
      <c r="K22" s="88"/>
      <c r="L22" s="88">
        <v>0</v>
      </c>
      <c r="M22" s="88"/>
      <c r="N22" s="88">
        <v>0</v>
      </c>
      <c r="O22" s="88"/>
      <c r="P22" s="88">
        <v>964396000</v>
      </c>
      <c r="Q22" s="88"/>
      <c r="R22" s="88">
        <v>0</v>
      </c>
      <c r="S22" s="88"/>
      <c r="T22" s="88">
        <v>964396000</v>
      </c>
    </row>
    <row r="23" spans="2:20" s="105" customFormat="1" ht="27.75" customHeight="1" x14ac:dyDescent="0.6">
      <c r="B23" s="6" t="s">
        <v>162</v>
      </c>
      <c r="D23" s="6" t="s">
        <v>152</v>
      </c>
      <c r="E23" s="102"/>
      <c r="F23" s="88">
        <v>241720</v>
      </c>
      <c r="G23" s="88"/>
      <c r="H23" s="88">
        <v>1760</v>
      </c>
      <c r="I23" s="88"/>
      <c r="J23" s="88">
        <v>0</v>
      </c>
      <c r="K23" s="88"/>
      <c r="L23" s="88">
        <v>0</v>
      </c>
      <c r="M23" s="88"/>
      <c r="N23" s="88">
        <v>0</v>
      </c>
      <c r="O23" s="88"/>
      <c r="P23" s="88">
        <v>425427200</v>
      </c>
      <c r="Q23" s="88"/>
      <c r="R23" s="88">
        <v>0</v>
      </c>
      <c r="S23" s="88"/>
      <c r="T23" s="88">
        <v>425427200</v>
      </c>
    </row>
    <row r="24" spans="2:20" s="105" customFormat="1" ht="27.75" customHeight="1" x14ac:dyDescent="0.6">
      <c r="B24" s="6" t="s">
        <v>143</v>
      </c>
      <c r="D24" s="6" t="s">
        <v>189</v>
      </c>
      <c r="E24" s="102"/>
      <c r="F24" s="88">
        <v>842226</v>
      </c>
      <c r="G24" s="88"/>
      <c r="H24" s="88">
        <v>500</v>
      </c>
      <c r="I24" s="88"/>
      <c r="J24" s="88">
        <v>0</v>
      </c>
      <c r="K24" s="88"/>
      <c r="L24" s="88">
        <v>0</v>
      </c>
      <c r="M24" s="88"/>
      <c r="N24" s="88">
        <v>0</v>
      </c>
      <c r="O24" s="88"/>
      <c r="P24" s="88">
        <v>421113000</v>
      </c>
      <c r="Q24" s="88"/>
      <c r="R24" s="88">
        <v>0</v>
      </c>
      <c r="S24" s="88"/>
      <c r="T24" s="88">
        <v>421113000</v>
      </c>
    </row>
    <row r="25" spans="2:20" s="105" customFormat="1" ht="27.75" customHeight="1" x14ac:dyDescent="0.6">
      <c r="B25" s="6" t="s">
        <v>149</v>
      </c>
      <c r="D25" s="6" t="s">
        <v>233</v>
      </c>
      <c r="E25" s="102"/>
      <c r="F25" s="88">
        <v>613503</v>
      </c>
      <c r="G25" s="88"/>
      <c r="H25" s="88">
        <v>650</v>
      </c>
      <c r="I25" s="88"/>
      <c r="J25" s="88">
        <v>0</v>
      </c>
      <c r="K25" s="88"/>
      <c r="L25" s="88">
        <v>0</v>
      </c>
      <c r="M25" s="88"/>
      <c r="N25" s="88">
        <v>0</v>
      </c>
      <c r="O25" s="88"/>
      <c r="P25" s="88">
        <v>398776950</v>
      </c>
      <c r="Q25" s="88"/>
      <c r="R25" s="88">
        <v>0</v>
      </c>
      <c r="S25" s="88"/>
      <c r="T25" s="88">
        <v>398776950</v>
      </c>
    </row>
    <row r="26" spans="2:20" s="105" customFormat="1" ht="27.75" customHeight="1" x14ac:dyDescent="0.6">
      <c r="B26" s="6" t="s">
        <v>235</v>
      </c>
      <c r="D26" s="6" t="s">
        <v>238</v>
      </c>
      <c r="E26" s="102"/>
      <c r="F26" s="88">
        <v>678301</v>
      </c>
      <c r="G26" s="88"/>
      <c r="H26" s="88">
        <v>540</v>
      </c>
      <c r="I26" s="88"/>
      <c r="J26" s="88">
        <v>0</v>
      </c>
      <c r="K26" s="88"/>
      <c r="L26" s="88">
        <v>0</v>
      </c>
      <c r="M26" s="88"/>
      <c r="N26" s="88">
        <v>0</v>
      </c>
      <c r="O26" s="88"/>
      <c r="P26" s="88">
        <v>366282540</v>
      </c>
      <c r="Q26" s="88"/>
      <c r="R26" s="88">
        <v>46824650</v>
      </c>
      <c r="S26" s="88"/>
      <c r="T26" s="88">
        <v>319457890</v>
      </c>
    </row>
    <row r="27" spans="2:20" s="105" customFormat="1" ht="27.75" customHeight="1" x14ac:dyDescent="0.6">
      <c r="B27" s="6" t="s">
        <v>172</v>
      </c>
      <c r="D27" s="6" t="s">
        <v>192</v>
      </c>
      <c r="E27" s="102"/>
      <c r="F27" s="88">
        <v>5022320</v>
      </c>
      <c r="G27" s="88"/>
      <c r="H27" s="88">
        <v>40</v>
      </c>
      <c r="I27" s="88"/>
      <c r="J27" s="88">
        <v>0</v>
      </c>
      <c r="K27" s="88"/>
      <c r="L27" s="88">
        <v>0</v>
      </c>
      <c r="M27" s="88"/>
      <c r="N27" s="88">
        <v>0</v>
      </c>
      <c r="O27" s="88"/>
      <c r="P27" s="88">
        <v>200892800</v>
      </c>
      <c r="Q27" s="88"/>
      <c r="R27" s="88">
        <v>0</v>
      </c>
      <c r="S27" s="88"/>
      <c r="T27" s="88">
        <v>200892800</v>
      </c>
    </row>
    <row r="28" spans="2:20" s="105" customFormat="1" ht="27.75" customHeight="1" x14ac:dyDescent="0.6">
      <c r="B28" s="6" t="s">
        <v>171</v>
      </c>
      <c r="D28" s="6" t="s">
        <v>193</v>
      </c>
      <c r="E28" s="102"/>
      <c r="F28" s="88">
        <v>1241633</v>
      </c>
      <c r="G28" s="88"/>
      <c r="H28" s="88">
        <v>100</v>
      </c>
      <c r="I28" s="88"/>
      <c r="J28" s="88">
        <v>0</v>
      </c>
      <c r="K28" s="88"/>
      <c r="L28" s="88">
        <v>0</v>
      </c>
      <c r="M28" s="88"/>
      <c r="N28" s="88">
        <v>0</v>
      </c>
      <c r="O28" s="88"/>
      <c r="P28" s="88">
        <v>124163300</v>
      </c>
      <c r="Q28" s="88"/>
      <c r="R28" s="88">
        <v>0</v>
      </c>
      <c r="S28" s="88"/>
      <c r="T28" s="88">
        <v>124163300</v>
      </c>
    </row>
    <row r="29" spans="2:20" s="105" customFormat="1" ht="27.75" customHeight="1" x14ac:dyDescent="0.6">
      <c r="B29" s="6" t="s">
        <v>156</v>
      </c>
      <c r="D29" s="6" t="s">
        <v>175</v>
      </c>
      <c r="E29" s="102"/>
      <c r="F29" s="88">
        <v>16200000</v>
      </c>
      <c r="G29" s="88"/>
      <c r="H29" s="88">
        <v>3</v>
      </c>
      <c r="I29" s="88"/>
      <c r="J29" s="88">
        <v>0</v>
      </c>
      <c r="K29" s="88"/>
      <c r="L29" s="88">
        <v>0</v>
      </c>
      <c r="M29" s="88"/>
      <c r="N29" s="88">
        <v>0</v>
      </c>
      <c r="O29" s="88"/>
      <c r="P29" s="88">
        <v>48600000</v>
      </c>
      <c r="Q29" s="88"/>
      <c r="R29" s="88">
        <v>0</v>
      </c>
      <c r="S29" s="88"/>
      <c r="T29" s="88">
        <v>48600000</v>
      </c>
    </row>
    <row r="30" spans="2:20" s="105" customFormat="1" ht="27.75" customHeight="1" x14ac:dyDescent="0.6">
      <c r="B30" s="6" t="s">
        <v>174</v>
      </c>
      <c r="D30" s="6" t="s">
        <v>176</v>
      </c>
      <c r="E30" s="102"/>
      <c r="F30" s="88">
        <v>70000</v>
      </c>
      <c r="G30" s="88"/>
      <c r="H30" s="88">
        <v>500</v>
      </c>
      <c r="I30" s="88"/>
      <c r="J30" s="88">
        <v>0</v>
      </c>
      <c r="K30" s="88"/>
      <c r="L30" s="88">
        <v>0</v>
      </c>
      <c r="M30" s="88"/>
      <c r="N30" s="88">
        <v>0</v>
      </c>
      <c r="O30" s="88"/>
      <c r="P30" s="88">
        <v>35000000</v>
      </c>
      <c r="Q30" s="88"/>
      <c r="R30" s="88">
        <v>0</v>
      </c>
      <c r="S30" s="88"/>
      <c r="T30" s="88">
        <v>35000000</v>
      </c>
    </row>
    <row r="31" spans="2:20" s="105" customFormat="1" ht="27.75" customHeight="1" x14ac:dyDescent="0.6">
      <c r="B31" s="6" t="s">
        <v>173</v>
      </c>
      <c r="D31" s="6" t="s">
        <v>194</v>
      </c>
      <c r="E31" s="102"/>
      <c r="F31" s="88">
        <v>900000</v>
      </c>
      <c r="G31" s="88"/>
      <c r="H31" s="88">
        <v>11</v>
      </c>
      <c r="I31" s="88"/>
      <c r="J31" s="88">
        <v>0</v>
      </c>
      <c r="K31" s="88"/>
      <c r="L31" s="88">
        <v>0</v>
      </c>
      <c r="M31" s="88"/>
      <c r="N31" s="88">
        <v>0</v>
      </c>
      <c r="O31" s="88"/>
      <c r="P31" s="88">
        <v>9900000</v>
      </c>
      <c r="Q31" s="88"/>
      <c r="R31" s="88">
        <v>0</v>
      </c>
      <c r="S31" s="88"/>
      <c r="T31" s="88">
        <v>9900000</v>
      </c>
    </row>
    <row r="32" spans="2:20" s="105" customFormat="1" ht="27.75" customHeight="1" x14ac:dyDescent="0.6">
      <c r="B32" s="6" t="s">
        <v>138</v>
      </c>
      <c r="D32" s="6" t="s">
        <v>177</v>
      </c>
      <c r="E32" s="102"/>
      <c r="F32" s="88">
        <v>1</v>
      </c>
      <c r="G32" s="88"/>
      <c r="H32" s="88">
        <v>2400</v>
      </c>
      <c r="I32" s="88"/>
      <c r="J32" s="88">
        <v>0</v>
      </c>
      <c r="K32" s="88"/>
      <c r="L32" s="88">
        <v>0</v>
      </c>
      <c r="M32" s="88"/>
      <c r="N32" s="88">
        <v>0</v>
      </c>
      <c r="O32" s="88"/>
      <c r="P32" s="88">
        <v>2400</v>
      </c>
      <c r="Q32" s="88"/>
      <c r="R32" s="88">
        <v>0</v>
      </c>
      <c r="S32" s="88"/>
      <c r="T32" s="88">
        <v>2400</v>
      </c>
    </row>
    <row r="33" spans="2:20" s="105" customFormat="1" ht="27.75" customHeight="1" x14ac:dyDescent="0.6">
      <c r="B33" s="6" t="s">
        <v>128</v>
      </c>
      <c r="D33" s="6" t="s">
        <v>151</v>
      </c>
      <c r="E33" s="102"/>
      <c r="F33" s="88">
        <v>1</v>
      </c>
      <c r="G33" s="88"/>
      <c r="H33" s="88">
        <v>170</v>
      </c>
      <c r="I33" s="88"/>
      <c r="J33" s="88">
        <v>0</v>
      </c>
      <c r="K33" s="88"/>
      <c r="L33" s="88">
        <v>0</v>
      </c>
      <c r="M33" s="88"/>
      <c r="N33" s="88">
        <v>0</v>
      </c>
      <c r="O33" s="88"/>
      <c r="P33" s="88">
        <v>170</v>
      </c>
      <c r="Q33" s="88"/>
      <c r="R33" s="88">
        <v>0</v>
      </c>
      <c r="S33" s="88"/>
      <c r="T33" s="88">
        <v>170</v>
      </c>
    </row>
    <row r="34" spans="2:20" ht="21.75" thickBot="1" x14ac:dyDescent="0.6">
      <c r="B34" s="30" t="s">
        <v>88</v>
      </c>
      <c r="C34" s="30"/>
      <c r="D34" s="30"/>
      <c r="E34" s="30"/>
      <c r="F34" s="72">
        <f>SUM(F10:F33)</f>
        <v>57702801</v>
      </c>
      <c r="G34" s="72"/>
      <c r="H34" s="72">
        <f>SUM(H10:H33)</f>
        <v>67752</v>
      </c>
      <c r="I34" s="72"/>
      <c r="J34" s="72">
        <f>SUM(J10:J33)</f>
        <v>11282725700</v>
      </c>
      <c r="K34" s="72"/>
      <c r="L34" s="72">
        <f>SUM(L10:L33)</f>
        <v>1551744113</v>
      </c>
      <c r="M34" s="72"/>
      <c r="N34" s="72">
        <f>SUM(N10:N33)</f>
        <v>9730981587</v>
      </c>
      <c r="O34" s="72"/>
      <c r="P34" s="72">
        <f>SUM(P10:P33)</f>
        <v>58837998291</v>
      </c>
      <c r="Q34" s="76"/>
      <c r="R34" s="72">
        <f>SUM(R10:R33)</f>
        <v>1598568763</v>
      </c>
      <c r="S34" s="76"/>
      <c r="T34" s="72">
        <f>SUM(T10:T33)</f>
        <v>57239429528</v>
      </c>
    </row>
    <row r="35" spans="2:20" ht="21.75" thickTop="1" x14ac:dyDescent="0.55000000000000004"/>
    <row r="36" spans="2:20" ht="30" x14ac:dyDescent="0.75">
      <c r="J36" s="55">
        <v>10</v>
      </c>
    </row>
  </sheetData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58" orientation="landscape" r:id="rId1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36"/>
  <sheetViews>
    <sheetView rightToLeft="1" view="pageBreakPreview" zoomScale="60" zoomScaleNormal="70" workbookViewId="0">
      <selection activeCell="D35" sqref="D35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239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ht="48" customHeight="1" x14ac:dyDescent="0.65">
      <c r="B9" s="107" t="s">
        <v>2</v>
      </c>
      <c r="D9" s="111" t="s">
        <v>6</v>
      </c>
      <c r="E9" s="53"/>
      <c r="F9" s="111" t="s">
        <v>68</v>
      </c>
      <c r="G9" s="53"/>
      <c r="H9" s="111" t="s">
        <v>69</v>
      </c>
      <c r="I9" s="53"/>
      <c r="J9" s="111" t="s">
        <v>70</v>
      </c>
      <c r="K9" s="41"/>
      <c r="L9" s="111" t="s">
        <v>6</v>
      </c>
      <c r="M9" s="53"/>
      <c r="N9" s="111" t="s">
        <v>68</v>
      </c>
      <c r="O9" s="53"/>
      <c r="P9" s="111" t="s">
        <v>69</v>
      </c>
      <c r="Q9" s="53"/>
      <c r="R9" s="111" t="s">
        <v>70</v>
      </c>
    </row>
    <row r="10" spans="2:28" s="2" customFormat="1" x14ac:dyDescent="0.55000000000000004">
      <c r="B10" s="2" t="s">
        <v>168</v>
      </c>
      <c r="C10" s="102"/>
      <c r="D10" s="84">
        <v>538266</v>
      </c>
      <c r="E10" s="84"/>
      <c r="F10" s="84">
        <v>26940438026</v>
      </c>
      <c r="G10" s="84"/>
      <c r="H10" s="84">
        <v>24249237999</v>
      </c>
      <c r="I10" s="84"/>
      <c r="J10" s="84">
        <v>2691200027</v>
      </c>
      <c r="K10" s="84"/>
      <c r="L10" s="84">
        <v>538266</v>
      </c>
      <c r="M10" s="84"/>
      <c r="N10" s="84">
        <v>26940438026</v>
      </c>
      <c r="O10" s="84"/>
      <c r="P10" s="84">
        <v>23527050072</v>
      </c>
      <c r="Q10" s="84"/>
      <c r="R10" s="84">
        <v>3413387954</v>
      </c>
    </row>
    <row r="11" spans="2:28" s="2" customFormat="1" x14ac:dyDescent="0.55000000000000004">
      <c r="B11" s="2" t="s">
        <v>147</v>
      </c>
      <c r="C11" s="102"/>
      <c r="D11" s="84">
        <v>1002024</v>
      </c>
      <c r="E11" s="84"/>
      <c r="F11" s="84">
        <v>26365760007</v>
      </c>
      <c r="G11" s="84"/>
      <c r="H11" s="84">
        <v>26525129920</v>
      </c>
      <c r="I11" s="84"/>
      <c r="J11" s="84">
        <v>-159369912</v>
      </c>
      <c r="K11" s="84"/>
      <c r="L11" s="84">
        <v>1002024</v>
      </c>
      <c r="M11" s="84"/>
      <c r="N11" s="84">
        <v>26365760007</v>
      </c>
      <c r="O11" s="84"/>
      <c r="P11" s="84">
        <v>23317822598</v>
      </c>
      <c r="Q11" s="84"/>
      <c r="R11" s="84">
        <v>3047937409</v>
      </c>
    </row>
    <row r="12" spans="2:28" s="2" customFormat="1" x14ac:dyDescent="0.55000000000000004">
      <c r="B12" s="2" t="s">
        <v>155</v>
      </c>
      <c r="C12" s="102"/>
      <c r="D12" s="84">
        <v>28046777</v>
      </c>
      <c r="E12" s="84"/>
      <c r="F12" s="84">
        <v>62869171516</v>
      </c>
      <c r="G12" s="84"/>
      <c r="H12" s="84">
        <v>69532467638</v>
      </c>
      <c r="I12" s="84"/>
      <c r="J12" s="84">
        <v>-6663296121</v>
      </c>
      <c r="K12" s="84"/>
      <c r="L12" s="84">
        <v>28046777</v>
      </c>
      <c r="M12" s="84"/>
      <c r="N12" s="84">
        <v>62869171516</v>
      </c>
      <c r="O12" s="84"/>
      <c r="P12" s="84">
        <v>60044641728</v>
      </c>
      <c r="Q12" s="84"/>
      <c r="R12" s="84">
        <v>2824529788</v>
      </c>
    </row>
    <row r="13" spans="2:28" s="2" customFormat="1" x14ac:dyDescent="0.55000000000000004">
      <c r="B13" s="2" t="s">
        <v>169</v>
      </c>
      <c r="C13" s="102"/>
      <c r="D13" s="84">
        <v>697392</v>
      </c>
      <c r="E13" s="84"/>
      <c r="F13" s="84">
        <v>29150847865</v>
      </c>
      <c r="G13" s="84"/>
      <c r="H13" s="84">
        <v>32339763446</v>
      </c>
      <c r="I13" s="84"/>
      <c r="J13" s="84">
        <v>-3188915580</v>
      </c>
      <c r="K13" s="84"/>
      <c r="L13" s="84">
        <v>697392</v>
      </c>
      <c r="M13" s="84"/>
      <c r="N13" s="84">
        <v>29150847865</v>
      </c>
      <c r="O13" s="84"/>
      <c r="P13" s="84">
        <v>26370108277</v>
      </c>
      <c r="Q13" s="84"/>
      <c r="R13" s="84">
        <v>2780739588</v>
      </c>
    </row>
    <row r="14" spans="2:28" s="2" customFormat="1" x14ac:dyDescent="0.55000000000000004">
      <c r="B14" s="2" t="s">
        <v>154</v>
      </c>
      <c r="C14" s="102"/>
      <c r="D14" s="84">
        <v>695724</v>
      </c>
      <c r="E14" s="84"/>
      <c r="F14" s="84">
        <v>13866268066</v>
      </c>
      <c r="G14" s="84"/>
      <c r="H14" s="84">
        <v>13776362088</v>
      </c>
      <c r="I14" s="84"/>
      <c r="J14" s="84">
        <v>89905978</v>
      </c>
      <c r="K14" s="84"/>
      <c r="L14" s="84">
        <v>695724</v>
      </c>
      <c r="M14" s="84"/>
      <c r="N14" s="84">
        <v>13866268066</v>
      </c>
      <c r="O14" s="84"/>
      <c r="P14" s="84">
        <v>11841892616</v>
      </c>
      <c r="Q14" s="84"/>
      <c r="R14" s="84">
        <v>2024375450</v>
      </c>
    </row>
    <row r="15" spans="2:28" s="2" customFormat="1" x14ac:dyDescent="0.55000000000000004">
      <c r="B15" s="2" t="s">
        <v>236</v>
      </c>
      <c r="C15" s="102"/>
      <c r="D15" s="84">
        <v>133907</v>
      </c>
      <c r="E15" s="84"/>
      <c r="F15" s="84">
        <v>6439874057</v>
      </c>
      <c r="G15" s="84"/>
      <c r="H15" s="84">
        <v>6602268566</v>
      </c>
      <c r="I15" s="84"/>
      <c r="J15" s="84">
        <v>-162394508</v>
      </c>
      <c r="K15" s="84"/>
      <c r="L15" s="84">
        <v>133907</v>
      </c>
      <c r="M15" s="84"/>
      <c r="N15" s="84">
        <v>6439874057</v>
      </c>
      <c r="O15" s="84"/>
      <c r="P15" s="84">
        <v>5553584828</v>
      </c>
      <c r="Q15" s="84"/>
      <c r="R15" s="84">
        <v>886289229</v>
      </c>
    </row>
    <row r="16" spans="2:28" s="2" customFormat="1" x14ac:dyDescent="0.55000000000000004">
      <c r="B16" s="2" t="s">
        <v>160</v>
      </c>
      <c r="C16" s="102"/>
      <c r="D16" s="84">
        <v>1920659</v>
      </c>
      <c r="E16" s="84"/>
      <c r="F16" s="84">
        <v>10706967890</v>
      </c>
      <c r="G16" s="84"/>
      <c r="H16" s="84">
        <v>10940261945</v>
      </c>
      <c r="I16" s="84"/>
      <c r="J16" s="84">
        <v>-233294054</v>
      </c>
      <c r="K16" s="84"/>
      <c r="L16" s="84">
        <v>1920659</v>
      </c>
      <c r="M16" s="84"/>
      <c r="N16" s="84">
        <v>10706967890</v>
      </c>
      <c r="O16" s="84"/>
      <c r="P16" s="84">
        <v>10315276857</v>
      </c>
      <c r="Q16" s="84"/>
      <c r="R16" s="84">
        <v>391691033</v>
      </c>
    </row>
    <row r="17" spans="2:18" s="2" customFormat="1" x14ac:dyDescent="0.55000000000000004">
      <c r="B17" s="2" t="s">
        <v>237</v>
      </c>
      <c r="C17" s="102"/>
      <c r="D17" s="84">
        <v>367677</v>
      </c>
      <c r="E17" s="84"/>
      <c r="F17" s="84">
        <v>1477307838</v>
      </c>
      <c r="G17" s="84"/>
      <c r="H17" s="84">
        <v>1459271861</v>
      </c>
      <c r="I17" s="84"/>
      <c r="J17" s="84">
        <v>18035977</v>
      </c>
      <c r="K17" s="84"/>
      <c r="L17" s="84">
        <v>367677</v>
      </c>
      <c r="M17" s="84"/>
      <c r="N17" s="84">
        <v>1477307838</v>
      </c>
      <c r="O17" s="84"/>
      <c r="P17" s="84">
        <v>1356049489</v>
      </c>
      <c r="Q17" s="84"/>
      <c r="R17" s="84">
        <v>121258349</v>
      </c>
    </row>
    <row r="18" spans="2:18" s="2" customFormat="1" x14ac:dyDescent="0.55000000000000004">
      <c r="B18" s="2" t="s">
        <v>221</v>
      </c>
      <c r="C18" s="102"/>
      <c r="D18" s="84">
        <v>1000</v>
      </c>
      <c r="E18" s="84"/>
      <c r="F18" s="84">
        <v>859824128</v>
      </c>
      <c r="G18" s="84"/>
      <c r="H18" s="84">
        <v>1110824825</v>
      </c>
      <c r="I18" s="84"/>
      <c r="J18" s="84">
        <v>-251000696</v>
      </c>
      <c r="K18" s="84"/>
      <c r="L18" s="84">
        <v>1000</v>
      </c>
      <c r="M18" s="84"/>
      <c r="N18" s="84">
        <v>859824128</v>
      </c>
      <c r="O18" s="84"/>
      <c r="P18" s="84">
        <v>791063354</v>
      </c>
      <c r="Q18" s="84"/>
      <c r="R18" s="84">
        <v>68760774</v>
      </c>
    </row>
    <row r="19" spans="2:18" s="2" customFormat="1" x14ac:dyDescent="0.55000000000000004">
      <c r="B19" s="2" t="s">
        <v>235</v>
      </c>
      <c r="C19" s="102"/>
      <c r="D19" s="84">
        <v>678301</v>
      </c>
      <c r="E19" s="84"/>
      <c r="F19" s="84">
        <v>5340179663</v>
      </c>
      <c r="G19" s="84"/>
      <c r="H19" s="84">
        <v>5454804732</v>
      </c>
      <c r="I19" s="84"/>
      <c r="J19" s="84">
        <v>-114625068</v>
      </c>
      <c r="K19" s="84"/>
      <c r="L19" s="84">
        <v>678301</v>
      </c>
      <c r="M19" s="84"/>
      <c r="N19" s="84">
        <v>5340179663</v>
      </c>
      <c r="O19" s="84"/>
      <c r="P19" s="84">
        <v>5290831112</v>
      </c>
      <c r="Q19" s="84"/>
      <c r="R19" s="84">
        <v>49348551</v>
      </c>
    </row>
    <row r="20" spans="2:18" s="2" customFormat="1" x14ac:dyDescent="0.55000000000000004">
      <c r="B20" s="2" t="s">
        <v>126</v>
      </c>
      <c r="C20" s="102"/>
      <c r="D20" s="84">
        <v>77</v>
      </c>
      <c r="E20" s="84"/>
      <c r="F20" s="84">
        <v>67823934</v>
      </c>
      <c r="G20" s="84"/>
      <c r="H20" s="84">
        <v>66661445</v>
      </c>
      <c r="I20" s="84"/>
      <c r="J20" s="84">
        <v>1162489</v>
      </c>
      <c r="K20" s="84"/>
      <c r="L20" s="84">
        <v>77</v>
      </c>
      <c r="M20" s="84"/>
      <c r="N20" s="84">
        <v>67823934</v>
      </c>
      <c r="O20" s="84"/>
      <c r="P20" s="84">
        <v>56096650</v>
      </c>
      <c r="Q20" s="84"/>
      <c r="R20" s="84">
        <v>11727284</v>
      </c>
    </row>
    <row r="21" spans="2:18" s="2" customFormat="1" x14ac:dyDescent="0.55000000000000004">
      <c r="B21" s="2" t="s">
        <v>123</v>
      </c>
      <c r="C21" s="102"/>
      <c r="D21" s="84">
        <v>97</v>
      </c>
      <c r="E21" s="84"/>
      <c r="F21" s="84">
        <v>78929141</v>
      </c>
      <c r="G21" s="84"/>
      <c r="H21" s="84">
        <v>83444869</v>
      </c>
      <c r="I21" s="84"/>
      <c r="J21" s="84">
        <v>-4515727</v>
      </c>
      <c r="K21" s="84"/>
      <c r="L21" s="84">
        <v>97</v>
      </c>
      <c r="M21" s="84"/>
      <c r="N21" s="84">
        <v>78929141</v>
      </c>
      <c r="O21" s="84"/>
      <c r="P21" s="84">
        <v>72630691</v>
      </c>
      <c r="Q21" s="84"/>
      <c r="R21" s="84">
        <v>6298450</v>
      </c>
    </row>
    <row r="22" spans="2:18" s="2" customFormat="1" x14ac:dyDescent="0.55000000000000004">
      <c r="B22" s="2" t="s">
        <v>117</v>
      </c>
      <c r="C22" s="102"/>
      <c r="D22" s="84">
        <v>5400</v>
      </c>
      <c r="E22" s="84"/>
      <c r="F22" s="84">
        <v>5361929974</v>
      </c>
      <c r="G22" s="84"/>
      <c r="H22" s="84">
        <v>5334610926</v>
      </c>
      <c r="I22" s="84"/>
      <c r="J22" s="84">
        <v>27319048</v>
      </c>
      <c r="K22" s="84"/>
      <c r="L22" s="84">
        <v>5400</v>
      </c>
      <c r="M22" s="84"/>
      <c r="N22" s="84">
        <v>5361929974</v>
      </c>
      <c r="O22" s="84"/>
      <c r="P22" s="84">
        <v>5399021250</v>
      </c>
      <c r="Q22" s="84"/>
      <c r="R22" s="84">
        <v>-37091275</v>
      </c>
    </row>
    <row r="23" spans="2:18" s="2" customFormat="1" x14ac:dyDescent="0.55000000000000004">
      <c r="B23" s="2" t="s">
        <v>234</v>
      </c>
      <c r="C23" s="102"/>
      <c r="D23" s="84">
        <v>2281832</v>
      </c>
      <c r="E23" s="84"/>
      <c r="F23" s="84">
        <v>18894564979</v>
      </c>
      <c r="G23" s="84"/>
      <c r="H23" s="84">
        <v>18055310592</v>
      </c>
      <c r="I23" s="84"/>
      <c r="J23" s="84">
        <v>839254387</v>
      </c>
      <c r="K23" s="84"/>
      <c r="L23" s="84">
        <v>2281832</v>
      </c>
      <c r="M23" s="84"/>
      <c r="N23" s="84">
        <v>18894564979</v>
      </c>
      <c r="O23" s="84"/>
      <c r="P23" s="84">
        <v>19008173969</v>
      </c>
      <c r="Q23" s="84"/>
      <c r="R23" s="84">
        <v>-113608989</v>
      </c>
    </row>
    <row r="24" spans="2:18" s="2" customFormat="1" x14ac:dyDescent="0.55000000000000004">
      <c r="B24" s="2" t="s">
        <v>217</v>
      </c>
      <c r="C24" s="102"/>
      <c r="D24" s="84">
        <v>699967</v>
      </c>
      <c r="E24" s="84"/>
      <c r="F24" s="84">
        <v>25375906100</v>
      </c>
      <c r="G24" s="84"/>
      <c r="H24" s="84">
        <v>28792294884</v>
      </c>
      <c r="I24" s="84"/>
      <c r="J24" s="84">
        <v>-3416388783</v>
      </c>
      <c r="K24" s="84"/>
      <c r="L24" s="84">
        <v>699967</v>
      </c>
      <c r="M24" s="84"/>
      <c r="N24" s="84">
        <v>25375906100</v>
      </c>
      <c r="O24" s="84"/>
      <c r="P24" s="84">
        <v>26819599095</v>
      </c>
      <c r="Q24" s="84"/>
      <c r="R24" s="84">
        <v>-1443692994</v>
      </c>
    </row>
    <row r="25" spans="2:18" s="2" customFormat="1" x14ac:dyDescent="0.55000000000000004">
      <c r="B25" s="2" t="s">
        <v>219</v>
      </c>
      <c r="C25" s="102"/>
      <c r="D25" s="84">
        <v>4444546</v>
      </c>
      <c r="E25" s="84"/>
      <c r="F25" s="84">
        <v>12494389490</v>
      </c>
      <c r="G25" s="84"/>
      <c r="H25" s="84">
        <v>12891226638</v>
      </c>
      <c r="I25" s="84"/>
      <c r="J25" s="84">
        <v>-396837147</v>
      </c>
      <c r="K25" s="84"/>
      <c r="L25" s="84">
        <v>4444546</v>
      </c>
      <c r="M25" s="84"/>
      <c r="N25" s="84">
        <v>12494389490</v>
      </c>
      <c r="O25" s="84"/>
      <c r="P25" s="84">
        <v>14199934841</v>
      </c>
      <c r="Q25" s="84"/>
      <c r="R25" s="84">
        <v>-1705545350</v>
      </c>
    </row>
    <row r="26" spans="2:18" s="2" customFormat="1" x14ac:dyDescent="0.55000000000000004">
      <c r="B26" s="2" t="s">
        <v>149</v>
      </c>
      <c r="C26" s="102"/>
      <c r="D26" s="84">
        <v>613503</v>
      </c>
      <c r="E26" s="84"/>
      <c r="F26" s="84">
        <v>7177965774</v>
      </c>
      <c r="G26" s="84"/>
      <c r="H26" s="84">
        <v>7421906837</v>
      </c>
      <c r="I26" s="84"/>
      <c r="J26" s="84">
        <v>-243941062</v>
      </c>
      <c r="K26" s="84"/>
      <c r="L26" s="84">
        <v>613503</v>
      </c>
      <c r="M26" s="84"/>
      <c r="N26" s="84">
        <v>7177965774</v>
      </c>
      <c r="O26" s="84"/>
      <c r="P26" s="84">
        <v>8955548497</v>
      </c>
      <c r="Q26" s="84"/>
      <c r="R26" s="84">
        <v>-1777582722</v>
      </c>
    </row>
    <row r="27" spans="2:18" s="2" customFormat="1" x14ac:dyDescent="0.55000000000000004">
      <c r="B27" s="2" t="s">
        <v>130</v>
      </c>
      <c r="C27" s="102"/>
      <c r="D27" s="84">
        <v>4974884</v>
      </c>
      <c r="E27" s="84"/>
      <c r="F27" s="84">
        <v>38078682489</v>
      </c>
      <c r="G27" s="84"/>
      <c r="H27" s="84">
        <v>42479984751</v>
      </c>
      <c r="I27" s="84"/>
      <c r="J27" s="84">
        <v>-4401302261</v>
      </c>
      <c r="K27" s="84"/>
      <c r="L27" s="84">
        <v>4974884</v>
      </c>
      <c r="M27" s="84"/>
      <c r="N27" s="84">
        <v>38078682489</v>
      </c>
      <c r="O27" s="84"/>
      <c r="P27" s="84">
        <v>40650229878</v>
      </c>
      <c r="Q27" s="84"/>
      <c r="R27" s="84">
        <v>-2571547388</v>
      </c>
    </row>
    <row r="28" spans="2:18" s="2" customFormat="1" x14ac:dyDescent="0.55000000000000004">
      <c r="B28" s="2" t="s">
        <v>171</v>
      </c>
      <c r="C28" s="102"/>
      <c r="D28" s="84">
        <v>461792</v>
      </c>
      <c r="E28" s="84"/>
      <c r="F28" s="84">
        <v>3865153322</v>
      </c>
      <c r="G28" s="84"/>
      <c r="H28" s="84">
        <v>4135989481</v>
      </c>
      <c r="I28" s="84"/>
      <c r="J28" s="84">
        <v>-270836158</v>
      </c>
      <c r="K28" s="84"/>
      <c r="L28" s="84">
        <v>461792</v>
      </c>
      <c r="M28" s="84"/>
      <c r="N28" s="84">
        <v>3865153322</v>
      </c>
      <c r="O28" s="84"/>
      <c r="P28" s="84">
        <v>6471657145</v>
      </c>
      <c r="Q28" s="84"/>
      <c r="R28" s="84">
        <v>-2606503822</v>
      </c>
    </row>
    <row r="29" spans="2:18" s="2" customFormat="1" x14ac:dyDescent="0.55000000000000004">
      <c r="B29" s="2" t="s">
        <v>228</v>
      </c>
      <c r="C29" s="102"/>
      <c r="D29" s="84">
        <v>575990</v>
      </c>
      <c r="E29" s="84"/>
      <c r="F29" s="84">
        <v>7008169400</v>
      </c>
      <c r="G29" s="84"/>
      <c r="H29" s="84">
        <v>7672342317</v>
      </c>
      <c r="I29" s="84"/>
      <c r="J29" s="84">
        <v>-664172916</v>
      </c>
      <c r="K29" s="84"/>
      <c r="L29" s="84">
        <v>575990</v>
      </c>
      <c r="M29" s="84"/>
      <c r="N29" s="84">
        <v>7008169400</v>
      </c>
      <c r="O29" s="84"/>
      <c r="P29" s="84">
        <v>10380140615</v>
      </c>
      <c r="Q29" s="84"/>
      <c r="R29" s="84">
        <v>-3371971214</v>
      </c>
    </row>
    <row r="30" spans="2:18" s="2" customFormat="1" x14ac:dyDescent="0.55000000000000004">
      <c r="B30" s="2" t="s">
        <v>156</v>
      </c>
      <c r="C30" s="102"/>
      <c r="D30" s="84">
        <v>14370672</v>
      </c>
      <c r="E30" s="84"/>
      <c r="F30" s="84">
        <v>24084790721</v>
      </c>
      <c r="G30" s="84"/>
      <c r="H30" s="84">
        <v>26127569221</v>
      </c>
      <c r="I30" s="84"/>
      <c r="J30" s="84">
        <v>-2042778499</v>
      </c>
      <c r="K30" s="84"/>
      <c r="L30" s="84">
        <v>14370672</v>
      </c>
      <c r="M30" s="84"/>
      <c r="N30" s="84">
        <v>24084790721</v>
      </c>
      <c r="O30" s="84"/>
      <c r="P30" s="84">
        <v>30584308918</v>
      </c>
      <c r="Q30" s="84"/>
      <c r="R30" s="84">
        <v>-6499518196</v>
      </c>
    </row>
    <row r="31" spans="2:18" s="2" customFormat="1" x14ac:dyDescent="0.55000000000000004">
      <c r="B31" s="2" t="s">
        <v>153</v>
      </c>
      <c r="C31" s="102"/>
      <c r="D31" s="84">
        <v>1506857</v>
      </c>
      <c r="E31" s="84"/>
      <c r="F31" s="84">
        <v>14229966408</v>
      </c>
      <c r="G31" s="84"/>
      <c r="H31" s="84">
        <v>14918996360</v>
      </c>
      <c r="I31" s="84"/>
      <c r="J31" s="84">
        <v>-689029951</v>
      </c>
      <c r="K31" s="84"/>
      <c r="L31" s="84">
        <v>1506857</v>
      </c>
      <c r="M31" s="84"/>
      <c r="N31" s="84">
        <v>14229966408</v>
      </c>
      <c r="O31" s="84"/>
      <c r="P31" s="84">
        <v>21211278256</v>
      </c>
      <c r="Q31" s="84"/>
      <c r="R31" s="84">
        <v>-6981311847</v>
      </c>
    </row>
    <row r="32" spans="2:18" s="2" customFormat="1" x14ac:dyDescent="0.55000000000000004">
      <c r="B32" s="2" t="s">
        <v>122</v>
      </c>
      <c r="C32" s="102"/>
      <c r="D32" s="84">
        <v>979619</v>
      </c>
      <c r="E32" s="84"/>
      <c r="F32" s="84">
        <v>23429393822</v>
      </c>
      <c r="G32" s="84"/>
      <c r="H32" s="84">
        <v>20498060281</v>
      </c>
      <c r="I32" s="84"/>
      <c r="J32" s="84">
        <v>2931333541</v>
      </c>
      <c r="K32" s="84"/>
      <c r="L32" s="84">
        <v>979619</v>
      </c>
      <c r="M32" s="84"/>
      <c r="N32" s="84">
        <v>23429393822</v>
      </c>
      <c r="O32" s="84"/>
      <c r="P32" s="84">
        <v>31385260301</v>
      </c>
      <c r="Q32" s="84"/>
      <c r="R32" s="84">
        <v>-7955866478</v>
      </c>
    </row>
    <row r="33" spans="2:18" s="2" customFormat="1" x14ac:dyDescent="0.55000000000000004">
      <c r="B33" s="2" t="s">
        <v>139</v>
      </c>
      <c r="C33" s="102"/>
      <c r="D33" s="84">
        <v>28931880</v>
      </c>
      <c r="E33" s="84"/>
      <c r="F33" s="84">
        <v>56426600686</v>
      </c>
      <c r="G33" s="84"/>
      <c r="H33" s="84">
        <v>57807067981</v>
      </c>
      <c r="I33" s="84"/>
      <c r="J33" s="84">
        <v>-1380467294</v>
      </c>
      <c r="K33" s="84"/>
      <c r="L33" s="84">
        <v>28931880</v>
      </c>
      <c r="M33" s="84"/>
      <c r="N33" s="84">
        <v>56426600686</v>
      </c>
      <c r="O33" s="84"/>
      <c r="P33" s="84">
        <v>67073864943</v>
      </c>
      <c r="Q33" s="84"/>
      <c r="R33" s="84">
        <v>-10647264256</v>
      </c>
    </row>
    <row r="34" spans="2:18" s="42" customFormat="1" ht="30.75" customHeight="1" thickBot="1" x14ac:dyDescent="0.65">
      <c r="B34" s="83" t="s">
        <v>88</v>
      </c>
      <c r="D34" s="86">
        <f>SUM(D10:D33)</f>
        <v>93928843</v>
      </c>
      <c r="E34" s="46"/>
      <c r="F34" s="86">
        <f>SUM(F10:F33)</f>
        <v>420590905296</v>
      </c>
      <c r="G34" s="46"/>
      <c r="H34" s="86">
        <f>SUM(H10:H33)</f>
        <v>438275859603</v>
      </c>
      <c r="I34" s="46"/>
      <c r="J34" s="86">
        <f>SUM(J10:J33)</f>
        <v>-17684954290</v>
      </c>
      <c r="K34" s="87"/>
      <c r="L34" s="86">
        <f>SUM(L10:L33)</f>
        <v>93928843</v>
      </c>
      <c r="M34" s="46"/>
      <c r="N34" s="86">
        <f>SUM(N10:N33)</f>
        <v>420590905296</v>
      </c>
      <c r="O34" s="46"/>
      <c r="P34" s="86">
        <f>SUM(P10:P33)</f>
        <v>450676065980</v>
      </c>
      <c r="Q34" s="46"/>
      <c r="R34" s="86">
        <f>SUM(R10:R33)</f>
        <v>-30085160672</v>
      </c>
    </row>
    <row r="35" spans="2:18" ht="21.75" thickTop="1" x14ac:dyDescent="0.55000000000000004"/>
    <row r="36" spans="2:18" ht="30" x14ac:dyDescent="0.75">
      <c r="J36" s="60">
        <v>11</v>
      </c>
    </row>
  </sheetData>
  <sortState xmlns:xlrd2="http://schemas.microsoft.com/office/spreadsheetml/2017/richdata2" ref="B10:R33">
    <sortCondition descending="1" ref="R10:R3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92"/>
  <sheetViews>
    <sheetView rightToLeft="1" view="pageBreakPreview" topLeftCell="A49" zoomScale="60" zoomScaleNormal="96" workbookViewId="0">
      <selection activeCell="F91" sqref="F91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5" t="s">
        <v>2</v>
      </c>
      <c r="D8" s="106" t="s">
        <v>54</v>
      </c>
      <c r="E8" s="106" t="s">
        <v>54</v>
      </c>
      <c r="F8" s="106" t="s">
        <v>54</v>
      </c>
      <c r="G8" s="106" t="s">
        <v>54</v>
      </c>
      <c r="H8" s="106" t="s">
        <v>54</v>
      </c>
      <c r="I8" s="106" t="s">
        <v>54</v>
      </c>
      <c r="J8" s="106" t="s">
        <v>54</v>
      </c>
      <c r="L8" s="106" t="s">
        <v>55</v>
      </c>
      <c r="M8" s="106" t="s">
        <v>55</v>
      </c>
      <c r="N8" s="106" t="s">
        <v>55</v>
      </c>
      <c r="O8" s="106" t="s">
        <v>55</v>
      </c>
      <c r="P8" s="106" t="s">
        <v>55</v>
      </c>
      <c r="Q8" s="106" t="s">
        <v>55</v>
      </c>
      <c r="R8" s="106" t="s">
        <v>55</v>
      </c>
    </row>
    <row r="9" spans="2:28" s="4" customFormat="1" ht="63" customHeight="1" x14ac:dyDescent="0.55000000000000004">
      <c r="B9" s="125" t="s">
        <v>2</v>
      </c>
      <c r="D9" s="109" t="s">
        <v>6</v>
      </c>
      <c r="E9" s="48"/>
      <c r="F9" s="109" t="s">
        <v>68</v>
      </c>
      <c r="G9" s="48"/>
      <c r="H9" s="109" t="s">
        <v>69</v>
      </c>
      <c r="I9" s="48"/>
      <c r="J9" s="109" t="s">
        <v>71</v>
      </c>
      <c r="L9" s="109" t="s">
        <v>6</v>
      </c>
      <c r="M9" s="48"/>
      <c r="N9" s="109" t="s">
        <v>68</v>
      </c>
      <c r="O9" s="48"/>
      <c r="P9" s="109" t="s">
        <v>69</v>
      </c>
      <c r="Q9" s="48"/>
      <c r="R9" s="109" t="s">
        <v>71</v>
      </c>
    </row>
    <row r="10" spans="2:28" x14ac:dyDescent="0.55000000000000004">
      <c r="B10" s="2" t="s">
        <v>138</v>
      </c>
      <c r="C10" s="102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60018973713</v>
      </c>
      <c r="Q10" s="3"/>
      <c r="R10" s="3">
        <v>31427164583</v>
      </c>
    </row>
    <row r="11" spans="2:28" x14ac:dyDescent="0.55000000000000004">
      <c r="B11" s="2" t="s">
        <v>134</v>
      </c>
      <c r="C11" s="102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2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5151787</v>
      </c>
      <c r="M12" s="3"/>
      <c r="N12" s="3">
        <v>58272497860</v>
      </c>
      <c r="O12" s="3"/>
      <c r="P12" s="3">
        <v>43620518536</v>
      </c>
      <c r="Q12" s="3"/>
      <c r="R12" s="3">
        <v>14651979324</v>
      </c>
    </row>
    <row r="13" spans="2:28" ht="19.5" customHeight="1" x14ac:dyDescent="0.55000000000000004">
      <c r="B13" s="2" t="s">
        <v>144</v>
      </c>
      <c r="C13" s="102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2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2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146</v>
      </c>
      <c r="C16" s="102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275724</v>
      </c>
      <c r="M16" s="3"/>
      <c r="N16" s="3">
        <v>38214474530</v>
      </c>
      <c r="O16" s="3"/>
      <c r="P16" s="3">
        <v>31957880991</v>
      </c>
      <c r="Q16" s="3"/>
      <c r="R16" s="3">
        <v>6256593539</v>
      </c>
    </row>
    <row r="17" spans="2:18" ht="19.5" customHeight="1" x14ac:dyDescent="0.55000000000000004">
      <c r="B17" s="2" t="s">
        <v>113</v>
      </c>
      <c r="C17" s="102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1717303</v>
      </c>
      <c r="M17" s="3"/>
      <c r="N17" s="3">
        <v>61049581062</v>
      </c>
      <c r="O17" s="3"/>
      <c r="P17" s="3">
        <v>55326626378</v>
      </c>
      <c r="Q17" s="3"/>
      <c r="R17" s="3">
        <v>5722954684</v>
      </c>
    </row>
    <row r="18" spans="2:18" ht="19.5" customHeight="1" x14ac:dyDescent="0.55000000000000004">
      <c r="B18" s="2" t="s">
        <v>142</v>
      </c>
      <c r="C18" s="102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100964</v>
      </c>
      <c r="M18" s="3"/>
      <c r="N18" s="3">
        <v>36119582909</v>
      </c>
      <c r="O18" s="3"/>
      <c r="P18" s="3">
        <v>30796467619</v>
      </c>
      <c r="Q18" s="3"/>
      <c r="R18" s="3">
        <v>5323115290</v>
      </c>
    </row>
    <row r="19" spans="2:18" ht="19.5" customHeight="1" x14ac:dyDescent="0.55000000000000004">
      <c r="B19" s="2" t="s">
        <v>121</v>
      </c>
      <c r="C19" s="102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145</v>
      </c>
      <c r="C20" s="102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1300000</v>
      </c>
      <c r="M20" s="3"/>
      <c r="N20" s="3">
        <v>29808537222</v>
      </c>
      <c r="O20" s="3"/>
      <c r="P20" s="3">
        <v>26943725250</v>
      </c>
      <c r="Q20" s="3"/>
      <c r="R20" s="3">
        <v>2864811972</v>
      </c>
    </row>
    <row r="21" spans="2:18" ht="19.5" customHeight="1" x14ac:dyDescent="0.55000000000000004">
      <c r="B21" s="2" t="s">
        <v>170</v>
      </c>
      <c r="C21" s="102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620000</v>
      </c>
      <c r="M21" s="3"/>
      <c r="N21" s="3">
        <v>22605543858</v>
      </c>
      <c r="O21" s="3"/>
      <c r="P21" s="3">
        <v>20159718312</v>
      </c>
      <c r="Q21" s="3"/>
      <c r="R21" s="3">
        <v>2445825546</v>
      </c>
    </row>
    <row r="22" spans="2:18" ht="19.5" customHeight="1" x14ac:dyDescent="0.55000000000000004">
      <c r="B22" s="2" t="s">
        <v>131</v>
      </c>
      <c r="C22" s="102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902641</v>
      </c>
      <c r="M22" s="3"/>
      <c r="N22" s="3">
        <v>15918726766</v>
      </c>
      <c r="O22" s="3"/>
      <c r="P22" s="3">
        <v>13737208079</v>
      </c>
      <c r="Q22" s="3"/>
      <c r="R22" s="3">
        <v>2181518687</v>
      </c>
    </row>
    <row r="23" spans="2:18" ht="19.5" customHeight="1" x14ac:dyDescent="0.55000000000000004">
      <c r="B23" s="2" t="s">
        <v>150</v>
      </c>
      <c r="C23" s="102"/>
      <c r="D23" s="3">
        <v>0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v>1384000</v>
      </c>
      <c r="M23" s="3"/>
      <c r="N23" s="3">
        <v>14942047802</v>
      </c>
      <c r="O23" s="3"/>
      <c r="P23" s="3">
        <v>13415181024</v>
      </c>
      <c r="Q23" s="3"/>
      <c r="R23" s="3">
        <v>1526866778</v>
      </c>
    </row>
    <row r="24" spans="2:18" ht="19.5" customHeight="1" x14ac:dyDescent="0.55000000000000004">
      <c r="B24" s="2" t="s">
        <v>225</v>
      </c>
      <c r="C24" s="102"/>
      <c r="D24" s="3">
        <v>132342</v>
      </c>
      <c r="E24" s="3"/>
      <c r="F24" s="3">
        <v>4140776904</v>
      </c>
      <c r="G24" s="3"/>
      <c r="H24" s="3">
        <v>3337387300</v>
      </c>
      <c r="I24" s="3"/>
      <c r="J24" s="3">
        <v>803389604</v>
      </c>
      <c r="K24" s="3"/>
      <c r="L24" s="3">
        <v>616907</v>
      </c>
      <c r="M24" s="3"/>
      <c r="N24" s="3">
        <v>16931301871</v>
      </c>
      <c r="O24" s="3"/>
      <c r="P24" s="3">
        <v>15557098939</v>
      </c>
      <c r="Q24" s="3"/>
      <c r="R24" s="3">
        <v>1374202932</v>
      </c>
    </row>
    <row r="25" spans="2:18" ht="19.5" customHeight="1" x14ac:dyDescent="0.55000000000000004">
      <c r="B25" s="2" t="s">
        <v>237</v>
      </c>
      <c r="C25" s="102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1901368</v>
      </c>
      <c r="M25" s="3"/>
      <c r="N25" s="3">
        <v>11353720107</v>
      </c>
      <c r="O25" s="3"/>
      <c r="P25" s="3">
        <v>10011256654</v>
      </c>
      <c r="Q25" s="3"/>
      <c r="R25" s="3">
        <v>1342463453</v>
      </c>
    </row>
    <row r="26" spans="2:18" ht="19.5" customHeight="1" x14ac:dyDescent="0.55000000000000004">
      <c r="B26" s="2" t="s">
        <v>165</v>
      </c>
      <c r="C26" s="102"/>
      <c r="D26" s="3">
        <v>0</v>
      </c>
      <c r="E26" s="3"/>
      <c r="F26" s="3">
        <v>0</v>
      </c>
      <c r="G26" s="3"/>
      <c r="H26" s="3">
        <v>0</v>
      </c>
      <c r="I26" s="3"/>
      <c r="J26" s="3">
        <v>0</v>
      </c>
      <c r="K26" s="3"/>
      <c r="L26" s="3">
        <v>500000</v>
      </c>
      <c r="M26" s="3"/>
      <c r="N26" s="3">
        <v>15536263234</v>
      </c>
      <c r="O26" s="3"/>
      <c r="P26" s="3">
        <v>14438097814</v>
      </c>
      <c r="Q26" s="3"/>
      <c r="R26" s="3">
        <v>1098165420</v>
      </c>
    </row>
    <row r="27" spans="2:18" ht="19.5" customHeight="1" x14ac:dyDescent="0.55000000000000004">
      <c r="B27" s="2" t="s">
        <v>229</v>
      </c>
      <c r="C27" s="102"/>
      <c r="D27" s="3">
        <v>0</v>
      </c>
      <c r="E27" s="3"/>
      <c r="F27" s="3">
        <v>0</v>
      </c>
      <c r="G27" s="3"/>
      <c r="H27" s="3">
        <v>0</v>
      </c>
      <c r="I27" s="3"/>
      <c r="J27" s="3">
        <v>0</v>
      </c>
      <c r="K27" s="3"/>
      <c r="L27" s="3">
        <v>1867639</v>
      </c>
      <c r="M27" s="3"/>
      <c r="N27" s="3">
        <v>10404789913</v>
      </c>
      <c r="O27" s="3"/>
      <c r="P27" s="3">
        <v>9457592305</v>
      </c>
      <c r="Q27" s="3"/>
      <c r="R27" s="3">
        <v>947197608</v>
      </c>
    </row>
    <row r="28" spans="2:18" ht="19.5" customHeight="1" x14ac:dyDescent="0.55000000000000004">
      <c r="B28" s="2" t="s">
        <v>226</v>
      </c>
      <c r="C28" s="102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3113909</v>
      </c>
      <c r="M28" s="3"/>
      <c r="N28" s="3">
        <v>11250709467</v>
      </c>
      <c r="O28" s="3"/>
      <c r="P28" s="3">
        <v>10360397579</v>
      </c>
      <c r="Q28" s="3"/>
      <c r="R28" s="3">
        <v>890311888</v>
      </c>
    </row>
    <row r="29" spans="2:18" ht="19.5" customHeight="1" x14ac:dyDescent="0.55000000000000004">
      <c r="B29" s="2" t="s">
        <v>168</v>
      </c>
      <c r="C29" s="102"/>
      <c r="D29" s="3">
        <v>105000</v>
      </c>
      <c r="E29" s="3"/>
      <c r="F29" s="3">
        <v>5023584464</v>
      </c>
      <c r="G29" s="3"/>
      <c r="H29" s="3">
        <v>4589441386</v>
      </c>
      <c r="I29" s="3"/>
      <c r="J29" s="3">
        <v>434143078</v>
      </c>
      <c r="K29" s="3"/>
      <c r="L29" s="3">
        <v>367989</v>
      </c>
      <c r="M29" s="3"/>
      <c r="N29" s="3">
        <v>16835470997</v>
      </c>
      <c r="O29" s="3"/>
      <c r="P29" s="3">
        <v>16084418542</v>
      </c>
      <c r="Q29" s="3"/>
      <c r="R29" s="3">
        <v>751052455</v>
      </c>
    </row>
    <row r="30" spans="2:18" ht="19.5" customHeight="1" x14ac:dyDescent="0.55000000000000004">
      <c r="B30" s="2" t="s">
        <v>154</v>
      </c>
      <c r="C30" s="102"/>
      <c r="D30" s="3">
        <v>0</v>
      </c>
      <c r="E30" s="3"/>
      <c r="F30" s="3">
        <v>0</v>
      </c>
      <c r="G30" s="3"/>
      <c r="H30" s="3">
        <v>0</v>
      </c>
      <c r="I30" s="3"/>
      <c r="J30" s="3">
        <v>0</v>
      </c>
      <c r="K30" s="3"/>
      <c r="L30" s="3">
        <v>1533275</v>
      </c>
      <c r="M30" s="3"/>
      <c r="N30" s="3">
        <v>81974760586</v>
      </c>
      <c r="O30" s="3"/>
      <c r="P30" s="3">
        <v>81299051137</v>
      </c>
      <c r="Q30" s="3"/>
      <c r="R30" s="3">
        <v>675709449</v>
      </c>
    </row>
    <row r="31" spans="2:18" ht="19.5" customHeight="1" x14ac:dyDescent="0.55000000000000004">
      <c r="B31" s="2" t="s">
        <v>155</v>
      </c>
      <c r="C31" s="102"/>
      <c r="D31" s="3">
        <v>1</v>
      </c>
      <c r="E31" s="3"/>
      <c r="F31" s="3">
        <v>1</v>
      </c>
      <c r="G31" s="3"/>
      <c r="H31" s="3">
        <v>2141</v>
      </c>
      <c r="I31" s="3"/>
      <c r="J31" s="3">
        <v>-2140</v>
      </c>
      <c r="K31" s="3"/>
      <c r="L31" s="3">
        <v>1202001</v>
      </c>
      <c r="M31" s="3"/>
      <c r="N31" s="3">
        <v>3012462035</v>
      </c>
      <c r="O31" s="3"/>
      <c r="P31" s="3">
        <v>2573333807</v>
      </c>
      <c r="Q31" s="3"/>
      <c r="R31" s="3">
        <v>439128228</v>
      </c>
    </row>
    <row r="32" spans="2:18" ht="19.5" customHeight="1" x14ac:dyDescent="0.55000000000000004">
      <c r="B32" s="2" t="s">
        <v>148</v>
      </c>
      <c r="C32" s="102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5000</v>
      </c>
      <c r="M32" s="3"/>
      <c r="N32" s="3">
        <v>4555174225</v>
      </c>
      <c r="O32" s="3"/>
      <c r="P32" s="3">
        <v>4124352325</v>
      </c>
      <c r="Q32" s="3"/>
      <c r="R32" s="3">
        <v>430821900</v>
      </c>
    </row>
    <row r="33" spans="2:18" ht="19.5" customHeight="1" x14ac:dyDescent="0.55000000000000004">
      <c r="B33" s="2" t="s">
        <v>221</v>
      </c>
      <c r="C33" s="102"/>
      <c r="D33" s="3">
        <v>5000</v>
      </c>
      <c r="E33" s="3"/>
      <c r="F33" s="3">
        <v>4280863958</v>
      </c>
      <c r="G33" s="3"/>
      <c r="H33" s="3">
        <v>3955316770</v>
      </c>
      <c r="I33" s="3"/>
      <c r="J33" s="3">
        <v>325547188</v>
      </c>
      <c r="K33" s="3"/>
      <c r="L33" s="3">
        <v>8200</v>
      </c>
      <c r="M33" s="3"/>
      <c r="N33" s="3">
        <v>6908003705</v>
      </c>
      <c r="O33" s="3"/>
      <c r="P33" s="3">
        <v>6486719503</v>
      </c>
      <c r="Q33" s="3"/>
      <c r="R33" s="3">
        <v>421284202</v>
      </c>
    </row>
    <row r="34" spans="2:18" ht="19.5" customHeight="1" x14ac:dyDescent="0.55000000000000004">
      <c r="B34" s="2" t="s">
        <v>159</v>
      </c>
      <c r="C34" s="102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2254288</v>
      </c>
      <c r="M34" s="3"/>
      <c r="N34" s="3">
        <v>30121485330</v>
      </c>
      <c r="O34" s="3"/>
      <c r="P34" s="3">
        <v>29769331611</v>
      </c>
      <c r="Q34" s="3"/>
      <c r="R34" s="3">
        <v>352153719</v>
      </c>
    </row>
    <row r="35" spans="2:18" ht="19.5" customHeight="1" x14ac:dyDescent="0.55000000000000004">
      <c r="B35" s="2" t="s">
        <v>182</v>
      </c>
      <c r="C35" s="102"/>
      <c r="D35" s="3">
        <v>3800</v>
      </c>
      <c r="E35" s="3"/>
      <c r="F35" s="3">
        <v>2999898171</v>
      </c>
      <c r="G35" s="3"/>
      <c r="H35" s="3">
        <v>2783244370</v>
      </c>
      <c r="I35" s="3"/>
      <c r="J35" s="3">
        <v>216653801</v>
      </c>
      <c r="K35" s="3"/>
      <c r="L35" s="3">
        <v>11100</v>
      </c>
      <c r="M35" s="3"/>
      <c r="N35" s="3">
        <v>8341678801</v>
      </c>
      <c r="O35" s="3"/>
      <c r="P35" s="3">
        <v>8020083370</v>
      </c>
      <c r="Q35" s="3"/>
      <c r="R35" s="3">
        <v>321595431</v>
      </c>
    </row>
    <row r="36" spans="2:18" ht="19.5" customHeight="1" x14ac:dyDescent="0.55000000000000004">
      <c r="B36" s="2" t="s">
        <v>230</v>
      </c>
      <c r="C36" s="102"/>
      <c r="D36" s="3">
        <v>0</v>
      </c>
      <c r="E36" s="3"/>
      <c r="F36" s="3">
        <v>0</v>
      </c>
      <c r="G36" s="3"/>
      <c r="H36" s="3">
        <v>0</v>
      </c>
      <c r="I36" s="3"/>
      <c r="J36" s="3">
        <v>0</v>
      </c>
      <c r="K36" s="3"/>
      <c r="L36" s="3">
        <v>1014088</v>
      </c>
      <c r="M36" s="3"/>
      <c r="N36" s="3">
        <v>6438035202</v>
      </c>
      <c r="O36" s="3"/>
      <c r="P36" s="3">
        <v>6143657855</v>
      </c>
      <c r="Q36" s="3"/>
      <c r="R36" s="3">
        <v>294377347</v>
      </c>
    </row>
    <row r="37" spans="2:18" ht="19.5" customHeight="1" x14ac:dyDescent="0.55000000000000004">
      <c r="B37" s="2" t="s">
        <v>235</v>
      </c>
      <c r="C37" s="102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170767</v>
      </c>
      <c r="M37" s="3"/>
      <c r="N37" s="3">
        <v>1500196227</v>
      </c>
      <c r="O37" s="3"/>
      <c r="P37" s="3">
        <v>1332003576</v>
      </c>
      <c r="Q37" s="3"/>
      <c r="R37" s="3">
        <v>168192651</v>
      </c>
    </row>
    <row r="38" spans="2:18" ht="19.5" customHeight="1" x14ac:dyDescent="0.55000000000000004">
      <c r="B38" s="2" t="s">
        <v>217</v>
      </c>
      <c r="C38" s="102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48000</v>
      </c>
      <c r="M38" s="3"/>
      <c r="N38" s="3">
        <v>1973511906</v>
      </c>
      <c r="O38" s="3"/>
      <c r="P38" s="3">
        <v>1839144924</v>
      </c>
      <c r="Q38" s="3"/>
      <c r="R38" s="3">
        <v>134366982</v>
      </c>
    </row>
    <row r="39" spans="2:18" ht="19.5" customHeight="1" x14ac:dyDescent="0.55000000000000004">
      <c r="B39" s="2" t="s">
        <v>123</v>
      </c>
      <c r="C39" s="102"/>
      <c r="D39" s="3">
        <v>100</v>
      </c>
      <c r="E39" s="3"/>
      <c r="F39" s="3">
        <v>81084303</v>
      </c>
      <c r="G39" s="3"/>
      <c r="H39" s="3">
        <v>74876999</v>
      </c>
      <c r="I39" s="3"/>
      <c r="J39" s="3">
        <v>6207304</v>
      </c>
      <c r="K39" s="3"/>
      <c r="L39" s="3">
        <v>5600</v>
      </c>
      <c r="M39" s="3"/>
      <c r="N39" s="3">
        <v>4324471055</v>
      </c>
      <c r="O39" s="3"/>
      <c r="P39" s="3">
        <v>4193112003</v>
      </c>
      <c r="Q39" s="3"/>
      <c r="R39" s="3">
        <v>131359052</v>
      </c>
    </row>
    <row r="40" spans="2:18" ht="19.5" customHeight="1" x14ac:dyDescent="0.55000000000000004">
      <c r="B40" s="2" t="s">
        <v>180</v>
      </c>
      <c r="C40" s="102"/>
      <c r="D40" s="3">
        <v>0</v>
      </c>
      <c r="E40" s="3"/>
      <c r="F40" s="3">
        <v>0</v>
      </c>
      <c r="G40" s="3"/>
      <c r="H40" s="3">
        <v>0</v>
      </c>
      <c r="I40" s="3"/>
      <c r="J40" s="3">
        <v>0</v>
      </c>
      <c r="K40" s="3"/>
      <c r="L40" s="3">
        <v>4000</v>
      </c>
      <c r="M40" s="3"/>
      <c r="N40" s="3">
        <v>3068643708</v>
      </c>
      <c r="O40" s="3"/>
      <c r="P40" s="3">
        <v>2996322983</v>
      </c>
      <c r="Q40" s="3"/>
      <c r="R40" s="3">
        <v>72320725</v>
      </c>
    </row>
    <row r="41" spans="2:18" ht="23.25" customHeight="1" x14ac:dyDescent="0.55000000000000004">
      <c r="B41" s="2" t="s">
        <v>210</v>
      </c>
      <c r="C41" s="102"/>
      <c r="D41" s="3">
        <v>0</v>
      </c>
      <c r="E41" s="3"/>
      <c r="F41" s="3">
        <v>0</v>
      </c>
      <c r="G41" s="3"/>
      <c r="H41" s="3">
        <v>0</v>
      </c>
      <c r="I41" s="3"/>
      <c r="J41" s="3">
        <v>0</v>
      </c>
      <c r="K41" s="3"/>
      <c r="L41" s="3">
        <v>10500</v>
      </c>
      <c r="M41" s="3"/>
      <c r="N41" s="3">
        <v>10295483607</v>
      </c>
      <c r="O41" s="3"/>
      <c r="P41" s="3">
        <v>10232014211</v>
      </c>
      <c r="Q41" s="3"/>
      <c r="R41" s="3">
        <v>63469396</v>
      </c>
    </row>
    <row r="42" spans="2:18" ht="19.5" customHeight="1" x14ac:dyDescent="0.55000000000000004">
      <c r="B42" s="2" t="s">
        <v>149</v>
      </c>
      <c r="C42" s="102"/>
      <c r="D42" s="3">
        <v>0</v>
      </c>
      <c r="E42" s="3"/>
      <c r="F42" s="3">
        <v>0</v>
      </c>
      <c r="G42" s="3"/>
      <c r="H42" s="3">
        <v>0</v>
      </c>
      <c r="I42" s="3"/>
      <c r="J42" s="3">
        <v>0</v>
      </c>
      <c r="K42" s="3"/>
      <c r="L42" s="3">
        <v>1226497</v>
      </c>
      <c r="M42" s="3"/>
      <c r="N42" s="3">
        <v>20869266447</v>
      </c>
      <c r="O42" s="3"/>
      <c r="P42" s="3">
        <v>20823146841</v>
      </c>
      <c r="Q42" s="3"/>
      <c r="R42" s="3">
        <v>46119606</v>
      </c>
    </row>
    <row r="43" spans="2:18" ht="19.5" customHeight="1" x14ac:dyDescent="0.55000000000000004">
      <c r="B43" s="2" t="s">
        <v>211</v>
      </c>
      <c r="C43" s="102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5000</v>
      </c>
      <c r="M43" s="3"/>
      <c r="N43" s="3">
        <v>5000000000</v>
      </c>
      <c r="O43" s="3"/>
      <c r="P43" s="3">
        <v>4977902080</v>
      </c>
      <c r="Q43" s="3"/>
      <c r="R43" s="3">
        <v>22097920</v>
      </c>
    </row>
    <row r="44" spans="2:18" ht="19.5" customHeight="1" x14ac:dyDescent="0.55000000000000004">
      <c r="B44" s="2" t="s">
        <v>184</v>
      </c>
      <c r="C44" s="102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13200</v>
      </c>
      <c r="M44" s="3"/>
      <c r="N44" s="3">
        <v>8590322723</v>
      </c>
      <c r="O44" s="3"/>
      <c r="P44" s="3">
        <v>8576764247</v>
      </c>
      <c r="Q44" s="3"/>
      <c r="R44" s="3">
        <v>13558476</v>
      </c>
    </row>
    <row r="45" spans="2:18" ht="19.5" customHeight="1" x14ac:dyDescent="0.55000000000000004">
      <c r="B45" s="2" t="s">
        <v>185</v>
      </c>
      <c r="C45" s="102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2000</v>
      </c>
      <c r="M45" s="3"/>
      <c r="N45" s="3">
        <v>1486150591</v>
      </c>
      <c r="O45" s="3"/>
      <c r="P45" s="3">
        <v>1474167143</v>
      </c>
      <c r="Q45" s="3"/>
      <c r="R45" s="3">
        <v>11983448</v>
      </c>
    </row>
    <row r="46" spans="2:18" ht="19.5" customHeight="1" x14ac:dyDescent="0.55000000000000004">
      <c r="B46" s="2" t="s">
        <v>147</v>
      </c>
      <c r="C46" s="102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1095064</v>
      </c>
      <c r="M46" s="3"/>
      <c r="N46" s="3">
        <v>25492186186</v>
      </c>
      <c r="O46" s="3"/>
      <c r="P46" s="3">
        <v>25482930652</v>
      </c>
      <c r="Q46" s="3"/>
      <c r="R46" s="3">
        <v>9255534</v>
      </c>
    </row>
    <row r="47" spans="2:18" ht="19.5" customHeight="1" x14ac:dyDescent="0.55000000000000004">
      <c r="B47" s="2" t="s">
        <v>223</v>
      </c>
      <c r="C47" s="102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1100</v>
      </c>
      <c r="M47" s="3"/>
      <c r="N47" s="3">
        <v>1100000000</v>
      </c>
      <c r="O47" s="3"/>
      <c r="P47" s="3">
        <v>1093048078</v>
      </c>
      <c r="Q47" s="3"/>
      <c r="R47" s="3">
        <v>6951922</v>
      </c>
    </row>
    <row r="48" spans="2:18" ht="19.5" customHeight="1" x14ac:dyDescent="0.55000000000000004">
      <c r="B48" s="2" t="s">
        <v>14</v>
      </c>
      <c r="C48" s="102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18776</v>
      </c>
      <c r="M48" s="3"/>
      <c r="N48" s="3">
        <v>118144913</v>
      </c>
      <c r="O48" s="3"/>
      <c r="P48" s="3">
        <v>116651767</v>
      </c>
      <c r="Q48" s="3"/>
      <c r="R48" s="3">
        <v>1493146</v>
      </c>
    </row>
    <row r="49" spans="2:18" ht="19.5" customHeight="1" x14ac:dyDescent="0.55000000000000004">
      <c r="B49" s="2" t="s">
        <v>164</v>
      </c>
      <c r="C49" s="102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71</v>
      </c>
      <c r="M49" s="3"/>
      <c r="N49" s="3">
        <v>1508950</v>
      </c>
      <c r="O49" s="3"/>
      <c r="P49" s="3">
        <v>891145</v>
      </c>
      <c r="Q49" s="3"/>
      <c r="R49" s="3">
        <v>617805</v>
      </c>
    </row>
    <row r="50" spans="2:18" ht="19.5" customHeight="1" x14ac:dyDescent="0.55000000000000004">
      <c r="B50" s="2" t="s">
        <v>204</v>
      </c>
      <c r="C50" s="102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5</v>
      </c>
      <c r="M50" s="3"/>
      <c r="N50" s="3">
        <v>5</v>
      </c>
      <c r="O50" s="3"/>
      <c r="P50" s="3">
        <v>5</v>
      </c>
      <c r="Q50" s="3"/>
      <c r="R50" s="3">
        <v>0</v>
      </c>
    </row>
    <row r="51" spans="2:18" ht="19.5" customHeight="1" x14ac:dyDescent="0.55000000000000004">
      <c r="B51" s="2" t="s">
        <v>197</v>
      </c>
      <c r="C51" s="102"/>
      <c r="D51" s="3">
        <v>0</v>
      </c>
      <c r="E51" s="3"/>
      <c r="F51" s="3">
        <v>0</v>
      </c>
      <c r="G51" s="3"/>
      <c r="H51" s="3">
        <v>0</v>
      </c>
      <c r="I51" s="3"/>
      <c r="J51" s="3">
        <v>0</v>
      </c>
      <c r="K51" s="3"/>
      <c r="L51" s="3">
        <v>4</v>
      </c>
      <c r="M51" s="3"/>
      <c r="N51" s="3">
        <v>4</v>
      </c>
      <c r="O51" s="3"/>
      <c r="P51" s="3">
        <v>4</v>
      </c>
      <c r="Q51" s="3"/>
      <c r="R51" s="3">
        <v>0</v>
      </c>
    </row>
    <row r="52" spans="2:18" ht="19.5" customHeight="1" x14ac:dyDescent="0.55000000000000004">
      <c r="B52" s="2" t="s">
        <v>199</v>
      </c>
      <c r="C52" s="102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2</v>
      </c>
      <c r="M52" s="3"/>
      <c r="N52" s="3">
        <v>2</v>
      </c>
      <c r="O52" s="3"/>
      <c r="P52" s="3">
        <v>2</v>
      </c>
      <c r="Q52" s="3"/>
      <c r="R52" s="3">
        <v>0</v>
      </c>
    </row>
    <row r="53" spans="2:18" ht="19.5" customHeight="1" x14ac:dyDescent="0.55000000000000004">
      <c r="B53" s="2" t="s">
        <v>205</v>
      </c>
      <c r="C53" s="102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3</v>
      </c>
      <c r="M53" s="3"/>
      <c r="N53" s="3">
        <v>3</v>
      </c>
      <c r="O53" s="3"/>
      <c r="P53" s="3">
        <v>3</v>
      </c>
      <c r="Q53" s="3"/>
      <c r="R53" s="3">
        <v>0</v>
      </c>
    </row>
    <row r="54" spans="2:18" ht="19.5" customHeight="1" x14ac:dyDescent="0.55000000000000004">
      <c r="B54" s="2" t="s">
        <v>202</v>
      </c>
      <c r="C54" s="102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5</v>
      </c>
      <c r="M54" s="3"/>
      <c r="N54" s="3">
        <v>5</v>
      </c>
      <c r="O54" s="3"/>
      <c r="P54" s="3">
        <v>5</v>
      </c>
      <c r="Q54" s="3"/>
      <c r="R54" s="3">
        <v>0</v>
      </c>
    </row>
    <row r="55" spans="2:18" ht="19.5" customHeight="1" x14ac:dyDescent="0.55000000000000004">
      <c r="B55" s="2" t="s">
        <v>209</v>
      </c>
      <c r="C55" s="102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1</v>
      </c>
      <c r="M55" s="3"/>
      <c r="N55" s="3">
        <v>1</v>
      </c>
      <c r="O55" s="3"/>
      <c r="P55" s="3">
        <v>1</v>
      </c>
      <c r="Q55" s="3"/>
      <c r="R55" s="3">
        <v>0</v>
      </c>
    </row>
    <row r="56" spans="2:18" ht="19.5" customHeight="1" x14ac:dyDescent="0.55000000000000004">
      <c r="B56" s="2" t="s">
        <v>200</v>
      </c>
      <c r="C56" s="102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3</v>
      </c>
      <c r="M56" s="3"/>
      <c r="N56" s="3">
        <v>3</v>
      </c>
      <c r="O56" s="3"/>
      <c r="P56" s="3">
        <v>3</v>
      </c>
      <c r="Q56" s="3"/>
      <c r="R56" s="3">
        <v>0</v>
      </c>
    </row>
    <row r="57" spans="2:18" ht="19.5" customHeight="1" x14ac:dyDescent="0.55000000000000004">
      <c r="B57" s="2" t="s">
        <v>196</v>
      </c>
      <c r="C57" s="102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1</v>
      </c>
      <c r="M57" s="3"/>
      <c r="N57" s="3">
        <v>1</v>
      </c>
      <c r="O57" s="3"/>
      <c r="P57" s="3">
        <v>1</v>
      </c>
      <c r="Q57" s="3"/>
      <c r="R57" s="3">
        <v>0</v>
      </c>
    </row>
    <row r="58" spans="2:18" ht="19.5" customHeight="1" x14ac:dyDescent="0.55000000000000004">
      <c r="B58" s="2" t="s">
        <v>207</v>
      </c>
      <c r="C58" s="102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1</v>
      </c>
      <c r="M58" s="3"/>
      <c r="N58" s="3">
        <v>1</v>
      </c>
      <c r="O58" s="3"/>
      <c r="P58" s="3">
        <v>1</v>
      </c>
      <c r="Q58" s="3"/>
      <c r="R58" s="3">
        <v>0</v>
      </c>
    </row>
    <row r="59" spans="2:18" ht="19.5" customHeight="1" x14ac:dyDescent="0.55000000000000004">
      <c r="B59" s="2" t="s">
        <v>198</v>
      </c>
      <c r="C59" s="102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1</v>
      </c>
      <c r="M59" s="3"/>
      <c r="N59" s="3">
        <v>1</v>
      </c>
      <c r="O59" s="3"/>
      <c r="P59" s="3">
        <v>1</v>
      </c>
      <c r="Q59" s="3"/>
      <c r="R59" s="3">
        <v>0</v>
      </c>
    </row>
    <row r="60" spans="2:18" ht="19.5" customHeight="1" x14ac:dyDescent="0.55000000000000004">
      <c r="B60" s="2" t="s">
        <v>206</v>
      </c>
      <c r="C60" s="102"/>
      <c r="D60" s="3">
        <v>0</v>
      </c>
      <c r="E60" s="3"/>
      <c r="F60" s="3">
        <v>0</v>
      </c>
      <c r="G60" s="3"/>
      <c r="H60" s="3">
        <v>0</v>
      </c>
      <c r="I60" s="3"/>
      <c r="J60" s="3">
        <v>0</v>
      </c>
      <c r="K60" s="3"/>
      <c r="L60" s="3">
        <v>1</v>
      </c>
      <c r="M60" s="3"/>
      <c r="N60" s="3">
        <v>1</v>
      </c>
      <c r="O60" s="3"/>
      <c r="P60" s="3">
        <v>1</v>
      </c>
      <c r="Q60" s="3"/>
      <c r="R60" s="3">
        <v>0</v>
      </c>
    </row>
    <row r="61" spans="2:18" ht="19.5" customHeight="1" x14ac:dyDescent="0.55000000000000004">
      <c r="B61" s="2" t="s">
        <v>201</v>
      </c>
      <c r="C61" s="102"/>
      <c r="D61" s="3">
        <v>0</v>
      </c>
      <c r="E61" s="3"/>
      <c r="F61" s="3">
        <v>0</v>
      </c>
      <c r="G61" s="3"/>
      <c r="H61" s="3">
        <v>0</v>
      </c>
      <c r="I61" s="3"/>
      <c r="J61" s="3">
        <v>0</v>
      </c>
      <c r="K61" s="3"/>
      <c r="L61" s="3">
        <v>1</v>
      </c>
      <c r="M61" s="3"/>
      <c r="N61" s="3">
        <v>1</v>
      </c>
      <c r="O61" s="3"/>
      <c r="P61" s="3">
        <v>1</v>
      </c>
      <c r="Q61" s="3"/>
      <c r="R61" s="3">
        <v>0</v>
      </c>
    </row>
    <row r="62" spans="2:18" ht="19.5" customHeight="1" x14ac:dyDescent="0.55000000000000004">
      <c r="B62" s="2" t="s">
        <v>203</v>
      </c>
      <c r="C62" s="102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4</v>
      </c>
      <c r="M62" s="3"/>
      <c r="N62" s="3">
        <v>4</v>
      </c>
      <c r="O62" s="3"/>
      <c r="P62" s="3">
        <v>4</v>
      </c>
      <c r="Q62" s="3"/>
      <c r="R62" s="3">
        <v>0</v>
      </c>
    </row>
    <row r="63" spans="2:18" ht="19.5" customHeight="1" x14ac:dyDescent="0.55000000000000004">
      <c r="B63" s="2" t="s">
        <v>232</v>
      </c>
      <c r="C63" s="102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341730</v>
      </c>
      <c r="M63" s="3"/>
      <c r="N63" s="3">
        <v>5333038380</v>
      </c>
      <c r="O63" s="3"/>
      <c r="P63" s="3">
        <v>5333038380</v>
      </c>
      <c r="Q63" s="3"/>
      <c r="R63" s="3">
        <v>0</v>
      </c>
    </row>
    <row r="64" spans="2:18" ht="19.5" customHeight="1" x14ac:dyDescent="0.55000000000000004">
      <c r="B64" s="2" t="s">
        <v>208</v>
      </c>
      <c r="C64" s="102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4</v>
      </c>
      <c r="M64" s="3"/>
      <c r="N64" s="3">
        <v>4</v>
      </c>
      <c r="O64" s="3"/>
      <c r="P64" s="3">
        <v>4</v>
      </c>
      <c r="Q64" s="3"/>
      <c r="R64" s="3">
        <v>0</v>
      </c>
    </row>
    <row r="65" spans="2:18" ht="19.5" customHeight="1" x14ac:dyDescent="0.55000000000000004">
      <c r="B65" s="2" t="s">
        <v>128</v>
      </c>
      <c r="C65" s="102"/>
      <c r="D65" s="3">
        <v>0</v>
      </c>
      <c r="E65" s="3"/>
      <c r="F65" s="3">
        <v>0</v>
      </c>
      <c r="G65" s="3"/>
      <c r="H65" s="3">
        <v>0</v>
      </c>
      <c r="I65" s="3"/>
      <c r="J65" s="3">
        <v>0</v>
      </c>
      <c r="K65" s="3"/>
      <c r="L65" s="3">
        <v>1</v>
      </c>
      <c r="M65" s="3"/>
      <c r="N65" s="3">
        <v>1</v>
      </c>
      <c r="O65" s="3"/>
      <c r="P65" s="3">
        <v>2822</v>
      </c>
      <c r="Q65" s="3"/>
      <c r="R65" s="3">
        <v>-2821</v>
      </c>
    </row>
    <row r="66" spans="2:18" ht="19.5" customHeight="1" x14ac:dyDescent="0.55000000000000004">
      <c r="B66" s="2" t="s">
        <v>129</v>
      </c>
      <c r="C66" s="102"/>
      <c r="D66" s="3">
        <v>0</v>
      </c>
      <c r="E66" s="3"/>
      <c r="F66" s="3">
        <v>0</v>
      </c>
      <c r="G66" s="3"/>
      <c r="H66" s="3">
        <v>0</v>
      </c>
      <c r="I66" s="3"/>
      <c r="J66" s="3">
        <v>0</v>
      </c>
      <c r="K66" s="3"/>
      <c r="L66" s="3">
        <v>1</v>
      </c>
      <c r="M66" s="3"/>
      <c r="N66" s="3">
        <v>1</v>
      </c>
      <c r="O66" s="3"/>
      <c r="P66" s="3">
        <v>45756</v>
      </c>
      <c r="Q66" s="3"/>
      <c r="R66" s="3">
        <v>-45755</v>
      </c>
    </row>
    <row r="67" spans="2:18" ht="19.5" customHeight="1" x14ac:dyDescent="0.55000000000000004">
      <c r="B67" s="2" t="s">
        <v>178</v>
      </c>
      <c r="C67" s="102"/>
      <c r="D67" s="3">
        <v>0</v>
      </c>
      <c r="E67" s="3"/>
      <c r="F67" s="3">
        <v>0</v>
      </c>
      <c r="G67" s="3"/>
      <c r="H67" s="3">
        <v>0</v>
      </c>
      <c r="I67" s="3"/>
      <c r="J67" s="3">
        <v>0</v>
      </c>
      <c r="K67" s="3"/>
      <c r="L67" s="3">
        <v>130020</v>
      </c>
      <c r="M67" s="3"/>
      <c r="N67" s="3">
        <v>13946977004</v>
      </c>
      <c r="O67" s="3"/>
      <c r="P67" s="3">
        <v>14035670014</v>
      </c>
      <c r="Q67" s="3"/>
      <c r="R67" s="3">
        <v>-88693010</v>
      </c>
    </row>
    <row r="68" spans="2:18" ht="19.5" customHeight="1" x14ac:dyDescent="0.55000000000000004">
      <c r="B68" s="2" t="s">
        <v>174</v>
      </c>
      <c r="C68" s="102"/>
      <c r="D68" s="3">
        <v>0</v>
      </c>
      <c r="E68" s="3"/>
      <c r="F68" s="3">
        <v>0</v>
      </c>
      <c r="G68" s="3"/>
      <c r="H68" s="3">
        <v>0</v>
      </c>
      <c r="I68" s="3"/>
      <c r="J68" s="3">
        <v>0</v>
      </c>
      <c r="K68" s="3"/>
      <c r="L68" s="3">
        <v>70000</v>
      </c>
      <c r="M68" s="3"/>
      <c r="N68" s="3">
        <v>2900731435</v>
      </c>
      <c r="O68" s="3"/>
      <c r="P68" s="3">
        <v>3006463493</v>
      </c>
      <c r="Q68" s="3"/>
      <c r="R68" s="3">
        <v>-105732058</v>
      </c>
    </row>
    <row r="69" spans="2:18" ht="19.5" customHeight="1" x14ac:dyDescent="0.55000000000000004">
      <c r="B69" s="2" t="s">
        <v>163</v>
      </c>
      <c r="C69" s="102"/>
      <c r="D69" s="3">
        <v>0</v>
      </c>
      <c r="E69" s="3"/>
      <c r="F69" s="3">
        <v>0</v>
      </c>
      <c r="G69" s="3"/>
      <c r="H69" s="3">
        <v>0</v>
      </c>
      <c r="I69" s="3"/>
      <c r="J69" s="3">
        <v>0</v>
      </c>
      <c r="K69" s="3"/>
      <c r="L69" s="3">
        <v>2800000</v>
      </c>
      <c r="M69" s="3"/>
      <c r="N69" s="3">
        <v>10613409820</v>
      </c>
      <c r="O69" s="3"/>
      <c r="P69" s="3">
        <v>10947009356</v>
      </c>
      <c r="Q69" s="3"/>
      <c r="R69" s="3">
        <v>-333599536</v>
      </c>
    </row>
    <row r="70" spans="2:18" ht="19.5" customHeight="1" x14ac:dyDescent="0.55000000000000004">
      <c r="B70" s="2" t="s">
        <v>162</v>
      </c>
      <c r="C70" s="102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241720</v>
      </c>
      <c r="M70" s="3"/>
      <c r="N70" s="3">
        <v>12203841301</v>
      </c>
      <c r="O70" s="3"/>
      <c r="P70" s="3">
        <v>12694079076</v>
      </c>
      <c r="Q70" s="3"/>
      <c r="R70" s="3">
        <v>-490237775</v>
      </c>
    </row>
    <row r="71" spans="2:18" ht="19.5" customHeight="1" x14ac:dyDescent="0.55000000000000004">
      <c r="B71" s="2" t="s">
        <v>231</v>
      </c>
      <c r="C71" s="102"/>
      <c r="D71" s="3">
        <v>0</v>
      </c>
      <c r="E71" s="3"/>
      <c r="F71" s="3">
        <v>0</v>
      </c>
      <c r="G71" s="3"/>
      <c r="H71" s="3">
        <v>0</v>
      </c>
      <c r="I71" s="3"/>
      <c r="J71" s="3">
        <v>0</v>
      </c>
      <c r="K71" s="3"/>
      <c r="L71" s="3">
        <v>936785</v>
      </c>
      <c r="M71" s="3"/>
      <c r="N71" s="3">
        <v>4923529090</v>
      </c>
      <c r="O71" s="3"/>
      <c r="P71" s="3">
        <v>5483381895</v>
      </c>
      <c r="Q71" s="3"/>
      <c r="R71" s="3">
        <v>-559852805</v>
      </c>
    </row>
    <row r="72" spans="2:18" ht="19.5" customHeight="1" x14ac:dyDescent="0.55000000000000004">
      <c r="B72" s="2" t="s">
        <v>195</v>
      </c>
      <c r="C72" s="102"/>
      <c r="D72" s="3">
        <v>0</v>
      </c>
      <c r="E72" s="3"/>
      <c r="F72" s="3">
        <v>0</v>
      </c>
      <c r="G72" s="3"/>
      <c r="H72" s="3">
        <v>0</v>
      </c>
      <c r="I72" s="3"/>
      <c r="J72" s="3">
        <v>0</v>
      </c>
      <c r="K72" s="3"/>
      <c r="L72" s="3">
        <v>617252</v>
      </c>
      <c r="M72" s="3"/>
      <c r="N72" s="3">
        <v>19683855093</v>
      </c>
      <c r="O72" s="3"/>
      <c r="P72" s="3">
        <v>20309610444</v>
      </c>
      <c r="Q72" s="3"/>
      <c r="R72" s="3">
        <v>-625755351</v>
      </c>
    </row>
    <row r="73" spans="2:18" ht="19.5" customHeight="1" x14ac:dyDescent="0.55000000000000004">
      <c r="B73" s="2" t="s">
        <v>227</v>
      </c>
      <c r="C73" s="102"/>
      <c r="D73" s="3">
        <v>0</v>
      </c>
      <c r="E73" s="3"/>
      <c r="F73" s="3">
        <v>0</v>
      </c>
      <c r="G73" s="3"/>
      <c r="H73" s="3">
        <v>0</v>
      </c>
      <c r="I73" s="3"/>
      <c r="J73" s="3">
        <v>0</v>
      </c>
      <c r="K73" s="3"/>
      <c r="L73" s="3">
        <v>1017668</v>
      </c>
      <c r="M73" s="3"/>
      <c r="N73" s="3">
        <v>9817382923</v>
      </c>
      <c r="O73" s="3"/>
      <c r="P73" s="3">
        <v>10570059273</v>
      </c>
      <c r="Q73" s="3"/>
      <c r="R73" s="3">
        <v>-752676350</v>
      </c>
    </row>
    <row r="74" spans="2:18" ht="19.5" customHeight="1" x14ac:dyDescent="0.55000000000000004">
      <c r="B74" s="2" t="s">
        <v>218</v>
      </c>
      <c r="C74" s="102"/>
      <c r="D74" s="3">
        <v>0</v>
      </c>
      <c r="E74" s="3"/>
      <c r="F74" s="3">
        <v>0</v>
      </c>
      <c r="G74" s="3"/>
      <c r="H74" s="3">
        <v>0</v>
      </c>
      <c r="I74" s="3"/>
      <c r="J74" s="3">
        <v>0</v>
      </c>
      <c r="K74" s="3"/>
      <c r="L74" s="3">
        <v>302870</v>
      </c>
      <c r="M74" s="3"/>
      <c r="N74" s="3">
        <v>13630713664</v>
      </c>
      <c r="O74" s="3"/>
      <c r="P74" s="3">
        <v>14554235672</v>
      </c>
      <c r="Q74" s="3"/>
      <c r="R74" s="3">
        <v>-923522008</v>
      </c>
    </row>
    <row r="75" spans="2:18" ht="19.5" customHeight="1" x14ac:dyDescent="0.55000000000000004">
      <c r="B75" s="2" t="s">
        <v>224</v>
      </c>
      <c r="C75" s="102"/>
      <c r="D75" s="3">
        <v>0</v>
      </c>
      <c r="E75" s="3"/>
      <c r="F75" s="3">
        <v>0</v>
      </c>
      <c r="G75" s="3"/>
      <c r="H75" s="3">
        <v>0</v>
      </c>
      <c r="I75" s="3"/>
      <c r="J75" s="3">
        <v>0</v>
      </c>
      <c r="K75" s="3"/>
      <c r="L75" s="3">
        <v>1233529</v>
      </c>
      <c r="M75" s="3"/>
      <c r="N75" s="3">
        <v>14597334353</v>
      </c>
      <c r="O75" s="3"/>
      <c r="P75" s="3">
        <v>15569053383</v>
      </c>
      <c r="Q75" s="3"/>
      <c r="R75" s="3">
        <v>-971719030</v>
      </c>
    </row>
    <row r="76" spans="2:18" ht="19.5" customHeight="1" x14ac:dyDescent="0.55000000000000004">
      <c r="B76" s="2" t="s">
        <v>15</v>
      </c>
      <c r="C76" s="102"/>
      <c r="D76" s="3">
        <v>0</v>
      </c>
      <c r="E76" s="3"/>
      <c r="F76" s="3">
        <v>0</v>
      </c>
      <c r="G76" s="3"/>
      <c r="H76" s="3">
        <v>0</v>
      </c>
      <c r="I76" s="3"/>
      <c r="J76" s="3">
        <v>0</v>
      </c>
      <c r="K76" s="3"/>
      <c r="L76" s="3">
        <v>7542643</v>
      </c>
      <c r="M76" s="3"/>
      <c r="N76" s="3">
        <v>42911390091</v>
      </c>
      <c r="O76" s="3"/>
      <c r="P76" s="3">
        <v>44161831574</v>
      </c>
      <c r="Q76" s="3"/>
      <c r="R76" s="3">
        <v>-1250441483</v>
      </c>
    </row>
    <row r="77" spans="2:18" ht="19.5" customHeight="1" x14ac:dyDescent="0.55000000000000004">
      <c r="B77" s="2" t="s">
        <v>220</v>
      </c>
      <c r="C77" s="102"/>
      <c r="D77" s="3">
        <v>0</v>
      </c>
      <c r="E77" s="3"/>
      <c r="F77" s="3">
        <v>0</v>
      </c>
      <c r="G77" s="3"/>
      <c r="H77" s="3">
        <v>0</v>
      </c>
      <c r="I77" s="3"/>
      <c r="J77" s="3">
        <v>0</v>
      </c>
      <c r="K77" s="3"/>
      <c r="L77" s="3">
        <v>1397761</v>
      </c>
      <c r="M77" s="3"/>
      <c r="N77" s="3">
        <v>6498809052</v>
      </c>
      <c r="O77" s="3"/>
      <c r="P77" s="3">
        <v>7952407760</v>
      </c>
      <c r="Q77" s="3"/>
      <c r="R77" s="3">
        <v>-1453598708</v>
      </c>
    </row>
    <row r="78" spans="2:18" ht="19.5" customHeight="1" x14ac:dyDescent="0.55000000000000004">
      <c r="B78" s="2" t="s">
        <v>173</v>
      </c>
      <c r="C78" s="102"/>
      <c r="D78" s="3">
        <v>0</v>
      </c>
      <c r="E78" s="3"/>
      <c r="F78" s="3">
        <v>0</v>
      </c>
      <c r="G78" s="3"/>
      <c r="H78" s="3">
        <v>0</v>
      </c>
      <c r="I78" s="3"/>
      <c r="J78" s="3">
        <v>0</v>
      </c>
      <c r="K78" s="3"/>
      <c r="L78" s="3">
        <v>900000</v>
      </c>
      <c r="M78" s="3"/>
      <c r="N78" s="3">
        <v>9235887997</v>
      </c>
      <c r="O78" s="3"/>
      <c r="P78" s="3">
        <v>11377548511</v>
      </c>
      <c r="Q78" s="3"/>
      <c r="R78" s="3">
        <v>-2141660514</v>
      </c>
    </row>
    <row r="79" spans="2:18" ht="19.5" customHeight="1" x14ac:dyDescent="0.55000000000000004">
      <c r="B79" s="2" t="s">
        <v>172</v>
      </c>
      <c r="C79" s="102"/>
      <c r="D79" s="3">
        <v>0</v>
      </c>
      <c r="E79" s="3"/>
      <c r="F79" s="3">
        <v>0</v>
      </c>
      <c r="G79" s="3"/>
      <c r="H79" s="3">
        <v>0</v>
      </c>
      <c r="I79" s="3"/>
      <c r="J79" s="3">
        <v>0</v>
      </c>
      <c r="K79" s="3"/>
      <c r="L79" s="3">
        <v>5022320</v>
      </c>
      <c r="M79" s="3"/>
      <c r="N79" s="3">
        <v>9593187341</v>
      </c>
      <c r="O79" s="3"/>
      <c r="P79" s="3">
        <v>12496783905</v>
      </c>
      <c r="Q79" s="3"/>
      <c r="R79" s="3">
        <v>-2903596564</v>
      </c>
    </row>
    <row r="80" spans="2:18" ht="19.5" customHeight="1" x14ac:dyDescent="0.55000000000000004">
      <c r="B80" s="2" t="s">
        <v>158</v>
      </c>
      <c r="C80" s="102"/>
      <c r="D80" s="3">
        <v>0</v>
      </c>
      <c r="E80" s="3"/>
      <c r="F80" s="3">
        <v>0</v>
      </c>
      <c r="G80" s="3"/>
      <c r="H80" s="3">
        <v>0</v>
      </c>
      <c r="I80" s="3"/>
      <c r="J80" s="3">
        <v>0</v>
      </c>
      <c r="K80" s="3"/>
      <c r="L80" s="3">
        <v>10000000</v>
      </c>
      <c r="M80" s="3"/>
      <c r="N80" s="3">
        <v>29018732290</v>
      </c>
      <c r="O80" s="3"/>
      <c r="P80" s="3">
        <v>31999668021</v>
      </c>
      <c r="Q80" s="3"/>
      <c r="R80" s="3">
        <v>-2980935731</v>
      </c>
    </row>
    <row r="81" spans="2:18" ht="19.5" customHeight="1" x14ac:dyDescent="0.55000000000000004">
      <c r="B81" s="2" t="s">
        <v>160</v>
      </c>
      <c r="C81" s="102"/>
      <c r="D81" s="3">
        <v>70000</v>
      </c>
      <c r="E81" s="3"/>
      <c r="F81" s="3">
        <v>503088706</v>
      </c>
      <c r="G81" s="3"/>
      <c r="H81" s="3">
        <v>488733395</v>
      </c>
      <c r="I81" s="3"/>
      <c r="J81" s="3">
        <v>14355311</v>
      </c>
      <c r="K81" s="3"/>
      <c r="L81" s="3">
        <v>2270000</v>
      </c>
      <c r="M81" s="3"/>
      <c r="N81" s="3">
        <v>16029987750</v>
      </c>
      <c r="O81" s="3"/>
      <c r="P81" s="3">
        <v>19545071781</v>
      </c>
      <c r="Q81" s="3"/>
      <c r="R81" s="3">
        <v>-3515084031</v>
      </c>
    </row>
    <row r="82" spans="2:18" ht="19.5" customHeight="1" x14ac:dyDescent="0.55000000000000004">
      <c r="B82" s="2" t="s">
        <v>171</v>
      </c>
      <c r="C82" s="102"/>
      <c r="D82" s="3">
        <v>0</v>
      </c>
      <c r="E82" s="3"/>
      <c r="F82" s="3">
        <v>0</v>
      </c>
      <c r="G82" s="3"/>
      <c r="H82" s="3">
        <v>0</v>
      </c>
      <c r="I82" s="3"/>
      <c r="J82" s="3">
        <v>0</v>
      </c>
      <c r="K82" s="3"/>
      <c r="L82" s="3">
        <v>1572691</v>
      </c>
      <c r="M82" s="3"/>
      <c r="N82" s="3">
        <v>16723747112</v>
      </c>
      <c r="O82" s="3"/>
      <c r="P82" s="3">
        <v>22040046087</v>
      </c>
      <c r="Q82" s="3"/>
      <c r="R82" s="3">
        <v>-5316298975</v>
      </c>
    </row>
    <row r="83" spans="2:18" x14ac:dyDescent="0.55000000000000004">
      <c r="B83" s="2" t="s">
        <v>156</v>
      </c>
      <c r="C83" s="102"/>
      <c r="D83" s="3">
        <v>1</v>
      </c>
      <c r="E83" s="3"/>
      <c r="F83" s="3">
        <v>1</v>
      </c>
      <c r="G83" s="3"/>
      <c r="H83" s="3">
        <v>2128</v>
      </c>
      <c r="I83" s="3"/>
      <c r="J83" s="3">
        <v>-2127</v>
      </c>
      <c r="K83" s="3"/>
      <c r="L83" s="3">
        <v>9355501</v>
      </c>
      <c r="M83" s="3"/>
      <c r="N83" s="3">
        <v>20520323084</v>
      </c>
      <c r="O83" s="3"/>
      <c r="P83" s="3">
        <v>25891964972</v>
      </c>
      <c r="Q83" s="3"/>
      <c r="R83" s="3">
        <v>-5371641888</v>
      </c>
    </row>
    <row r="84" spans="2:18" x14ac:dyDescent="0.55000000000000004">
      <c r="B84" s="2" t="s">
        <v>153</v>
      </c>
      <c r="C84" s="102"/>
      <c r="D84" s="3">
        <v>0</v>
      </c>
      <c r="E84" s="3"/>
      <c r="F84" s="3">
        <v>0</v>
      </c>
      <c r="G84" s="3"/>
      <c r="H84" s="3">
        <v>0</v>
      </c>
      <c r="I84" s="3"/>
      <c r="J84" s="3">
        <v>0</v>
      </c>
      <c r="K84" s="3"/>
      <c r="L84" s="3">
        <v>2798447</v>
      </c>
      <c r="M84" s="3"/>
      <c r="N84" s="3">
        <v>33243833040</v>
      </c>
      <c r="O84" s="3"/>
      <c r="P84" s="3">
        <v>39392349780</v>
      </c>
      <c r="Q84" s="3"/>
      <c r="R84" s="3">
        <v>-6148516740</v>
      </c>
    </row>
    <row r="85" spans="2:18" x14ac:dyDescent="0.55000000000000004">
      <c r="B85" s="2" t="s">
        <v>122</v>
      </c>
      <c r="C85" s="102"/>
      <c r="D85" s="3">
        <v>293912</v>
      </c>
      <c r="E85" s="3"/>
      <c r="F85" s="3">
        <v>6973961779</v>
      </c>
      <c r="G85" s="3"/>
      <c r="H85" s="3">
        <v>9416420700</v>
      </c>
      <c r="I85" s="3"/>
      <c r="J85" s="3">
        <v>-2442458921</v>
      </c>
      <c r="K85" s="3"/>
      <c r="L85" s="3">
        <v>1039381</v>
      </c>
      <c r="M85" s="3"/>
      <c r="N85" s="3">
        <v>25938171778</v>
      </c>
      <c r="O85" s="3"/>
      <c r="P85" s="3">
        <v>33299929097</v>
      </c>
      <c r="Q85" s="3"/>
      <c r="R85" s="3">
        <v>-7361757319</v>
      </c>
    </row>
    <row r="86" spans="2:18" x14ac:dyDescent="0.55000000000000004">
      <c r="B86" s="2" t="s">
        <v>161</v>
      </c>
      <c r="C86" s="102"/>
      <c r="D86" s="3">
        <v>0</v>
      </c>
      <c r="E86" s="3"/>
      <c r="F86" s="3">
        <v>0</v>
      </c>
      <c r="G86" s="3"/>
      <c r="H86" s="3">
        <v>0</v>
      </c>
      <c r="I86" s="3"/>
      <c r="J86" s="3">
        <v>0</v>
      </c>
      <c r="K86" s="3"/>
      <c r="L86" s="3">
        <v>127000</v>
      </c>
      <c r="M86" s="3"/>
      <c r="N86" s="3">
        <v>17389142198</v>
      </c>
      <c r="O86" s="3"/>
      <c r="P86" s="3">
        <v>25061888013</v>
      </c>
      <c r="Q86" s="3"/>
      <c r="R86" s="3">
        <v>-7672745815</v>
      </c>
    </row>
    <row r="87" spans="2:18" x14ac:dyDescent="0.55000000000000004">
      <c r="B87" s="2" t="s">
        <v>133</v>
      </c>
      <c r="C87" s="102"/>
      <c r="D87" s="3">
        <v>0</v>
      </c>
      <c r="E87" s="3"/>
      <c r="F87" s="3">
        <v>0</v>
      </c>
      <c r="G87" s="3"/>
      <c r="H87" s="3">
        <v>0</v>
      </c>
      <c r="I87" s="3"/>
      <c r="J87" s="3">
        <v>0</v>
      </c>
      <c r="K87" s="3"/>
      <c r="L87" s="3">
        <v>720140</v>
      </c>
      <c r="M87" s="3"/>
      <c r="N87" s="3">
        <v>118099559104</v>
      </c>
      <c r="O87" s="3"/>
      <c r="P87" s="3">
        <v>131985048446</v>
      </c>
      <c r="Q87" s="3"/>
      <c r="R87" s="3">
        <v>-13885489342</v>
      </c>
    </row>
    <row r="88" spans="2:18" x14ac:dyDescent="0.55000000000000004">
      <c r="B88" s="2" t="s">
        <v>157</v>
      </c>
      <c r="C88" s="102"/>
      <c r="D88" s="3">
        <v>0</v>
      </c>
      <c r="E88" s="3"/>
      <c r="F88" s="3">
        <v>0</v>
      </c>
      <c r="G88" s="3"/>
      <c r="H88" s="3">
        <v>0</v>
      </c>
      <c r="I88" s="3"/>
      <c r="J88" s="3">
        <v>0</v>
      </c>
      <c r="K88" s="3"/>
      <c r="L88" s="3">
        <v>887040</v>
      </c>
      <c r="M88" s="3"/>
      <c r="N88" s="3">
        <v>38181704370</v>
      </c>
      <c r="O88" s="3"/>
      <c r="P88" s="3">
        <v>56935053760</v>
      </c>
      <c r="Q88" s="3"/>
      <c r="R88" s="3">
        <v>-18753349390</v>
      </c>
    </row>
    <row r="89" spans="2:18" x14ac:dyDescent="0.55000000000000004">
      <c r="D89" s="3"/>
      <c r="F89" s="3"/>
      <c r="H89" s="3"/>
      <c r="J89" s="3"/>
      <c r="L89" s="3"/>
      <c r="N89" s="3"/>
      <c r="P89" s="3"/>
      <c r="R89" s="3"/>
    </row>
    <row r="90" spans="2:18" ht="21.75" thickBot="1" x14ac:dyDescent="0.6">
      <c r="B90" s="30" t="s">
        <v>88</v>
      </c>
      <c r="D90" s="9"/>
      <c r="F90" s="9">
        <f>SUM(F10:F89)</f>
        <v>24003258287</v>
      </c>
      <c r="H90" s="9">
        <f>SUM(H10:H89)</f>
        <v>24645425189</v>
      </c>
      <c r="J90" s="9">
        <f>SUM(J10:J89)</f>
        <v>-642166902</v>
      </c>
      <c r="L90" s="9">
        <f>SUM(L10:L89)</f>
        <v>94352229</v>
      </c>
      <c r="N90" s="9">
        <f>SUM(N10:N89)</f>
        <v>1397921459359</v>
      </c>
      <c r="P90" s="9">
        <f>SUM(P10:P89)</f>
        <v>1343129215452</v>
      </c>
      <c r="R90" s="9">
        <f>SUM(R10:R89)</f>
        <v>54792243907</v>
      </c>
    </row>
    <row r="91" spans="2:18" ht="21.75" thickTop="1" x14ac:dyDescent="0.55000000000000004"/>
    <row r="92" spans="2:18" ht="26.25" x14ac:dyDescent="0.65">
      <c r="J92" s="26">
        <v>12</v>
      </c>
    </row>
  </sheetData>
  <sortState xmlns:xlrd2="http://schemas.microsoft.com/office/spreadsheetml/2017/richdata2" ref="B10:R88">
    <sortCondition descending="1" ref="R10:R8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39" orientation="portrait" r:id="rId1"/>
  <rowBreaks count="4" manualBreakCount="4">
    <brk id="29" max="16383" man="1"/>
    <brk id="53" max="16383" man="1"/>
    <brk id="65" max="16383" man="1"/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25"/>
  <sheetViews>
    <sheetView rightToLeft="1" view="pageBreakPreview" topLeftCell="A4" zoomScale="60" zoomScaleNormal="100" workbookViewId="0">
      <selection activeCell="D24" sqref="D24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6"/>
      <c r="R2" s="16"/>
      <c r="S2" s="16"/>
      <c r="T2" s="16"/>
      <c r="U2" s="16"/>
    </row>
    <row r="3" spans="2:28" ht="30" x14ac:dyDescent="0.6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6"/>
      <c r="R3" s="1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6"/>
      <c r="R4" s="16"/>
    </row>
    <row r="6" spans="2:28" s="2" customFormat="1" ht="30" x14ac:dyDescent="0.55000000000000004">
      <c r="B6" s="8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1" t="s">
        <v>116</v>
      </c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08" t="s">
        <v>56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52" customFormat="1" ht="54" customHeight="1" x14ac:dyDescent="0.75">
      <c r="B9" s="108" t="s">
        <v>56</v>
      </c>
      <c r="D9" s="128" t="s">
        <v>76</v>
      </c>
      <c r="E9" s="93"/>
      <c r="F9" s="128" t="s">
        <v>73</v>
      </c>
      <c r="G9" s="93"/>
      <c r="H9" s="128" t="s">
        <v>74</v>
      </c>
      <c r="I9" s="93"/>
      <c r="J9" s="128" t="s">
        <v>77</v>
      </c>
      <c r="K9" s="94"/>
      <c r="L9" s="128" t="s">
        <v>76</v>
      </c>
      <c r="M9" s="93"/>
      <c r="N9" s="128" t="s">
        <v>73</v>
      </c>
      <c r="O9" s="93"/>
      <c r="P9" s="128" t="s">
        <v>74</v>
      </c>
      <c r="Q9" s="93"/>
      <c r="R9" s="128" t="s">
        <v>77</v>
      </c>
    </row>
    <row r="10" spans="2:28" s="52" customFormat="1" ht="26.25" x14ac:dyDescent="0.75">
      <c r="B10" s="92" t="s">
        <v>117</v>
      </c>
      <c r="C10" s="102"/>
      <c r="D10" s="82">
        <v>83924860</v>
      </c>
      <c r="E10" s="82"/>
      <c r="F10" s="82">
        <v>27319048</v>
      </c>
      <c r="G10" s="82"/>
      <c r="H10" s="82">
        <v>0</v>
      </c>
      <c r="I10" s="82"/>
      <c r="J10" s="82">
        <v>111243908</v>
      </c>
      <c r="K10" s="82"/>
      <c r="L10" s="82">
        <v>890522678</v>
      </c>
      <c r="M10" s="82"/>
      <c r="N10" s="82">
        <v>-37091275</v>
      </c>
      <c r="O10" s="82"/>
      <c r="P10" s="82">
        <v>0</v>
      </c>
      <c r="Q10" s="82"/>
      <c r="R10" s="82">
        <v>853431403</v>
      </c>
    </row>
    <row r="11" spans="2:28" s="52" customFormat="1" ht="26.25" x14ac:dyDescent="0.75">
      <c r="B11" s="92" t="s">
        <v>221</v>
      </c>
      <c r="C11" s="102"/>
      <c r="D11" s="82">
        <v>0</v>
      </c>
      <c r="E11" s="82"/>
      <c r="F11" s="82">
        <v>-251000696</v>
      </c>
      <c r="G11" s="82"/>
      <c r="H11" s="82">
        <v>325547188</v>
      </c>
      <c r="I11" s="82"/>
      <c r="J11" s="82">
        <v>74546492</v>
      </c>
      <c r="K11" s="82"/>
      <c r="L11" s="82">
        <v>0</v>
      </c>
      <c r="M11" s="82"/>
      <c r="N11" s="82">
        <v>68760774</v>
      </c>
      <c r="O11" s="82"/>
      <c r="P11" s="82">
        <v>421284202</v>
      </c>
      <c r="Q11" s="82"/>
      <c r="R11" s="82">
        <v>490044976</v>
      </c>
    </row>
    <row r="12" spans="2:28" s="52" customFormat="1" ht="26.25" x14ac:dyDescent="0.75">
      <c r="B12" s="92" t="s">
        <v>148</v>
      </c>
      <c r="C12" s="102"/>
      <c r="D12" s="82">
        <v>0</v>
      </c>
      <c r="E12" s="82"/>
      <c r="F12" s="82">
        <v>0</v>
      </c>
      <c r="G12" s="82"/>
      <c r="H12" s="82">
        <v>0</v>
      </c>
      <c r="I12" s="82"/>
      <c r="J12" s="82">
        <v>0</v>
      </c>
      <c r="K12" s="82"/>
      <c r="L12" s="82">
        <v>0</v>
      </c>
      <c r="M12" s="82"/>
      <c r="N12" s="82">
        <v>0</v>
      </c>
      <c r="O12" s="82"/>
      <c r="P12" s="82">
        <v>430821900</v>
      </c>
      <c r="Q12" s="82"/>
      <c r="R12" s="82">
        <v>430821900</v>
      </c>
    </row>
    <row r="13" spans="2:28" s="52" customFormat="1" ht="26.25" x14ac:dyDescent="0.75">
      <c r="B13" s="92" t="s">
        <v>182</v>
      </c>
      <c r="C13" s="102"/>
      <c r="D13" s="82">
        <v>0</v>
      </c>
      <c r="E13" s="82"/>
      <c r="F13" s="82">
        <v>0</v>
      </c>
      <c r="G13" s="82"/>
      <c r="H13" s="82">
        <v>216653801</v>
      </c>
      <c r="I13" s="82"/>
      <c r="J13" s="82">
        <v>216653801</v>
      </c>
      <c r="K13" s="82"/>
      <c r="L13" s="82">
        <v>0</v>
      </c>
      <c r="M13" s="82"/>
      <c r="N13" s="82">
        <v>0</v>
      </c>
      <c r="O13" s="82"/>
      <c r="P13" s="82">
        <v>321595431</v>
      </c>
      <c r="Q13" s="82"/>
      <c r="R13" s="82">
        <v>321595431</v>
      </c>
    </row>
    <row r="14" spans="2:28" s="52" customFormat="1" ht="26.25" x14ac:dyDescent="0.75">
      <c r="B14" s="92" t="s">
        <v>123</v>
      </c>
      <c r="C14" s="102"/>
      <c r="D14" s="82">
        <v>0</v>
      </c>
      <c r="E14" s="82"/>
      <c r="F14" s="82">
        <v>-4515727</v>
      </c>
      <c r="G14" s="82"/>
      <c r="H14" s="82">
        <v>6207304</v>
      </c>
      <c r="I14" s="82"/>
      <c r="J14" s="82">
        <v>1691577</v>
      </c>
      <c r="K14" s="82"/>
      <c r="L14" s="82">
        <v>0</v>
      </c>
      <c r="M14" s="82"/>
      <c r="N14" s="82">
        <v>6298450</v>
      </c>
      <c r="O14" s="82"/>
      <c r="P14" s="82">
        <v>131359052</v>
      </c>
      <c r="Q14" s="82"/>
      <c r="R14" s="82">
        <v>137657502</v>
      </c>
    </row>
    <row r="15" spans="2:28" s="52" customFormat="1" ht="26.25" x14ac:dyDescent="0.75">
      <c r="B15" s="92" t="s">
        <v>180</v>
      </c>
      <c r="C15" s="102"/>
      <c r="D15" s="82">
        <v>0</v>
      </c>
      <c r="E15" s="82"/>
      <c r="F15" s="82">
        <v>0</v>
      </c>
      <c r="G15" s="82"/>
      <c r="H15" s="82">
        <v>0</v>
      </c>
      <c r="I15" s="82"/>
      <c r="J15" s="82">
        <v>0</v>
      </c>
      <c r="K15" s="82"/>
      <c r="L15" s="82">
        <v>0</v>
      </c>
      <c r="M15" s="82"/>
      <c r="N15" s="82">
        <v>0</v>
      </c>
      <c r="O15" s="82"/>
      <c r="P15" s="82">
        <v>72320725</v>
      </c>
      <c r="Q15" s="82"/>
      <c r="R15" s="82">
        <v>72320725</v>
      </c>
    </row>
    <row r="16" spans="2:28" s="52" customFormat="1" ht="26.25" x14ac:dyDescent="0.75">
      <c r="B16" s="92" t="s">
        <v>210</v>
      </c>
      <c r="C16" s="102"/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82">
        <v>63469396</v>
      </c>
      <c r="Q16" s="82"/>
      <c r="R16" s="82">
        <v>63469396</v>
      </c>
    </row>
    <row r="17" spans="2:18" s="52" customFormat="1" ht="26.25" x14ac:dyDescent="0.75">
      <c r="B17" s="92" t="s">
        <v>211</v>
      </c>
      <c r="C17" s="102"/>
      <c r="D17" s="82">
        <v>0</v>
      </c>
      <c r="E17" s="82"/>
      <c r="F17" s="82">
        <v>0</v>
      </c>
      <c r="G17" s="82"/>
      <c r="H17" s="82">
        <v>0</v>
      </c>
      <c r="I17" s="82"/>
      <c r="J17" s="82">
        <v>0</v>
      </c>
      <c r="K17" s="82"/>
      <c r="L17" s="82">
        <v>0</v>
      </c>
      <c r="M17" s="82"/>
      <c r="N17" s="82">
        <v>0</v>
      </c>
      <c r="O17" s="82"/>
      <c r="P17" s="82">
        <v>22097920</v>
      </c>
      <c r="Q17" s="82"/>
      <c r="R17" s="82">
        <v>22097920</v>
      </c>
    </row>
    <row r="18" spans="2:18" s="52" customFormat="1" ht="26.25" x14ac:dyDescent="0.75">
      <c r="B18" s="92" t="s">
        <v>184</v>
      </c>
      <c r="C18" s="102"/>
      <c r="D18" s="82">
        <v>0</v>
      </c>
      <c r="E18" s="82"/>
      <c r="F18" s="82">
        <v>0</v>
      </c>
      <c r="G18" s="82"/>
      <c r="H18" s="82">
        <v>0</v>
      </c>
      <c r="I18" s="82"/>
      <c r="J18" s="82">
        <v>0</v>
      </c>
      <c r="K18" s="82"/>
      <c r="L18" s="82">
        <v>0</v>
      </c>
      <c r="M18" s="82"/>
      <c r="N18" s="82">
        <v>0</v>
      </c>
      <c r="O18" s="82"/>
      <c r="P18" s="82">
        <v>13558476</v>
      </c>
      <c r="Q18" s="82"/>
      <c r="R18" s="82">
        <v>13558476</v>
      </c>
    </row>
    <row r="19" spans="2:18" s="52" customFormat="1" ht="28.5" customHeight="1" x14ac:dyDescent="0.75">
      <c r="B19" s="92" t="s">
        <v>185</v>
      </c>
      <c r="C19" s="102"/>
      <c r="D19" s="82">
        <v>0</v>
      </c>
      <c r="E19" s="82"/>
      <c r="F19" s="82">
        <v>0</v>
      </c>
      <c r="G19" s="82"/>
      <c r="H19" s="82">
        <v>0</v>
      </c>
      <c r="I19" s="82"/>
      <c r="J19" s="82">
        <v>0</v>
      </c>
      <c r="K19" s="82"/>
      <c r="L19" s="82">
        <v>0</v>
      </c>
      <c r="M19" s="82"/>
      <c r="N19" s="82">
        <v>0</v>
      </c>
      <c r="O19" s="82"/>
      <c r="P19" s="82">
        <v>11983448</v>
      </c>
      <c r="Q19" s="82"/>
      <c r="R19" s="82">
        <v>11983448</v>
      </c>
    </row>
    <row r="20" spans="2:18" s="52" customFormat="1" ht="26.25" x14ac:dyDescent="0.75">
      <c r="B20" s="92" t="s">
        <v>126</v>
      </c>
      <c r="C20" s="102"/>
      <c r="D20" s="82">
        <v>0</v>
      </c>
      <c r="E20" s="82"/>
      <c r="F20" s="82">
        <v>1162489</v>
      </c>
      <c r="G20" s="82"/>
      <c r="H20" s="82">
        <v>0</v>
      </c>
      <c r="I20" s="82"/>
      <c r="J20" s="82">
        <v>1162489</v>
      </c>
      <c r="K20" s="82"/>
      <c r="L20" s="82">
        <v>0</v>
      </c>
      <c r="M20" s="82"/>
      <c r="N20" s="82">
        <v>11727284</v>
      </c>
      <c r="O20" s="82"/>
      <c r="P20" s="82">
        <v>0</v>
      </c>
      <c r="Q20" s="82"/>
      <c r="R20" s="82">
        <v>11727284</v>
      </c>
    </row>
    <row r="21" spans="2:18" s="52" customFormat="1" ht="26.25" x14ac:dyDescent="0.75">
      <c r="B21" s="92" t="s">
        <v>223</v>
      </c>
      <c r="C21" s="102"/>
      <c r="D21" s="82">
        <v>0</v>
      </c>
      <c r="E21" s="82"/>
      <c r="F21" s="82">
        <v>0</v>
      </c>
      <c r="G21" s="82"/>
      <c r="H21" s="82">
        <v>0</v>
      </c>
      <c r="I21" s="82"/>
      <c r="J21" s="82">
        <v>0</v>
      </c>
      <c r="K21" s="82"/>
      <c r="L21" s="82">
        <v>0</v>
      </c>
      <c r="M21" s="82"/>
      <c r="N21" s="82">
        <v>0</v>
      </c>
      <c r="O21" s="82"/>
      <c r="P21" s="82">
        <v>6951922</v>
      </c>
      <c r="Q21" s="82"/>
      <c r="R21" s="82">
        <v>6951922</v>
      </c>
    </row>
    <row r="22" spans="2:18" ht="26.25" x14ac:dyDescent="0.75">
      <c r="B22" s="90"/>
      <c r="C22" s="52"/>
      <c r="D22" s="75"/>
      <c r="E22" s="85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2:18" ht="27" thickBot="1" x14ac:dyDescent="0.8">
      <c r="B23" s="91" t="s">
        <v>88</v>
      </c>
      <c r="D23" s="72">
        <f>SUM(D10:D22)</f>
        <v>83924860</v>
      </c>
      <c r="E23" s="85"/>
      <c r="F23" s="72">
        <f>SUM(F10:F22)</f>
        <v>-227034886</v>
      </c>
      <c r="G23" s="82"/>
      <c r="H23" s="72">
        <f>SUM(H10:H22)</f>
        <v>548408293</v>
      </c>
      <c r="I23" s="82"/>
      <c r="J23" s="72">
        <f>SUM(J10:J22)</f>
        <v>405298267</v>
      </c>
      <c r="K23" s="82"/>
      <c r="L23" s="72">
        <f>SUM(L10:L22)</f>
        <v>890522678</v>
      </c>
      <c r="M23" s="82"/>
      <c r="N23" s="72">
        <f>SUM(N10:N22)</f>
        <v>49695233</v>
      </c>
      <c r="O23" s="82"/>
      <c r="P23" s="72">
        <f>SUM(P10:P22)</f>
        <v>1495442472</v>
      </c>
      <c r="Q23" s="82"/>
      <c r="R23" s="72">
        <f>SUM(R10:R22)</f>
        <v>2435660383</v>
      </c>
    </row>
    <row r="24" spans="2:18" ht="27" thickTop="1" x14ac:dyDescent="0.75">
      <c r="D24" s="82"/>
      <c r="E24" s="85"/>
      <c r="G24" s="82"/>
      <c r="I24" s="82"/>
      <c r="K24" s="82"/>
      <c r="M24" s="82"/>
      <c r="O24" s="82"/>
      <c r="Q24" s="82"/>
    </row>
    <row r="25" spans="2:18" ht="30" x14ac:dyDescent="0.75">
      <c r="J25" s="55">
        <v>13</v>
      </c>
    </row>
  </sheetData>
  <sortState xmlns:xlrd2="http://schemas.microsoft.com/office/spreadsheetml/2017/richdata2" ref="B10:R21">
    <sortCondition descending="1" ref="R10:R21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8"/>
  <sheetViews>
    <sheetView rightToLeft="1" view="pageBreakPreview" zoomScaleNormal="100" zoomScaleSheetLayoutView="100" workbookViewId="0">
      <selection activeCell="F17" sqref="F17"/>
    </sheetView>
  </sheetViews>
  <sheetFormatPr defaultRowHeight="21.75" customHeight="1" x14ac:dyDescent="0.55000000000000004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28" ht="27" customHeight="1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28" ht="27" customHeight="1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0" t="s">
        <v>78</v>
      </c>
      <c r="C9" s="110" t="s">
        <v>78</v>
      </c>
      <c r="D9" s="110" t="s">
        <v>78</v>
      </c>
      <c r="F9" s="110" t="s">
        <v>54</v>
      </c>
      <c r="G9" s="110" t="s">
        <v>54</v>
      </c>
      <c r="H9" s="110" t="s">
        <v>54</v>
      </c>
      <c r="J9" s="110" t="s">
        <v>55</v>
      </c>
      <c r="K9" s="110" t="s">
        <v>55</v>
      </c>
      <c r="L9" s="110" t="s">
        <v>55</v>
      </c>
    </row>
    <row r="10" spans="2:28" s="42" customFormat="1" ht="50.25" customHeight="1" x14ac:dyDescent="0.6">
      <c r="B10" s="129" t="s">
        <v>79</v>
      </c>
      <c r="D10" s="129" t="s">
        <v>39</v>
      </c>
      <c r="F10" s="129" t="s">
        <v>80</v>
      </c>
      <c r="H10" s="129" t="s">
        <v>81</v>
      </c>
      <c r="J10" s="127" t="s">
        <v>80</v>
      </c>
      <c r="L10" s="129" t="s">
        <v>81</v>
      </c>
    </row>
    <row r="11" spans="2:28" s="4" customFormat="1" ht="21.75" customHeight="1" x14ac:dyDescent="0.55000000000000004">
      <c r="B11" s="4" t="s">
        <v>46</v>
      </c>
      <c r="C11" s="102"/>
      <c r="D11" s="4" t="s">
        <v>47</v>
      </c>
      <c r="E11" s="102"/>
      <c r="F11" s="67">
        <v>4484</v>
      </c>
      <c r="G11" s="67"/>
      <c r="H11" s="67" t="s">
        <v>61</v>
      </c>
      <c r="I11" s="67"/>
      <c r="J11" s="67">
        <v>34715</v>
      </c>
      <c r="L11" s="48" t="s">
        <v>61</v>
      </c>
    </row>
    <row r="12" spans="2:28" s="4" customFormat="1" ht="21.75" customHeight="1" x14ac:dyDescent="0.55000000000000004">
      <c r="B12" s="4" t="s">
        <v>49</v>
      </c>
      <c r="C12" s="102"/>
      <c r="D12" s="4" t="s">
        <v>50</v>
      </c>
      <c r="E12" s="102"/>
      <c r="F12" s="67">
        <v>1732</v>
      </c>
      <c r="G12" s="67"/>
      <c r="H12" s="67" t="s">
        <v>61</v>
      </c>
      <c r="I12" s="67"/>
      <c r="J12" s="67">
        <v>25311</v>
      </c>
    </row>
    <row r="13" spans="2:28" s="4" customFormat="1" ht="21.75" customHeight="1" x14ac:dyDescent="0.55000000000000004">
      <c r="B13" s="4" t="s">
        <v>135</v>
      </c>
      <c r="C13" s="102"/>
      <c r="D13" s="4" t="s">
        <v>136</v>
      </c>
      <c r="E13" s="102"/>
      <c r="F13" s="67">
        <v>699790</v>
      </c>
      <c r="G13" s="67"/>
      <c r="H13" s="67" t="s">
        <v>61</v>
      </c>
      <c r="I13" s="67"/>
      <c r="J13" s="67">
        <v>73068115</v>
      </c>
    </row>
    <row r="14" spans="2:28" s="4" customFormat="1" ht="21.75" customHeight="1" x14ac:dyDescent="0.55000000000000004">
      <c r="B14" s="4" t="s">
        <v>212</v>
      </c>
      <c r="C14" s="102"/>
      <c r="D14" s="4" t="s">
        <v>216</v>
      </c>
      <c r="E14" s="102"/>
      <c r="F14" s="67">
        <v>3904</v>
      </c>
      <c r="G14" s="67"/>
      <c r="H14" s="67" t="s">
        <v>61</v>
      </c>
      <c r="I14" s="67"/>
      <c r="J14" s="67">
        <v>24817</v>
      </c>
    </row>
    <row r="15" spans="2:28" s="4" customFormat="1" ht="21.75" customHeight="1" x14ac:dyDescent="0.55000000000000004">
      <c r="B15" s="4" t="s">
        <v>212</v>
      </c>
      <c r="C15" s="102"/>
      <c r="D15" s="4" t="s">
        <v>213</v>
      </c>
      <c r="E15" s="102"/>
      <c r="F15" s="67">
        <v>379233811</v>
      </c>
      <c r="G15" s="67"/>
      <c r="H15" s="67" t="s">
        <v>61</v>
      </c>
      <c r="I15" s="67"/>
      <c r="J15" s="67">
        <v>4570250903</v>
      </c>
    </row>
    <row r="16" spans="2:28" ht="21.75" customHeight="1" thickBot="1" x14ac:dyDescent="0.6">
      <c r="B16" s="132" t="s">
        <v>88</v>
      </c>
      <c r="C16" s="132"/>
      <c r="D16" s="132"/>
      <c r="F16" s="72">
        <f>SUM(F11:F15)</f>
        <v>379943721</v>
      </c>
      <c r="H16" s="30"/>
      <c r="J16" s="72">
        <f>SUM(J11:J15)</f>
        <v>4643403861</v>
      </c>
      <c r="L16" s="30"/>
    </row>
    <row r="17" spans="6:6" ht="21.75" customHeight="1" thickTop="1" x14ac:dyDescent="0.55000000000000004"/>
    <row r="18" spans="6:6" ht="30" x14ac:dyDescent="0.75">
      <c r="F18" s="58">
        <v>14</v>
      </c>
    </row>
  </sheetData>
  <sortState xmlns:xlrd2="http://schemas.microsoft.com/office/spreadsheetml/2017/richdata2" ref="B11:J15">
    <sortCondition descending="1" ref="J11:J15"/>
  </sortState>
  <mergeCells count="13">
    <mergeCell ref="B2:L2"/>
    <mergeCell ref="B3:L3"/>
    <mergeCell ref="B4:L4"/>
    <mergeCell ref="B16:D16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21"/>
  <sheetViews>
    <sheetView rightToLeft="1" view="pageBreakPreview" topLeftCell="A4" zoomScaleNormal="100" zoomScaleSheetLayoutView="100" workbookViewId="0">
      <selection activeCell="J19" sqref="J19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1.28515625" style="32" bestFit="1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25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25">
      <c r="B4" s="135" t="s">
        <v>239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4" t="s">
        <v>53</v>
      </c>
      <c r="C9" s="134" t="s">
        <v>53</v>
      </c>
      <c r="D9" s="134" t="s">
        <v>53</v>
      </c>
      <c r="E9" s="134" t="s">
        <v>53</v>
      </c>
      <c r="F9" s="134" t="s">
        <v>53</v>
      </c>
      <c r="G9" s="134" t="s">
        <v>53</v>
      </c>
      <c r="H9" s="134" t="s">
        <v>53</v>
      </c>
      <c r="J9" s="134" t="s">
        <v>54</v>
      </c>
      <c r="K9" s="134" t="s">
        <v>54</v>
      </c>
      <c r="L9" s="134" t="s">
        <v>54</v>
      </c>
      <c r="M9" s="134" t="s">
        <v>54</v>
      </c>
      <c r="N9" s="134" t="s">
        <v>54</v>
      </c>
      <c r="P9" s="134" t="s">
        <v>55</v>
      </c>
      <c r="Q9" s="134" t="s">
        <v>55</v>
      </c>
      <c r="R9" s="134" t="s">
        <v>55</v>
      </c>
      <c r="S9" s="134" t="s">
        <v>55</v>
      </c>
      <c r="T9" s="134" t="s">
        <v>55</v>
      </c>
    </row>
    <row r="10" spans="2:28" s="35" customFormat="1" ht="60" customHeight="1" x14ac:dyDescent="0.25">
      <c r="B10" s="133" t="s">
        <v>56</v>
      </c>
      <c r="C10" s="38"/>
      <c r="D10" s="133" t="s">
        <v>57</v>
      </c>
      <c r="E10" s="38"/>
      <c r="F10" s="133" t="s">
        <v>25</v>
      </c>
      <c r="G10" s="38"/>
      <c r="H10" s="133" t="s">
        <v>26</v>
      </c>
      <c r="J10" s="133" t="s">
        <v>58</v>
      </c>
      <c r="K10" s="38"/>
      <c r="L10" s="133" t="s">
        <v>59</v>
      </c>
      <c r="M10" s="38"/>
      <c r="N10" s="133" t="s">
        <v>60</v>
      </c>
      <c r="P10" s="133" t="s">
        <v>58</v>
      </c>
      <c r="Q10" s="38"/>
      <c r="R10" s="133" t="s">
        <v>59</v>
      </c>
      <c r="S10" s="38"/>
      <c r="T10" s="133" t="s">
        <v>60</v>
      </c>
    </row>
    <row r="11" spans="2:28" s="33" customFormat="1" x14ac:dyDescent="0.45">
      <c r="B11" s="101" t="s">
        <v>212</v>
      </c>
      <c r="C11" s="102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379233811</v>
      </c>
      <c r="K11" s="34"/>
      <c r="L11" s="34">
        <v>-1407186</v>
      </c>
      <c r="M11" s="34"/>
      <c r="N11" s="34">
        <v>380640997</v>
      </c>
      <c r="O11" s="34"/>
      <c r="P11" s="34">
        <v>4570250903</v>
      </c>
      <c r="Q11" s="34"/>
      <c r="R11" s="34">
        <v>0</v>
      </c>
      <c r="S11" s="34"/>
      <c r="T11" s="34">
        <v>4570250903</v>
      </c>
    </row>
    <row r="12" spans="2:28" s="33" customFormat="1" x14ac:dyDescent="0.45">
      <c r="B12" s="101" t="s">
        <v>117</v>
      </c>
      <c r="C12" s="102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83924860</v>
      </c>
      <c r="K12" s="34"/>
      <c r="L12" s="34" t="s">
        <v>61</v>
      </c>
      <c r="M12" s="34"/>
      <c r="N12" s="34">
        <v>83924860</v>
      </c>
      <c r="O12" s="34"/>
      <c r="P12" s="34">
        <v>890522678</v>
      </c>
      <c r="Q12" s="34"/>
      <c r="R12" s="34" t="s">
        <v>61</v>
      </c>
      <c r="S12" s="34"/>
      <c r="T12" s="34">
        <v>890522678</v>
      </c>
    </row>
    <row r="13" spans="2:28" s="33" customFormat="1" x14ac:dyDescent="0.45">
      <c r="B13" s="101" t="s">
        <v>135</v>
      </c>
      <c r="C13" s="102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699790</v>
      </c>
      <c r="K13" s="34"/>
      <c r="L13" s="34">
        <v>0</v>
      </c>
      <c r="M13" s="34"/>
      <c r="N13" s="34">
        <v>699790</v>
      </c>
      <c r="O13" s="34"/>
      <c r="P13" s="34">
        <v>73068115</v>
      </c>
      <c r="Q13" s="34"/>
      <c r="R13" s="34">
        <v>0</v>
      </c>
      <c r="S13" s="34"/>
      <c r="T13" s="34">
        <v>73068115</v>
      </c>
    </row>
    <row r="14" spans="2:28" s="33" customFormat="1" x14ac:dyDescent="0.45">
      <c r="B14" s="101" t="s">
        <v>46</v>
      </c>
      <c r="C14" s="102"/>
      <c r="D14" s="34">
        <v>27</v>
      </c>
      <c r="E14" s="34"/>
      <c r="F14" s="34" t="s">
        <v>61</v>
      </c>
      <c r="G14" s="34"/>
      <c r="H14" s="34">
        <v>0</v>
      </c>
      <c r="I14" s="34"/>
      <c r="J14" s="34">
        <v>4484</v>
      </c>
      <c r="K14" s="34"/>
      <c r="L14" s="34">
        <v>0</v>
      </c>
      <c r="M14" s="34"/>
      <c r="N14" s="34">
        <v>4484</v>
      </c>
      <c r="O14" s="34"/>
      <c r="P14" s="34">
        <v>34715</v>
      </c>
      <c r="Q14" s="34"/>
      <c r="R14" s="34">
        <v>0</v>
      </c>
      <c r="S14" s="34"/>
      <c r="T14" s="34">
        <v>34715</v>
      </c>
    </row>
    <row r="15" spans="2:28" s="33" customFormat="1" x14ac:dyDescent="0.45">
      <c r="B15" s="101" t="s">
        <v>49</v>
      </c>
      <c r="C15" s="102"/>
      <c r="D15" s="34">
        <v>17</v>
      </c>
      <c r="E15" s="34"/>
      <c r="F15" s="34" t="s">
        <v>61</v>
      </c>
      <c r="G15" s="34"/>
      <c r="H15" s="34">
        <v>0</v>
      </c>
      <c r="I15" s="34"/>
      <c r="J15" s="34">
        <v>1732</v>
      </c>
      <c r="K15" s="34"/>
      <c r="L15" s="34">
        <v>0</v>
      </c>
      <c r="M15" s="34"/>
      <c r="N15" s="34">
        <v>1732</v>
      </c>
      <c r="O15" s="34"/>
      <c r="P15" s="34">
        <v>25311</v>
      </c>
      <c r="Q15" s="34"/>
      <c r="R15" s="34">
        <v>0</v>
      </c>
      <c r="S15" s="34"/>
      <c r="T15" s="34">
        <v>25311</v>
      </c>
    </row>
    <row r="16" spans="2:28" s="33" customFormat="1" x14ac:dyDescent="0.45">
      <c r="B16" s="101" t="s">
        <v>212</v>
      </c>
      <c r="C16" s="102"/>
      <c r="D16" s="34">
        <v>9</v>
      </c>
      <c r="E16" s="34"/>
      <c r="F16" s="34" t="s">
        <v>61</v>
      </c>
      <c r="G16" s="34"/>
      <c r="H16" s="34">
        <v>0</v>
      </c>
      <c r="I16" s="34"/>
      <c r="J16" s="34">
        <v>3904</v>
      </c>
      <c r="K16" s="34"/>
      <c r="L16" s="34">
        <v>0</v>
      </c>
      <c r="M16" s="34"/>
      <c r="N16" s="34">
        <v>3904</v>
      </c>
      <c r="O16" s="34"/>
      <c r="P16" s="34">
        <v>24817</v>
      </c>
      <c r="Q16" s="34"/>
      <c r="R16" s="34">
        <v>0</v>
      </c>
      <c r="S16" s="34"/>
      <c r="T16" s="34">
        <v>24817</v>
      </c>
    </row>
    <row r="17" spans="2:20" s="33" customFormat="1" x14ac:dyDescent="0.25">
      <c r="D17" s="34"/>
      <c r="H17" s="34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</row>
    <row r="18" spans="2:20" s="33" customFormat="1" ht="21.75" thickBot="1" x14ac:dyDescent="0.3">
      <c r="B18" s="136" t="s">
        <v>88</v>
      </c>
      <c r="C18" s="136"/>
      <c r="D18" s="136"/>
      <c r="E18" s="136"/>
      <c r="F18" s="136"/>
      <c r="G18" s="136"/>
      <c r="H18" s="136"/>
      <c r="J18" s="40">
        <f>SUM(J11:J17)</f>
        <v>463868581</v>
      </c>
      <c r="L18" s="68">
        <f>SUM(L11:L17)</f>
        <v>-1407186</v>
      </c>
      <c r="N18" s="40">
        <f>SUM(N11:N17)</f>
        <v>465275767</v>
      </c>
      <c r="P18" s="40">
        <f>SUM(P11:P17)</f>
        <v>5533926539</v>
      </c>
      <c r="R18" s="68">
        <f>SUM(R11:R16)</f>
        <v>0</v>
      </c>
      <c r="T18" s="40">
        <f>SUM(T11:T17)</f>
        <v>5533926539</v>
      </c>
    </row>
    <row r="19" spans="2:20" ht="21.75" thickTop="1" x14ac:dyDescent="0.25"/>
    <row r="21" spans="2:20" ht="30" x14ac:dyDescent="0.25">
      <c r="J21" s="62">
        <v>15</v>
      </c>
    </row>
  </sheetData>
  <sortState xmlns:xlrd2="http://schemas.microsoft.com/office/spreadsheetml/2017/richdata2" ref="B11:T16">
    <sortCondition descending="1" ref="T11:T16"/>
  </sortState>
  <mergeCells count="17">
    <mergeCell ref="B18:H18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D16" sqref="D16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</row>
    <row r="3" spans="2:28" ht="30" x14ac:dyDescent="0.55000000000000004">
      <c r="B3" s="106" t="s">
        <v>52</v>
      </c>
      <c r="C3" s="106"/>
      <c r="D3" s="106"/>
      <c r="E3" s="106"/>
      <c r="F3" s="106"/>
    </row>
    <row r="4" spans="2:28" ht="30" x14ac:dyDescent="0.55000000000000004">
      <c r="B4" s="106" t="s">
        <v>239</v>
      </c>
      <c r="C4" s="106"/>
      <c r="D4" s="106"/>
      <c r="E4" s="106"/>
      <c r="F4" s="106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5" t="s">
        <v>82</v>
      </c>
      <c r="D9" s="106" t="s">
        <v>54</v>
      </c>
      <c r="F9" s="106" t="s">
        <v>240</v>
      </c>
    </row>
    <row r="10" spans="2:28" ht="30" x14ac:dyDescent="0.55000000000000004">
      <c r="B10" s="138" t="s">
        <v>82</v>
      </c>
      <c r="D10" s="139" t="s">
        <v>42</v>
      </c>
      <c r="F10" s="139" t="s">
        <v>42</v>
      </c>
    </row>
    <row r="11" spans="2:28" ht="26.25" x14ac:dyDescent="0.65">
      <c r="B11" s="26" t="s">
        <v>82</v>
      </c>
      <c r="C11" s="102"/>
      <c r="D11" s="95">
        <v>24520228</v>
      </c>
      <c r="E11" s="95"/>
      <c r="F11" s="95">
        <v>950698536</v>
      </c>
    </row>
    <row r="12" spans="2:28" ht="26.25" x14ac:dyDescent="0.65">
      <c r="B12" s="26" t="s">
        <v>84</v>
      </c>
      <c r="C12" s="102"/>
      <c r="D12" s="95">
        <v>76</v>
      </c>
      <c r="E12" s="95"/>
      <c r="F12" s="95">
        <v>271020217</v>
      </c>
    </row>
    <row r="13" spans="2:28" ht="26.25" hidden="1" x14ac:dyDescent="0.65">
      <c r="B13" s="26" t="s">
        <v>83</v>
      </c>
      <c r="C13" s="26"/>
      <c r="D13" s="95">
        <v>0</v>
      </c>
      <c r="E13" s="96"/>
      <c r="F13" s="95">
        <v>0</v>
      </c>
    </row>
    <row r="14" spans="2:28" ht="26.25" x14ac:dyDescent="0.65">
      <c r="B14" s="26"/>
      <c r="C14" s="26"/>
      <c r="D14" s="95"/>
      <c r="E14" s="96"/>
      <c r="F14" s="95"/>
    </row>
    <row r="15" spans="2:28" ht="27" thickBot="1" x14ac:dyDescent="0.7">
      <c r="B15" s="97" t="s">
        <v>88</v>
      </c>
      <c r="C15" s="26"/>
      <c r="D15" s="98">
        <f>SUM(D11:D14)</f>
        <v>24520304</v>
      </c>
      <c r="E15" s="96"/>
      <c r="F15" s="98">
        <f>SUM(F11:F14)</f>
        <v>1221718753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7">
        <v>16</v>
      </c>
      <c r="B19" s="137"/>
      <c r="C19" s="137"/>
      <c r="D19" s="137"/>
      <c r="E19" s="137"/>
      <c r="F19" s="137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I10" sqref="I10:I11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3:1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3:17" ht="30" x14ac:dyDescent="0.55000000000000004">
      <c r="C4" s="106" t="s">
        <v>239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7" t="s">
        <v>99</v>
      </c>
      <c r="D9" s="108" t="s">
        <v>238</v>
      </c>
      <c r="E9" s="108" t="s">
        <v>3</v>
      </c>
      <c r="F9" s="108" t="s">
        <v>3</v>
      </c>
      <c r="G9" s="108" t="s">
        <v>3</v>
      </c>
      <c r="I9" s="108" t="s">
        <v>4</v>
      </c>
      <c r="J9" s="108" t="s">
        <v>4</v>
      </c>
      <c r="K9" s="108" t="s">
        <v>4</v>
      </c>
      <c r="M9" s="108" t="s">
        <v>240</v>
      </c>
      <c r="N9" s="108" t="s">
        <v>5</v>
      </c>
      <c r="O9" s="108" t="s">
        <v>5</v>
      </c>
      <c r="P9" s="108" t="s">
        <v>5</v>
      </c>
      <c r="Q9" s="108" t="s">
        <v>5</v>
      </c>
    </row>
    <row r="10" spans="3:17" s="6" customFormat="1" ht="44.25" customHeight="1" x14ac:dyDescent="0.25">
      <c r="C10" s="107"/>
      <c r="D10" s="11"/>
      <c r="E10" s="109" t="s">
        <v>7</v>
      </c>
      <c r="F10" s="11"/>
      <c r="G10" s="109" t="s">
        <v>8</v>
      </c>
      <c r="I10" s="109" t="s">
        <v>100</v>
      </c>
      <c r="J10" s="11"/>
      <c r="K10" s="109" t="s">
        <v>101</v>
      </c>
      <c r="M10" s="109" t="s">
        <v>7</v>
      </c>
      <c r="N10" s="11"/>
      <c r="O10" s="109" t="s">
        <v>8</v>
      </c>
      <c r="Q10" s="111" t="s">
        <v>12</v>
      </c>
    </row>
    <row r="11" spans="3:17" s="6" customFormat="1" ht="39.75" customHeight="1" x14ac:dyDescent="0.25">
      <c r="C11" s="107"/>
      <c r="D11" s="10"/>
      <c r="E11" s="110" t="s">
        <v>7</v>
      </c>
      <c r="F11" s="10"/>
      <c r="G11" s="110" t="s">
        <v>8</v>
      </c>
      <c r="I11" s="110"/>
      <c r="J11" s="10"/>
      <c r="K11" s="110"/>
      <c r="M11" s="110" t="s">
        <v>7</v>
      </c>
      <c r="N11" s="10"/>
      <c r="O11" s="110" t="s">
        <v>8</v>
      </c>
      <c r="Q11" s="112" t="s">
        <v>12</v>
      </c>
    </row>
    <row r="12" spans="3:17" x14ac:dyDescent="0.55000000000000004">
      <c r="C12" s="43" t="s">
        <v>91</v>
      </c>
      <c r="E12" s="3">
        <f>سهام!G32</f>
        <v>431549199145</v>
      </c>
      <c r="G12" s="3">
        <f>سهام!I32</f>
        <v>449988666682.90051</v>
      </c>
      <c r="I12" s="3">
        <f>سهام!M32</f>
        <v>0</v>
      </c>
      <c r="K12" s="3">
        <f>سهام!Q32</f>
        <v>16641411855</v>
      </c>
      <c r="M12" s="3">
        <f>سهام!W32</f>
        <v>415292855150</v>
      </c>
      <c r="O12" s="3">
        <f>سهام!Y32</f>
        <v>414222398127.59821</v>
      </c>
      <c r="Q12" s="8">
        <f t="shared" ref="Q12:Q17" si="0">O12/$O$19</f>
        <v>0.95040083286612453</v>
      </c>
    </row>
    <row r="13" spans="3:17" x14ac:dyDescent="0.55000000000000004">
      <c r="C13" s="2" t="s">
        <v>95</v>
      </c>
      <c r="E13" s="3">
        <f>سپرده!L16</f>
        <v>20958951124</v>
      </c>
      <c r="G13" s="3">
        <f>E13</f>
        <v>20958951124</v>
      </c>
      <c r="I13" s="3">
        <f>سپرده!N16</f>
        <v>68782335570</v>
      </c>
      <c r="K13" s="3">
        <f>سپرده!P16</f>
        <v>74492508569</v>
      </c>
      <c r="M13" s="3">
        <f>سپرده!R16</f>
        <v>15248778125</v>
      </c>
      <c r="O13" s="3">
        <f>M13</f>
        <v>15248778125</v>
      </c>
      <c r="Q13" s="8">
        <f t="shared" si="0"/>
        <v>3.4987126470467797E-2</v>
      </c>
    </row>
    <row r="14" spans="3:17" x14ac:dyDescent="0.55000000000000004">
      <c r="C14" s="2" t="s">
        <v>93</v>
      </c>
      <c r="E14" s="3">
        <f>'اوراق مشارکت'!R17</f>
        <v>12913155846</v>
      </c>
      <c r="G14" s="3">
        <f>'اوراق مشارکت'!T17</f>
        <v>13579814310</v>
      </c>
      <c r="I14" s="3">
        <f>'اوراق مشارکت'!X17</f>
        <v>0</v>
      </c>
      <c r="K14" s="3">
        <f>'اوراق مشارکت'!AB17</f>
        <v>7361846432</v>
      </c>
      <c r="M14" s="3">
        <f>'اوراق مشارکت'!AH17</f>
        <v>6099825507</v>
      </c>
      <c r="O14" s="3">
        <f>'اوراق مشارکت'!AJ17</f>
        <v>6368507177</v>
      </c>
      <c r="Q14" s="8">
        <f t="shared" si="0"/>
        <v>1.4612040663407636E-2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465421306115</v>
      </c>
      <c r="F19" s="3">
        <f t="shared" si="1"/>
        <v>0</v>
      </c>
      <c r="G19" s="9">
        <f>SUM(G12:G18)</f>
        <v>484527432116.90051</v>
      </c>
      <c r="H19" s="3">
        <f t="shared" si="1"/>
        <v>0</v>
      </c>
      <c r="I19" s="9">
        <f>SUM(I12:I14)</f>
        <v>68782335570</v>
      </c>
      <c r="J19" s="3">
        <f t="shared" si="1"/>
        <v>0</v>
      </c>
      <c r="K19" s="9">
        <f>SUM(K12:K14)</f>
        <v>98495766856</v>
      </c>
      <c r="L19" s="3">
        <f t="shared" si="1"/>
        <v>0</v>
      </c>
      <c r="M19" s="9">
        <f>SUM(M12:M14)</f>
        <v>436641458782</v>
      </c>
      <c r="N19" s="3">
        <f t="shared" si="1"/>
        <v>0</v>
      </c>
      <c r="O19" s="9">
        <f>SUM(O12:O18)</f>
        <v>435839683429.59821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34"/>
  <sheetViews>
    <sheetView rightToLeft="1" view="pageBreakPreview" zoomScale="60" zoomScaleNormal="80" workbookViewId="0">
      <selection activeCell="E32" sqref="E32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3:2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3:27" ht="30" x14ac:dyDescent="0.55000000000000004">
      <c r="C4" s="106" t="s">
        <v>239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7" t="s">
        <v>2</v>
      </c>
      <c r="E8" s="108" t="s">
        <v>238</v>
      </c>
      <c r="F8" s="108" t="s">
        <v>3</v>
      </c>
      <c r="G8" s="108" t="s">
        <v>3</v>
      </c>
      <c r="H8" s="108" t="s">
        <v>3</v>
      </c>
      <c r="I8" s="108" t="s">
        <v>3</v>
      </c>
      <c r="J8" s="113"/>
      <c r="K8" s="108" t="s">
        <v>4</v>
      </c>
      <c r="L8" s="108" t="s">
        <v>4</v>
      </c>
      <c r="M8" s="108" t="s">
        <v>4</v>
      </c>
      <c r="N8" s="108" t="s">
        <v>4</v>
      </c>
      <c r="O8" s="108" t="s">
        <v>4</v>
      </c>
      <c r="P8" s="108" t="s">
        <v>4</v>
      </c>
      <c r="Q8" s="108" t="s">
        <v>4</v>
      </c>
      <c r="R8" s="113"/>
      <c r="S8" s="108" t="s">
        <v>240</v>
      </c>
      <c r="T8" s="108" t="s">
        <v>5</v>
      </c>
      <c r="U8" s="108" t="s">
        <v>5</v>
      </c>
      <c r="V8" s="108" t="s">
        <v>5</v>
      </c>
      <c r="W8" s="108" t="s">
        <v>5</v>
      </c>
      <c r="X8" s="108" t="s">
        <v>5</v>
      </c>
      <c r="Y8" s="108" t="s">
        <v>5</v>
      </c>
      <c r="Z8" s="108" t="s">
        <v>5</v>
      </c>
      <c r="AA8" s="108" t="s">
        <v>5</v>
      </c>
    </row>
    <row r="9" spans="3:27" s="6" customFormat="1" ht="44.25" customHeight="1" x14ac:dyDescent="0.25">
      <c r="C9" s="107" t="s">
        <v>2</v>
      </c>
      <c r="D9" s="113"/>
      <c r="E9" s="109" t="s">
        <v>6</v>
      </c>
      <c r="F9" s="114"/>
      <c r="G9" s="109" t="s">
        <v>7</v>
      </c>
      <c r="H9" s="11"/>
      <c r="I9" s="109" t="s">
        <v>8</v>
      </c>
      <c r="J9" s="113"/>
      <c r="K9" s="109" t="s">
        <v>9</v>
      </c>
      <c r="L9" s="109" t="s">
        <v>9</v>
      </c>
      <c r="M9" s="109" t="s">
        <v>9</v>
      </c>
      <c r="N9" s="11"/>
      <c r="O9" s="109" t="s">
        <v>10</v>
      </c>
      <c r="P9" s="109" t="s">
        <v>10</v>
      </c>
      <c r="Q9" s="109" t="s">
        <v>10</v>
      </c>
      <c r="R9" s="113"/>
      <c r="S9" s="109" t="s">
        <v>6</v>
      </c>
      <c r="T9" s="114"/>
      <c r="U9" s="109" t="s">
        <v>11</v>
      </c>
      <c r="V9" s="114"/>
      <c r="W9" s="109" t="s">
        <v>7</v>
      </c>
      <c r="X9" s="114"/>
      <c r="Y9" s="109" t="s">
        <v>8</v>
      </c>
      <c r="Z9" s="113"/>
      <c r="AA9" s="109" t="s">
        <v>12</v>
      </c>
    </row>
    <row r="10" spans="3:27" s="6" customFormat="1" ht="54" customHeight="1" x14ac:dyDescent="0.25">
      <c r="C10" s="107" t="s">
        <v>2</v>
      </c>
      <c r="D10" s="113"/>
      <c r="E10" s="110" t="s">
        <v>6</v>
      </c>
      <c r="F10" s="115"/>
      <c r="G10" s="110" t="s">
        <v>7</v>
      </c>
      <c r="H10" s="10"/>
      <c r="I10" s="110" t="s">
        <v>8</v>
      </c>
      <c r="J10" s="113"/>
      <c r="K10" s="110" t="s">
        <v>6</v>
      </c>
      <c r="L10" s="10"/>
      <c r="M10" s="110" t="s">
        <v>7</v>
      </c>
      <c r="N10" s="10"/>
      <c r="O10" s="110" t="s">
        <v>6</v>
      </c>
      <c r="P10" s="10"/>
      <c r="Q10" s="110" t="s">
        <v>13</v>
      </c>
      <c r="R10" s="113"/>
      <c r="S10" s="110" t="s">
        <v>6</v>
      </c>
      <c r="T10" s="115"/>
      <c r="U10" s="110" t="s">
        <v>11</v>
      </c>
      <c r="V10" s="115"/>
      <c r="W10" s="110" t="s">
        <v>7</v>
      </c>
      <c r="X10" s="115"/>
      <c r="Y10" s="110" t="s">
        <v>8</v>
      </c>
      <c r="Z10" s="113"/>
      <c r="AA10" s="110" t="s">
        <v>12</v>
      </c>
    </row>
    <row r="11" spans="3:27" x14ac:dyDescent="0.55000000000000004">
      <c r="C11" s="2" t="s">
        <v>155</v>
      </c>
      <c r="D11" s="102"/>
      <c r="E11" s="3">
        <v>28046778</v>
      </c>
      <c r="F11" s="3"/>
      <c r="G11" s="3">
        <v>60044643869</v>
      </c>
      <c r="H11" s="3"/>
      <c r="I11" s="3">
        <v>69532469779.224594</v>
      </c>
      <c r="J11" s="3"/>
      <c r="K11" s="3">
        <v>0</v>
      </c>
      <c r="L11" s="3"/>
      <c r="M11" s="3">
        <v>0</v>
      </c>
      <c r="N11" s="3"/>
      <c r="O11" s="3">
        <v>-1</v>
      </c>
      <c r="P11" s="3"/>
      <c r="Q11" s="3">
        <v>1</v>
      </c>
      <c r="R11" s="3"/>
      <c r="S11" s="3">
        <v>28046777</v>
      </c>
      <c r="T11" s="3"/>
      <c r="U11" s="3">
        <v>2255</v>
      </c>
      <c r="V11" s="3"/>
      <c r="W11" s="3">
        <v>60044641728</v>
      </c>
      <c r="X11" s="3"/>
      <c r="Y11" s="3">
        <v>62869171516.296799</v>
      </c>
      <c r="AA11" s="8">
        <f>Y11/'سرمایه گذاری ها'!$O$19</f>
        <v>0.14424838743820387</v>
      </c>
    </row>
    <row r="12" spans="3:27" x14ac:dyDescent="0.55000000000000004">
      <c r="C12" s="2" t="s">
        <v>139</v>
      </c>
      <c r="D12" s="102"/>
      <c r="E12" s="3">
        <v>28931880</v>
      </c>
      <c r="F12" s="3"/>
      <c r="G12" s="3">
        <v>48005802746</v>
      </c>
      <c r="H12" s="3"/>
      <c r="I12" s="3">
        <v>57807067981.139999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28931880</v>
      </c>
      <c r="T12" s="3"/>
      <c r="U12" s="3">
        <v>1962</v>
      </c>
      <c r="V12" s="3"/>
      <c r="W12" s="3">
        <v>48005802746</v>
      </c>
      <c r="X12" s="3"/>
      <c r="Y12" s="3">
        <v>56426600686.068001</v>
      </c>
      <c r="AA12" s="8">
        <f>Y12/'سرمایه گذاری ها'!$O$19</f>
        <v>0.12946641352629989</v>
      </c>
    </row>
    <row r="13" spans="3:27" x14ac:dyDescent="0.55000000000000004">
      <c r="C13" s="2" t="s">
        <v>130</v>
      </c>
      <c r="D13" s="102"/>
      <c r="E13" s="3">
        <v>4974884</v>
      </c>
      <c r="F13" s="3"/>
      <c r="G13" s="3">
        <v>35905566716</v>
      </c>
      <c r="H13" s="3"/>
      <c r="I13" s="3">
        <v>42479984751.318001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4974884</v>
      </c>
      <c r="T13" s="3"/>
      <c r="U13" s="3">
        <v>7700</v>
      </c>
      <c r="V13" s="3"/>
      <c r="W13" s="3">
        <v>35905566716</v>
      </c>
      <c r="X13" s="3"/>
      <c r="Y13" s="3">
        <v>38078682489.540001</v>
      </c>
      <c r="AA13" s="8">
        <f>Y13/'سرمایه گذاری ها'!$O$19</f>
        <v>8.7368553019084833E-2</v>
      </c>
    </row>
    <row r="14" spans="3:27" x14ac:dyDescent="0.55000000000000004">
      <c r="C14" s="2" t="s">
        <v>169</v>
      </c>
      <c r="D14" s="102"/>
      <c r="E14" s="3">
        <v>697392</v>
      </c>
      <c r="F14" s="3"/>
      <c r="G14" s="3">
        <v>26370108277</v>
      </c>
      <c r="H14" s="3"/>
      <c r="I14" s="3">
        <v>32339763446.040001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697392</v>
      </c>
      <c r="T14" s="3"/>
      <c r="U14" s="3">
        <v>42050</v>
      </c>
      <c r="V14" s="3"/>
      <c r="W14" s="3">
        <v>26370108277</v>
      </c>
      <c r="X14" s="3"/>
      <c r="Y14" s="3">
        <v>29150847865.080002</v>
      </c>
      <c r="AA14" s="8">
        <f>Y14/'سرمایه گذاری ها'!$O$19</f>
        <v>6.6884336083611301E-2</v>
      </c>
    </row>
    <row r="15" spans="3:27" x14ac:dyDescent="0.55000000000000004">
      <c r="C15" s="2" t="s">
        <v>168</v>
      </c>
      <c r="D15" s="102"/>
      <c r="E15" s="3">
        <v>643266</v>
      </c>
      <c r="F15" s="3"/>
      <c r="G15" s="3">
        <v>28116491458</v>
      </c>
      <c r="H15" s="3"/>
      <c r="I15" s="3">
        <v>28838679385.23</v>
      </c>
      <c r="J15" s="3"/>
      <c r="K15" s="3">
        <v>0</v>
      </c>
      <c r="L15" s="3"/>
      <c r="M15" s="3">
        <v>0</v>
      </c>
      <c r="N15" s="3"/>
      <c r="O15" s="3">
        <v>-105000</v>
      </c>
      <c r="P15" s="3"/>
      <c r="Q15" s="3">
        <v>5023584464</v>
      </c>
      <c r="R15" s="3"/>
      <c r="S15" s="3">
        <v>538266</v>
      </c>
      <c r="T15" s="3"/>
      <c r="U15" s="3">
        <v>50350</v>
      </c>
      <c r="V15" s="3"/>
      <c r="W15" s="3">
        <v>23527050072</v>
      </c>
      <c r="X15" s="3"/>
      <c r="Y15" s="3">
        <v>26940438026.055</v>
      </c>
      <c r="AA15" s="8">
        <f>Y15/'سرمایه گذاری ها'!$O$19</f>
        <v>6.181272392192972E-2</v>
      </c>
    </row>
    <row r="16" spans="3:27" x14ac:dyDescent="0.55000000000000004">
      <c r="C16" s="2" t="s">
        <v>147</v>
      </c>
      <c r="D16" s="102"/>
      <c r="E16" s="3">
        <v>1002024</v>
      </c>
      <c r="F16" s="3"/>
      <c r="G16" s="3">
        <v>23317822598</v>
      </c>
      <c r="H16" s="3"/>
      <c r="I16" s="3">
        <v>26525129920.236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1002024</v>
      </c>
      <c r="T16" s="3"/>
      <c r="U16" s="3">
        <v>26470</v>
      </c>
      <c r="V16" s="3"/>
      <c r="W16" s="3">
        <v>23317822598</v>
      </c>
      <c r="X16" s="3"/>
      <c r="Y16" s="3">
        <v>26365760007.084</v>
      </c>
      <c r="AA16" s="8">
        <f>Y16/'سرمایه گذاری ها'!$O$19</f>
        <v>6.049417024079428E-2</v>
      </c>
    </row>
    <row r="17" spans="3:27" x14ac:dyDescent="0.55000000000000004">
      <c r="C17" s="2" t="s">
        <v>217</v>
      </c>
      <c r="D17" s="102"/>
      <c r="E17" s="3">
        <v>699967</v>
      </c>
      <c r="F17" s="3"/>
      <c r="G17" s="3">
        <v>26819599095</v>
      </c>
      <c r="H17" s="3"/>
      <c r="I17" s="3">
        <v>28792294884.963001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699967</v>
      </c>
      <c r="T17" s="3"/>
      <c r="U17" s="3">
        <v>36470</v>
      </c>
      <c r="V17" s="3"/>
      <c r="W17" s="3">
        <v>26819599095</v>
      </c>
      <c r="X17" s="3"/>
      <c r="Y17" s="3">
        <v>25375906100.884499</v>
      </c>
      <c r="AA17" s="8">
        <f>Y17/'سرمایه گذاری ها'!$O$19</f>
        <v>5.8223028020768799E-2</v>
      </c>
    </row>
    <row r="18" spans="3:27" x14ac:dyDescent="0.55000000000000004">
      <c r="C18" s="2" t="s">
        <v>156</v>
      </c>
      <c r="D18" s="102"/>
      <c r="E18" s="3">
        <v>14370673</v>
      </c>
      <c r="F18" s="3"/>
      <c r="G18" s="3">
        <v>30584311046</v>
      </c>
      <c r="H18" s="3"/>
      <c r="I18" s="3">
        <v>26127571349.5438</v>
      </c>
      <c r="J18" s="3"/>
      <c r="K18" s="3">
        <v>0</v>
      </c>
      <c r="L18" s="3"/>
      <c r="M18" s="3">
        <v>0</v>
      </c>
      <c r="N18" s="3"/>
      <c r="O18" s="3">
        <v>-1</v>
      </c>
      <c r="P18" s="3"/>
      <c r="Q18" s="3">
        <v>1</v>
      </c>
      <c r="R18" s="3"/>
      <c r="S18" s="3">
        <v>14370672</v>
      </c>
      <c r="T18" s="3"/>
      <c r="U18" s="3">
        <v>1686</v>
      </c>
      <c r="V18" s="3"/>
      <c r="W18" s="3">
        <v>30584308918</v>
      </c>
      <c r="X18" s="3"/>
      <c r="Y18" s="3">
        <v>24084790721.697601</v>
      </c>
      <c r="AA18" s="8">
        <f>Y18/'سرمایه گذاری ها'!$O$19</f>
        <v>5.5260664958674079E-2</v>
      </c>
    </row>
    <row r="19" spans="3:27" x14ac:dyDescent="0.55000000000000004">
      <c r="C19" s="2" t="s">
        <v>122</v>
      </c>
      <c r="D19" s="102"/>
      <c r="E19" s="3">
        <v>1273531</v>
      </c>
      <c r="F19" s="3"/>
      <c r="G19" s="3">
        <v>33974364420</v>
      </c>
      <c r="H19" s="3"/>
      <c r="I19" s="3">
        <v>29914480981.696499</v>
      </c>
      <c r="J19" s="3"/>
      <c r="K19" s="3">
        <v>0</v>
      </c>
      <c r="L19" s="3"/>
      <c r="M19" s="3">
        <v>0</v>
      </c>
      <c r="N19" s="3"/>
      <c r="O19" s="3">
        <v>-293912</v>
      </c>
      <c r="P19" s="3"/>
      <c r="Q19" s="3">
        <v>6973961779</v>
      </c>
      <c r="R19" s="3"/>
      <c r="S19" s="3">
        <v>979619</v>
      </c>
      <c r="T19" s="3"/>
      <c r="U19" s="3">
        <v>24060</v>
      </c>
      <c r="V19" s="3"/>
      <c r="W19" s="3">
        <v>26133586775</v>
      </c>
      <c r="X19" s="3"/>
      <c r="Y19" s="3">
        <v>23429393822.817001</v>
      </c>
      <c r="AA19" s="8">
        <f>Y19/'سرمایه گذاری ها'!$O$19</f>
        <v>5.3756908132945598E-2</v>
      </c>
    </row>
    <row r="20" spans="3:27" x14ac:dyDescent="0.55000000000000004">
      <c r="C20" s="2" t="s">
        <v>234</v>
      </c>
      <c r="D20" s="102"/>
      <c r="E20" s="3">
        <v>2281832</v>
      </c>
      <c r="F20" s="3"/>
      <c r="G20" s="3">
        <v>19008173969</v>
      </c>
      <c r="H20" s="3"/>
      <c r="I20" s="3">
        <v>18055310592.816002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2281832</v>
      </c>
      <c r="T20" s="3"/>
      <c r="U20" s="3">
        <v>8330</v>
      </c>
      <c r="V20" s="3"/>
      <c r="W20" s="3">
        <v>19008173969</v>
      </c>
      <c r="X20" s="3"/>
      <c r="Y20" s="3">
        <v>18894564979.667999</v>
      </c>
      <c r="AA20" s="8">
        <f>Y20/'سرمایه گذاری ها'!$O$19</f>
        <v>4.3352098714343125E-2</v>
      </c>
    </row>
    <row r="21" spans="3:27" x14ac:dyDescent="0.55000000000000004">
      <c r="C21" s="2" t="s">
        <v>153</v>
      </c>
      <c r="D21" s="102"/>
      <c r="E21" s="3">
        <v>1506857</v>
      </c>
      <c r="F21" s="3"/>
      <c r="G21" s="3">
        <v>21211278256</v>
      </c>
      <c r="H21" s="3"/>
      <c r="I21" s="3">
        <v>14918996360.466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1506857</v>
      </c>
      <c r="T21" s="3"/>
      <c r="U21" s="3">
        <v>9500</v>
      </c>
      <c r="V21" s="3"/>
      <c r="W21" s="3">
        <v>21211278256</v>
      </c>
      <c r="X21" s="3"/>
      <c r="Y21" s="3">
        <v>14229966408.075001</v>
      </c>
      <c r="AA21" s="8">
        <f>Y21/'سرمایه گذاری ها'!$O$19</f>
        <v>3.2649542822948539E-2</v>
      </c>
    </row>
    <row r="22" spans="3:27" x14ac:dyDescent="0.55000000000000004">
      <c r="C22" s="2" t="s">
        <v>154</v>
      </c>
      <c r="D22" s="102"/>
      <c r="E22" s="3">
        <v>695724</v>
      </c>
      <c r="F22" s="3"/>
      <c r="G22" s="3">
        <v>11841892616</v>
      </c>
      <c r="H22" s="3"/>
      <c r="I22" s="3">
        <v>13776362088.624001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695724</v>
      </c>
      <c r="T22" s="3"/>
      <c r="U22" s="3">
        <v>20050</v>
      </c>
      <c r="V22" s="3"/>
      <c r="W22" s="3">
        <v>11841892616</v>
      </c>
      <c r="X22" s="3"/>
      <c r="Y22" s="3">
        <v>13866268066.110001</v>
      </c>
      <c r="AA22" s="8">
        <f>Y22/'سرمایه گذاری ها'!$O$19</f>
        <v>3.1815065477739678E-2</v>
      </c>
    </row>
    <row r="23" spans="3:27" x14ac:dyDescent="0.55000000000000004">
      <c r="C23" s="2" t="s">
        <v>219</v>
      </c>
      <c r="D23" s="102"/>
      <c r="E23" s="3">
        <v>3133975</v>
      </c>
      <c r="F23" s="3"/>
      <c r="G23" s="3">
        <v>14199934841</v>
      </c>
      <c r="H23" s="3"/>
      <c r="I23" s="3">
        <v>12891226638.127501</v>
      </c>
      <c r="J23" s="3"/>
      <c r="K23" s="3">
        <v>1310571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4444546</v>
      </c>
      <c r="T23" s="3"/>
      <c r="U23" s="3">
        <v>2828</v>
      </c>
      <c r="V23" s="3"/>
      <c r="W23" s="3">
        <v>14199934841</v>
      </c>
      <c r="X23" s="3"/>
      <c r="Y23" s="3">
        <v>12494389490.2764</v>
      </c>
      <c r="AA23" s="8">
        <f>Y23/'سرمایه گذاری ها'!$O$19</f>
        <v>2.8667397589771413E-2</v>
      </c>
    </row>
    <row r="24" spans="3:27" x14ac:dyDescent="0.55000000000000004">
      <c r="C24" s="2" t="s">
        <v>160</v>
      </c>
      <c r="D24" s="102"/>
      <c r="E24" s="3">
        <v>1547430</v>
      </c>
      <c r="F24" s="3"/>
      <c r="G24" s="3">
        <v>10804010252</v>
      </c>
      <c r="H24" s="3"/>
      <c r="I24" s="3">
        <v>11428995340.844999</v>
      </c>
      <c r="J24" s="3"/>
      <c r="K24" s="3">
        <v>443229</v>
      </c>
      <c r="L24" s="3"/>
      <c r="M24" s="3">
        <v>0</v>
      </c>
      <c r="N24" s="3"/>
      <c r="O24" s="3">
        <v>-70000</v>
      </c>
      <c r="P24" s="3"/>
      <c r="Q24" s="3">
        <v>503088706</v>
      </c>
      <c r="R24" s="3"/>
      <c r="S24" s="3">
        <v>1920659</v>
      </c>
      <c r="T24" s="3"/>
      <c r="U24" s="3">
        <v>5608</v>
      </c>
      <c r="V24" s="3"/>
      <c r="W24" s="3">
        <v>10315276857</v>
      </c>
      <c r="X24" s="3"/>
      <c r="Y24" s="3">
        <v>10706967890.7516</v>
      </c>
      <c r="AA24" s="8">
        <f>Y24/'سرمایه گذاری ها'!$O$19</f>
        <v>2.4566298797069293E-2</v>
      </c>
    </row>
    <row r="25" spans="3:27" x14ac:dyDescent="0.55000000000000004">
      <c r="C25" s="2" t="s">
        <v>149</v>
      </c>
      <c r="D25" s="102"/>
      <c r="E25" s="3">
        <v>613503</v>
      </c>
      <c r="F25" s="3"/>
      <c r="G25" s="3">
        <v>8955548497</v>
      </c>
      <c r="H25" s="3"/>
      <c r="I25" s="3">
        <v>7421906837.5155001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0</v>
      </c>
      <c r="R25" s="3"/>
      <c r="S25" s="3">
        <v>613503</v>
      </c>
      <c r="T25" s="3"/>
      <c r="U25" s="3">
        <v>11770</v>
      </c>
      <c r="V25" s="3"/>
      <c r="W25" s="3">
        <v>8955548497</v>
      </c>
      <c r="X25" s="3"/>
      <c r="Y25" s="3">
        <v>7177965774.6555004</v>
      </c>
      <c r="AA25" s="8">
        <f>Y25/'سرمایه گذاری ها'!$O$19</f>
        <v>1.6469279984265058E-2</v>
      </c>
    </row>
    <row r="26" spans="3:27" x14ac:dyDescent="0.55000000000000004">
      <c r="C26" s="2" t="s">
        <v>228</v>
      </c>
      <c r="D26" s="102"/>
      <c r="E26" s="3">
        <v>287995</v>
      </c>
      <c r="F26" s="3"/>
      <c r="G26" s="3">
        <v>10380140615</v>
      </c>
      <c r="H26" s="3"/>
      <c r="I26" s="3">
        <v>7672342317.3000002</v>
      </c>
      <c r="J26" s="3"/>
      <c r="K26" s="3">
        <v>287995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575990</v>
      </c>
      <c r="T26" s="3"/>
      <c r="U26" s="3">
        <v>12240</v>
      </c>
      <c r="V26" s="3"/>
      <c r="W26" s="3">
        <v>10380140615</v>
      </c>
      <c r="X26" s="3"/>
      <c r="Y26" s="3">
        <v>7008169400.2799997</v>
      </c>
      <c r="AA26" s="8">
        <f>Y26/'سرمایه گذاری ها'!$O$19</f>
        <v>1.6079695508984186E-2</v>
      </c>
    </row>
    <row r="27" spans="3:27" x14ac:dyDescent="0.55000000000000004">
      <c r="C27" s="2" t="s">
        <v>236</v>
      </c>
      <c r="D27" s="102"/>
      <c r="E27" s="3">
        <v>133907</v>
      </c>
      <c r="F27" s="3"/>
      <c r="G27" s="3">
        <v>5553584828</v>
      </c>
      <c r="H27" s="3"/>
      <c r="I27" s="3">
        <v>6602268566.1599998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133907</v>
      </c>
      <c r="T27" s="3"/>
      <c r="U27" s="3">
        <v>48380</v>
      </c>
      <c r="V27" s="3"/>
      <c r="W27" s="3">
        <v>5553584828</v>
      </c>
      <c r="X27" s="3"/>
      <c r="Y27" s="3">
        <v>6439874057.073</v>
      </c>
      <c r="AA27" s="8">
        <f>Y27/'سرمایه گذاری ها'!$O$19</f>
        <v>1.4775786377224738E-2</v>
      </c>
    </row>
    <row r="28" spans="3:27" x14ac:dyDescent="0.55000000000000004">
      <c r="C28" s="2" t="s">
        <v>235</v>
      </c>
      <c r="D28" s="102"/>
      <c r="E28" s="3">
        <v>678301</v>
      </c>
      <c r="F28" s="3"/>
      <c r="G28" s="3">
        <v>5290831112</v>
      </c>
      <c r="H28" s="3"/>
      <c r="I28" s="3">
        <v>5454804732.2145004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678301</v>
      </c>
      <c r="T28" s="3"/>
      <c r="U28" s="3">
        <v>7920</v>
      </c>
      <c r="V28" s="3"/>
      <c r="W28" s="3">
        <v>5290831112</v>
      </c>
      <c r="X28" s="3"/>
      <c r="Y28" s="3">
        <v>5340179663.6759996</v>
      </c>
      <c r="AA28" s="8">
        <f>Y28/'سرمایه گذاری ها'!$O$19</f>
        <v>1.2252623766735565E-2</v>
      </c>
    </row>
    <row r="29" spans="3:27" x14ac:dyDescent="0.55000000000000004">
      <c r="C29" s="2" t="s">
        <v>171</v>
      </c>
      <c r="D29" s="102"/>
      <c r="E29" s="3">
        <v>461792</v>
      </c>
      <c r="F29" s="3"/>
      <c r="G29" s="3">
        <v>6471657145</v>
      </c>
      <c r="H29" s="3"/>
      <c r="I29" s="3">
        <v>4135989481.776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461792</v>
      </c>
      <c r="T29" s="3"/>
      <c r="U29" s="3">
        <v>8420</v>
      </c>
      <c r="V29" s="3"/>
      <c r="W29" s="3">
        <v>6471657145</v>
      </c>
      <c r="X29" s="3"/>
      <c r="Y29" s="3">
        <v>3865153322.592</v>
      </c>
      <c r="AA29" s="8">
        <f>Y29/'سرمایه گذاری ها'!$O$19</f>
        <v>8.8682914143506254E-3</v>
      </c>
    </row>
    <row r="30" spans="3:27" x14ac:dyDescent="0.55000000000000004">
      <c r="C30" s="2" t="s">
        <v>237</v>
      </c>
      <c r="D30" s="102"/>
      <c r="E30" s="3">
        <v>257545</v>
      </c>
      <c r="F30" s="3"/>
      <c r="G30" s="3">
        <v>1356049489</v>
      </c>
      <c r="H30" s="3"/>
      <c r="I30" s="3">
        <v>1459271861.325</v>
      </c>
      <c r="J30" s="3"/>
      <c r="K30" s="3">
        <v>110132</v>
      </c>
      <c r="L30" s="3"/>
      <c r="M30" s="3">
        <v>0</v>
      </c>
      <c r="N30" s="3"/>
      <c r="O30" s="3">
        <v>0</v>
      </c>
      <c r="P30" s="3"/>
      <c r="Q30" s="3">
        <v>0</v>
      </c>
      <c r="R30" s="3"/>
      <c r="S30" s="3">
        <v>367677</v>
      </c>
      <c r="T30" s="3"/>
      <c r="U30" s="3">
        <v>4042</v>
      </c>
      <c r="V30" s="3"/>
      <c r="W30" s="3">
        <v>1356049489</v>
      </c>
      <c r="X30" s="3"/>
      <c r="Y30" s="3">
        <v>1477307838.9177001</v>
      </c>
      <c r="AA30" s="8">
        <f>Y30/'سرمایه گذاری ها'!$O$19</f>
        <v>3.3895670703797481E-3</v>
      </c>
    </row>
    <row r="31" spans="3:27" x14ac:dyDescent="0.55000000000000004">
      <c r="C31" s="2" t="s">
        <v>225</v>
      </c>
      <c r="D31" s="102"/>
      <c r="E31" s="3">
        <v>132342</v>
      </c>
      <c r="F31" s="3"/>
      <c r="G31" s="3">
        <v>3337387300</v>
      </c>
      <c r="H31" s="3"/>
      <c r="I31" s="3">
        <v>3813749386.3392</v>
      </c>
      <c r="J31" s="3"/>
      <c r="K31" s="3">
        <v>0</v>
      </c>
      <c r="L31" s="3"/>
      <c r="M31" s="3">
        <v>0</v>
      </c>
      <c r="N31" s="3"/>
      <c r="O31" s="3">
        <v>-132342</v>
      </c>
      <c r="P31" s="3"/>
      <c r="Q31" s="3">
        <v>4140776904</v>
      </c>
      <c r="R31" s="3"/>
      <c r="S31" s="3">
        <v>0</v>
      </c>
      <c r="T31" s="3"/>
      <c r="U31" s="3">
        <v>0</v>
      </c>
      <c r="V31" s="3"/>
      <c r="W31" s="3">
        <v>0</v>
      </c>
      <c r="X31" s="3"/>
      <c r="Y31" s="3">
        <v>0</v>
      </c>
      <c r="AA31" s="8">
        <f>Y31/'سرمایه گذاری ها'!$O$19</f>
        <v>0</v>
      </c>
    </row>
    <row r="32" spans="3:27" ht="21.75" thickBot="1" x14ac:dyDescent="0.6">
      <c r="C32" s="2" t="s">
        <v>88</v>
      </c>
      <c r="E32" s="9">
        <f t="shared" ref="E32:AA32" si="0">SUM(E11:E31)</f>
        <v>92371598</v>
      </c>
      <c r="F32" s="9">
        <f t="shared" si="0"/>
        <v>0</v>
      </c>
      <c r="G32" s="9">
        <f t="shared" si="0"/>
        <v>431549199145</v>
      </c>
      <c r="H32" s="9">
        <f t="shared" si="0"/>
        <v>0</v>
      </c>
      <c r="I32" s="9">
        <f t="shared" si="0"/>
        <v>449988666682.90051</v>
      </c>
      <c r="J32" s="9">
        <f t="shared" si="0"/>
        <v>0</v>
      </c>
      <c r="K32" s="9">
        <f t="shared" si="0"/>
        <v>2151927</v>
      </c>
      <c r="L32" s="9">
        <f t="shared" si="0"/>
        <v>0</v>
      </c>
      <c r="M32" s="9">
        <f t="shared" si="0"/>
        <v>0</v>
      </c>
      <c r="N32" s="9">
        <f t="shared" si="0"/>
        <v>0</v>
      </c>
      <c r="O32" s="9">
        <f t="shared" si="0"/>
        <v>-601256</v>
      </c>
      <c r="P32" s="9">
        <f t="shared" si="0"/>
        <v>0</v>
      </c>
      <c r="Q32" s="9">
        <f t="shared" si="0"/>
        <v>16641411855</v>
      </c>
      <c r="R32" s="9">
        <f t="shared" si="0"/>
        <v>0</v>
      </c>
      <c r="S32" s="9">
        <f t="shared" si="0"/>
        <v>93922269</v>
      </c>
      <c r="T32" s="9">
        <f t="shared" si="0"/>
        <v>0</v>
      </c>
      <c r="U32" s="9">
        <f t="shared" si="0"/>
        <v>332091</v>
      </c>
      <c r="V32" s="9">
        <f t="shared" si="0"/>
        <v>0</v>
      </c>
      <c r="W32" s="9">
        <f t="shared" si="0"/>
        <v>415292855150</v>
      </c>
      <c r="X32" s="9">
        <f t="shared" si="0"/>
        <v>0</v>
      </c>
      <c r="Y32" s="9">
        <f t="shared" si="0"/>
        <v>414222398127.59821</v>
      </c>
      <c r="Z32" s="3">
        <f t="shared" si="0"/>
        <v>0</v>
      </c>
      <c r="AA32" s="31">
        <f t="shared" si="0"/>
        <v>0.95040083286612442</v>
      </c>
    </row>
    <row r="33" spans="15:27" ht="21.75" thickTop="1" x14ac:dyDescent="0.55000000000000004">
      <c r="AA33" s="8"/>
    </row>
    <row r="34" spans="15:27" ht="30.75" customHeight="1" x14ac:dyDescent="0.95">
      <c r="O34" s="56">
        <v>2</v>
      </c>
    </row>
  </sheetData>
  <sortState xmlns:xlrd2="http://schemas.microsoft.com/office/spreadsheetml/2017/richdata2" ref="C11:AA31">
    <sortCondition descending="1" ref="Y11:Y31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D36" sqref="D3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6" t="s">
        <v>238</v>
      </c>
      <c r="E8" s="116" t="s">
        <v>3</v>
      </c>
      <c r="F8" s="116" t="s">
        <v>3</v>
      </c>
      <c r="G8" s="116" t="s">
        <v>3</v>
      </c>
      <c r="H8" s="116" t="s">
        <v>3</v>
      </c>
      <c r="I8" s="116" t="s">
        <v>3</v>
      </c>
      <c r="J8" s="116" t="s">
        <v>3</v>
      </c>
      <c r="K8" s="14"/>
      <c r="L8" s="116" t="s">
        <v>240</v>
      </c>
      <c r="M8" s="116" t="s">
        <v>5</v>
      </c>
      <c r="N8" s="116" t="s">
        <v>5</v>
      </c>
      <c r="O8" s="116" t="s">
        <v>5</v>
      </c>
      <c r="P8" s="116" t="s">
        <v>5</v>
      </c>
      <c r="Q8" s="116" t="s">
        <v>5</v>
      </c>
      <c r="R8" s="116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3"/>
  <sheetViews>
    <sheetView rightToLeft="1" view="pageBreakPreview" zoomScale="55" zoomScaleNormal="70" zoomScaleSheetLayoutView="55" workbookViewId="0">
      <selection activeCell="P18" sqref="P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</row>
    <row r="3" spans="2:38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</row>
    <row r="4" spans="2:38" ht="39" x14ac:dyDescent="0.6">
      <c r="B4" s="118" t="s">
        <v>239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6" t="s">
        <v>20</v>
      </c>
      <c r="C8" s="106" t="s">
        <v>20</v>
      </c>
      <c r="D8" s="106" t="s">
        <v>20</v>
      </c>
      <c r="E8" s="106" t="s">
        <v>20</v>
      </c>
      <c r="F8" s="106" t="s">
        <v>20</v>
      </c>
      <c r="G8" s="106" t="s">
        <v>20</v>
      </c>
      <c r="H8" s="106" t="s">
        <v>20</v>
      </c>
      <c r="I8" s="106" t="s">
        <v>20</v>
      </c>
      <c r="J8" s="106" t="s">
        <v>20</v>
      </c>
      <c r="K8" s="106" t="s">
        <v>20</v>
      </c>
      <c r="L8" s="106" t="s">
        <v>20</v>
      </c>
      <c r="M8" s="106" t="s">
        <v>20</v>
      </c>
      <c r="N8" s="106" t="s">
        <v>20</v>
      </c>
      <c r="P8" s="106" t="s">
        <v>238</v>
      </c>
      <c r="Q8" s="106" t="s">
        <v>3</v>
      </c>
      <c r="R8" s="106" t="s">
        <v>3</v>
      </c>
      <c r="S8" s="106" t="s">
        <v>3</v>
      </c>
      <c r="T8" s="106" t="s">
        <v>3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  <c r="AB8" s="106" t="s">
        <v>4</v>
      </c>
      <c r="AD8" s="106" t="s">
        <v>240</v>
      </c>
      <c r="AE8" s="106" t="s">
        <v>5</v>
      </c>
      <c r="AF8" s="106" t="s">
        <v>5</v>
      </c>
      <c r="AG8" s="106" t="s">
        <v>5</v>
      </c>
      <c r="AH8" s="106" t="s">
        <v>5</v>
      </c>
      <c r="AI8" s="106" t="s">
        <v>5</v>
      </c>
      <c r="AJ8" s="106" t="s">
        <v>5</v>
      </c>
      <c r="AK8" s="106" t="s">
        <v>5</v>
      </c>
      <c r="AL8" s="106" t="s">
        <v>5</v>
      </c>
    </row>
    <row r="9" spans="2:38" s="15" customFormat="1" ht="45.75" customHeight="1" x14ac:dyDescent="0.6">
      <c r="B9" s="109" t="s">
        <v>21</v>
      </c>
      <c r="C9" s="22"/>
      <c r="D9" s="109" t="s">
        <v>22</v>
      </c>
      <c r="E9" s="22"/>
      <c r="F9" s="109" t="s">
        <v>23</v>
      </c>
      <c r="G9" s="22"/>
      <c r="H9" s="109" t="s">
        <v>24</v>
      </c>
      <c r="I9" s="22"/>
      <c r="J9" s="109" t="s">
        <v>25</v>
      </c>
      <c r="K9" s="22"/>
      <c r="L9" s="109" t="s">
        <v>26</v>
      </c>
      <c r="M9" s="22"/>
      <c r="N9" s="109" t="s">
        <v>19</v>
      </c>
      <c r="P9" s="109" t="s">
        <v>6</v>
      </c>
      <c r="Q9" s="22"/>
      <c r="R9" s="109" t="s">
        <v>7</v>
      </c>
      <c r="S9" s="22"/>
      <c r="T9" s="109" t="s">
        <v>8</v>
      </c>
      <c r="V9" s="109" t="s">
        <v>9</v>
      </c>
      <c r="W9" s="109" t="s">
        <v>9</v>
      </c>
      <c r="X9" s="109" t="s">
        <v>9</v>
      </c>
      <c r="Z9" s="109" t="s">
        <v>10</v>
      </c>
      <c r="AA9" s="109" t="s">
        <v>10</v>
      </c>
      <c r="AB9" s="109" t="s">
        <v>10</v>
      </c>
      <c r="AD9" s="109" t="s">
        <v>6</v>
      </c>
      <c r="AE9" s="22"/>
      <c r="AF9" s="109" t="s">
        <v>27</v>
      </c>
      <c r="AG9" s="22"/>
      <c r="AH9" s="109" t="s">
        <v>7</v>
      </c>
      <c r="AI9" s="22"/>
      <c r="AJ9" s="109" t="s">
        <v>8</v>
      </c>
      <c r="AK9" s="22"/>
      <c r="AL9" s="109" t="s">
        <v>12</v>
      </c>
    </row>
    <row r="10" spans="2:38" s="15" customFormat="1" x14ac:dyDescent="0.6">
      <c r="B10" s="110" t="s">
        <v>21</v>
      </c>
      <c r="C10" s="23"/>
      <c r="D10" s="110" t="s">
        <v>22</v>
      </c>
      <c r="E10" s="23"/>
      <c r="F10" s="110" t="s">
        <v>23</v>
      </c>
      <c r="G10" s="23"/>
      <c r="H10" s="110" t="s">
        <v>24</v>
      </c>
      <c r="I10" s="23"/>
      <c r="J10" s="110" t="s">
        <v>25</v>
      </c>
      <c r="K10" s="23"/>
      <c r="L10" s="110" t="s">
        <v>26</v>
      </c>
      <c r="M10" s="23"/>
      <c r="N10" s="110" t="s">
        <v>19</v>
      </c>
      <c r="P10" s="110" t="s">
        <v>6</v>
      </c>
      <c r="Q10" s="23"/>
      <c r="R10" s="110" t="s">
        <v>7</v>
      </c>
      <c r="S10" s="23"/>
      <c r="T10" s="110" t="s">
        <v>8</v>
      </c>
      <c r="V10" s="110" t="s">
        <v>6</v>
      </c>
      <c r="W10" s="23"/>
      <c r="X10" s="110" t="s">
        <v>7</v>
      </c>
      <c r="Z10" s="110" t="s">
        <v>6</v>
      </c>
      <c r="AA10" s="23"/>
      <c r="AB10" s="110" t="s">
        <v>13</v>
      </c>
      <c r="AD10" s="110" t="s">
        <v>6</v>
      </c>
      <c r="AE10" s="23"/>
      <c r="AF10" s="110" t="s">
        <v>27</v>
      </c>
      <c r="AG10" s="23"/>
      <c r="AH10" s="110" t="s">
        <v>7</v>
      </c>
      <c r="AI10" s="23"/>
      <c r="AJ10" s="110" t="s">
        <v>8</v>
      </c>
      <c r="AK10" s="23"/>
      <c r="AL10" s="110" t="s">
        <v>12</v>
      </c>
    </row>
    <row r="11" spans="2:38" s="15" customFormat="1" ht="30" x14ac:dyDescent="0.75">
      <c r="B11" s="73" t="s">
        <v>117</v>
      </c>
      <c r="C11" s="102"/>
      <c r="D11" s="73" t="s">
        <v>118</v>
      </c>
      <c r="E11" s="73"/>
      <c r="F11" s="73" t="s">
        <v>118</v>
      </c>
      <c r="G11" s="102"/>
      <c r="H11" s="73" t="s">
        <v>119</v>
      </c>
      <c r="I11" s="73"/>
      <c r="J11" s="73" t="s">
        <v>120</v>
      </c>
      <c r="K11" s="102"/>
      <c r="L11" s="73">
        <v>18</v>
      </c>
      <c r="M11" s="73"/>
      <c r="N11" s="73">
        <v>18</v>
      </c>
      <c r="O11" s="73"/>
      <c r="P11" s="104">
        <v>5400</v>
      </c>
      <c r="Q11" s="104"/>
      <c r="R11" s="104">
        <v>5184939600</v>
      </c>
      <c r="S11" s="104"/>
      <c r="T11" s="104">
        <v>5334610926</v>
      </c>
      <c r="U11" s="104"/>
      <c r="V11" s="104">
        <v>0</v>
      </c>
      <c r="W11" s="104"/>
      <c r="X11" s="104">
        <v>0</v>
      </c>
      <c r="Y11" s="104"/>
      <c r="Z11" s="104">
        <v>0</v>
      </c>
      <c r="AA11" s="104"/>
      <c r="AB11" s="104">
        <v>0</v>
      </c>
      <c r="AC11" s="104"/>
      <c r="AD11" s="104">
        <v>5400</v>
      </c>
      <c r="AE11" s="104"/>
      <c r="AF11" s="104">
        <v>993130</v>
      </c>
      <c r="AG11" s="104"/>
      <c r="AH11" s="104">
        <v>5184939600</v>
      </c>
      <c r="AI11" s="104"/>
      <c r="AJ11" s="104">
        <v>5361929974</v>
      </c>
      <c r="AK11" s="1"/>
      <c r="AL11" s="78">
        <f>AJ11/'سرمایه گذاری ها'!$O$19</f>
        <v>1.2302528149358203E-2</v>
      </c>
    </row>
    <row r="12" spans="2:38" s="15" customFormat="1" ht="30" x14ac:dyDescent="0.75">
      <c r="B12" s="73" t="s">
        <v>221</v>
      </c>
      <c r="C12" s="102"/>
      <c r="D12" s="73" t="s">
        <v>118</v>
      </c>
      <c r="E12" s="73"/>
      <c r="F12" s="73" t="s">
        <v>118</v>
      </c>
      <c r="G12" s="102"/>
      <c r="H12" s="73" t="s">
        <v>181</v>
      </c>
      <c r="I12" s="73"/>
      <c r="J12" s="73" t="s">
        <v>222</v>
      </c>
      <c r="K12" s="102"/>
      <c r="L12" s="73">
        <v>0</v>
      </c>
      <c r="M12" s="73"/>
      <c r="N12" s="73">
        <v>0</v>
      </c>
      <c r="O12" s="73"/>
      <c r="P12" s="104">
        <v>6000</v>
      </c>
      <c r="Q12" s="104"/>
      <c r="R12" s="104">
        <v>4746380124</v>
      </c>
      <c r="S12" s="104"/>
      <c r="T12" s="104">
        <v>5066141595</v>
      </c>
      <c r="U12" s="104"/>
      <c r="V12" s="104">
        <v>0</v>
      </c>
      <c r="W12" s="104"/>
      <c r="X12" s="104">
        <v>0</v>
      </c>
      <c r="Y12" s="104"/>
      <c r="Z12" s="104">
        <v>5000</v>
      </c>
      <c r="AA12" s="104"/>
      <c r="AB12" s="104">
        <v>4280863958</v>
      </c>
      <c r="AC12" s="104"/>
      <c r="AD12" s="104">
        <v>1000</v>
      </c>
      <c r="AE12" s="104"/>
      <c r="AF12" s="104">
        <v>859980</v>
      </c>
      <c r="AG12" s="104"/>
      <c r="AH12" s="104">
        <v>791063354</v>
      </c>
      <c r="AI12" s="104"/>
      <c r="AJ12" s="104">
        <v>859824128</v>
      </c>
      <c r="AK12" s="1"/>
      <c r="AL12" s="78">
        <f>AJ12/'سرمایه گذاری ها'!$O$19</f>
        <v>1.9727990834475921E-3</v>
      </c>
    </row>
    <row r="13" spans="2:38" s="15" customFormat="1" ht="30" x14ac:dyDescent="0.75">
      <c r="B13" s="73" t="s">
        <v>123</v>
      </c>
      <c r="C13" s="102"/>
      <c r="D13" s="73" t="s">
        <v>118</v>
      </c>
      <c r="E13" s="73"/>
      <c r="F13" s="73" t="s">
        <v>118</v>
      </c>
      <c r="G13" s="102"/>
      <c r="H13" s="73" t="s">
        <v>124</v>
      </c>
      <c r="I13" s="73"/>
      <c r="J13" s="73" t="s">
        <v>125</v>
      </c>
      <c r="K13" s="102"/>
      <c r="L13" s="73">
        <v>0</v>
      </c>
      <c r="M13" s="73"/>
      <c r="N13" s="73">
        <v>0</v>
      </c>
      <c r="O13" s="73"/>
      <c r="P13" s="104">
        <v>197</v>
      </c>
      <c r="Q13" s="104"/>
      <c r="R13" s="104">
        <v>147295323</v>
      </c>
      <c r="S13" s="104"/>
      <c r="T13" s="104">
        <v>158321868</v>
      </c>
      <c r="U13" s="104"/>
      <c r="V13" s="104">
        <v>0</v>
      </c>
      <c r="W13" s="104"/>
      <c r="X13" s="104">
        <v>0</v>
      </c>
      <c r="Y13" s="104"/>
      <c r="Z13" s="104">
        <v>100</v>
      </c>
      <c r="AA13" s="104"/>
      <c r="AB13" s="104">
        <v>81084303</v>
      </c>
      <c r="AC13" s="104"/>
      <c r="AD13" s="104">
        <v>97</v>
      </c>
      <c r="AE13" s="104"/>
      <c r="AF13" s="104">
        <v>813850</v>
      </c>
      <c r="AG13" s="104"/>
      <c r="AH13" s="104">
        <v>72526124</v>
      </c>
      <c r="AI13" s="104"/>
      <c r="AJ13" s="104">
        <v>78929141</v>
      </c>
      <c r="AK13" s="1"/>
      <c r="AL13" s="78">
        <f>AJ13/'سرمایه گذاری ها'!$O$19</f>
        <v>1.8109672891396898E-4</v>
      </c>
    </row>
    <row r="14" spans="2:38" s="15" customFormat="1" ht="30" x14ac:dyDescent="0.75">
      <c r="B14" s="73" t="s">
        <v>126</v>
      </c>
      <c r="C14" s="102"/>
      <c r="D14" s="73" t="s">
        <v>118</v>
      </c>
      <c r="E14" s="73"/>
      <c r="F14" s="73" t="s">
        <v>118</v>
      </c>
      <c r="G14" s="102"/>
      <c r="H14" s="73" t="s">
        <v>140</v>
      </c>
      <c r="I14" s="73"/>
      <c r="J14" s="73" t="s">
        <v>141</v>
      </c>
      <c r="K14" s="102"/>
      <c r="L14" s="73">
        <v>0</v>
      </c>
      <c r="M14" s="73"/>
      <c r="N14" s="73">
        <v>0</v>
      </c>
      <c r="O14" s="73"/>
      <c r="P14" s="104">
        <v>77</v>
      </c>
      <c r="Q14" s="104"/>
      <c r="R14" s="104">
        <v>51296429</v>
      </c>
      <c r="S14" s="104"/>
      <c r="T14" s="104">
        <v>66661445</v>
      </c>
      <c r="U14" s="104"/>
      <c r="V14" s="104">
        <v>0</v>
      </c>
      <c r="W14" s="104"/>
      <c r="X14" s="104">
        <v>0</v>
      </c>
      <c r="Y14" s="104"/>
      <c r="Z14" s="104">
        <v>0</v>
      </c>
      <c r="AA14" s="104"/>
      <c r="AB14" s="104">
        <v>0</v>
      </c>
      <c r="AC14" s="104"/>
      <c r="AD14" s="104">
        <v>77</v>
      </c>
      <c r="AE14" s="104"/>
      <c r="AF14" s="104">
        <v>880990</v>
      </c>
      <c r="AG14" s="104"/>
      <c r="AH14" s="104">
        <v>51296429</v>
      </c>
      <c r="AI14" s="104"/>
      <c r="AJ14" s="104">
        <v>67823934</v>
      </c>
      <c r="AK14" s="1"/>
      <c r="AL14" s="78">
        <f>AJ14/'سرمایه گذاری ها'!$O$19</f>
        <v>1.5561670168787119E-4</v>
      </c>
    </row>
    <row r="15" spans="2:38" s="15" customFormat="1" ht="30" x14ac:dyDescent="0.75">
      <c r="B15" s="73" t="s">
        <v>182</v>
      </c>
      <c r="C15" s="102"/>
      <c r="D15" s="73" t="s">
        <v>118</v>
      </c>
      <c r="E15" s="73"/>
      <c r="F15" s="73" t="s">
        <v>118</v>
      </c>
      <c r="G15" s="102"/>
      <c r="H15" s="73" t="s">
        <v>181</v>
      </c>
      <c r="I15" s="73"/>
      <c r="J15" s="73" t="s">
        <v>183</v>
      </c>
      <c r="K15" s="102"/>
      <c r="L15" s="73">
        <v>0</v>
      </c>
      <c r="M15" s="73"/>
      <c r="N15" s="73">
        <v>0</v>
      </c>
      <c r="O15" s="73"/>
      <c r="P15" s="104">
        <v>3800</v>
      </c>
      <c r="Q15" s="104"/>
      <c r="R15" s="104">
        <v>2783244370</v>
      </c>
      <c r="S15" s="104"/>
      <c r="T15" s="104">
        <v>2954078476</v>
      </c>
      <c r="U15" s="104"/>
      <c r="V15" s="104">
        <v>0</v>
      </c>
      <c r="W15" s="104"/>
      <c r="X15" s="104">
        <v>0</v>
      </c>
      <c r="Y15" s="104"/>
      <c r="Z15" s="104">
        <v>3800</v>
      </c>
      <c r="AA15" s="104"/>
      <c r="AB15" s="104">
        <v>2999898171</v>
      </c>
      <c r="AC15" s="104"/>
      <c r="AD15" s="104">
        <v>0</v>
      </c>
      <c r="AE15" s="104"/>
      <c r="AF15" s="104">
        <v>0</v>
      </c>
      <c r="AG15" s="104"/>
      <c r="AH15" s="104">
        <v>0</v>
      </c>
      <c r="AI15" s="104"/>
      <c r="AJ15" s="104">
        <v>0</v>
      </c>
      <c r="AK15" s="1"/>
      <c r="AL15" s="78">
        <f>AJ15/'سرمایه گذاری ها'!$O$19</f>
        <v>0</v>
      </c>
    </row>
    <row r="16" spans="2:38" ht="30" x14ac:dyDescent="0.7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3"/>
      <c r="X16" s="73"/>
      <c r="Y16" s="73"/>
      <c r="Z16" s="74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L16" s="78"/>
    </row>
    <row r="17" spans="2:39" s="55" customFormat="1" ht="30.75" thickBot="1" x14ac:dyDescent="0.8">
      <c r="B17" s="117" t="s">
        <v>88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P17" s="77">
        <f>SUM(P11:P16)</f>
        <v>15474</v>
      </c>
      <c r="Q17" s="77">
        <f>SUM(Q11:Q16)</f>
        <v>0</v>
      </c>
      <c r="R17" s="77">
        <f>SUM(R11:R15)</f>
        <v>12913155846</v>
      </c>
      <c r="S17" s="77">
        <f>SUM(S11:S16)</f>
        <v>0</v>
      </c>
      <c r="T17" s="77">
        <f>SUM(T11:T16)</f>
        <v>13579814310</v>
      </c>
      <c r="U17" s="77">
        <f>SUM(U11:U16)</f>
        <v>0</v>
      </c>
      <c r="V17" s="77">
        <f>SUM(V11:V15)</f>
        <v>0</v>
      </c>
      <c r="W17" s="77">
        <f>SUM(W11:W16)</f>
        <v>0</v>
      </c>
      <c r="X17" s="77">
        <f>SUM(X11:X15)</f>
        <v>0</v>
      </c>
      <c r="Y17" s="77">
        <f>SUM(Y11:Y16)</f>
        <v>0</v>
      </c>
      <c r="Z17" s="77">
        <f>SUM(Z11:Z15)</f>
        <v>8900</v>
      </c>
      <c r="AA17" s="77">
        <f>SUM(AA11:AA16)</f>
        <v>0</v>
      </c>
      <c r="AB17" s="77">
        <f>SUM(AB11:AB15)</f>
        <v>7361846432</v>
      </c>
      <c r="AC17" s="77">
        <f>SUM(AC11:AC16)</f>
        <v>0</v>
      </c>
      <c r="AD17" s="77">
        <f>SUM(AD11:AD15)</f>
        <v>6574</v>
      </c>
      <c r="AE17" s="77">
        <f>SUM(AE11:AE16)</f>
        <v>0</v>
      </c>
      <c r="AF17" s="77"/>
      <c r="AG17" s="77">
        <f>SUM(AG11:AG16)</f>
        <v>0</v>
      </c>
      <c r="AH17" s="77">
        <f>SUM(AH11:AH16)</f>
        <v>6099825507</v>
      </c>
      <c r="AI17" s="59"/>
      <c r="AJ17" s="77">
        <f>SUM(AJ11:AJ16)</f>
        <v>6368507177</v>
      </c>
      <c r="AK17" s="59"/>
      <c r="AL17" s="81">
        <f>SUM(AL11:AL16)</f>
        <v>1.4612040663407636E-2</v>
      </c>
      <c r="AM17" s="55">
        <f>SUM(P17:AL17)</f>
        <v>46323180220.01461</v>
      </c>
    </row>
    <row r="18" spans="2:39" ht="21" customHeight="1" thickTop="1" x14ac:dyDescent="0.6"/>
    <row r="23" spans="2:39" ht="33" x14ac:dyDescent="0.8">
      <c r="T23" s="57">
        <v>4</v>
      </c>
    </row>
  </sheetData>
  <sortState xmlns:xlrd2="http://schemas.microsoft.com/office/spreadsheetml/2017/richdata2" ref="B11:AL15">
    <sortCondition descending="1" ref="AJ11:AJ15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7:N17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2:32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2:32" ht="39" x14ac:dyDescent="0.6">
      <c r="B4" s="118" t="s">
        <v>239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08" t="s">
        <v>33</v>
      </c>
      <c r="C8" s="108" t="s">
        <v>33</v>
      </c>
      <c r="D8" s="108" t="s">
        <v>33</v>
      </c>
      <c r="E8" s="108" t="s">
        <v>33</v>
      </c>
      <c r="F8" s="108" t="s">
        <v>33</v>
      </c>
      <c r="G8" s="108" t="s">
        <v>33</v>
      </c>
      <c r="H8" s="108" t="s">
        <v>33</v>
      </c>
      <c r="I8" s="108" t="s">
        <v>33</v>
      </c>
      <c r="J8" s="108" t="s">
        <v>33</v>
      </c>
      <c r="L8" s="108" t="s">
        <v>238</v>
      </c>
      <c r="M8" s="108" t="s">
        <v>3</v>
      </c>
      <c r="N8" s="108" t="s">
        <v>3</v>
      </c>
      <c r="O8" s="108" t="s">
        <v>3</v>
      </c>
      <c r="P8" s="108" t="s">
        <v>3</v>
      </c>
      <c r="R8" s="108" t="s">
        <v>4</v>
      </c>
      <c r="S8" s="108" t="s">
        <v>4</v>
      </c>
      <c r="T8" s="108" t="s">
        <v>4</v>
      </c>
      <c r="U8" s="108" t="s">
        <v>4</v>
      </c>
      <c r="V8" s="108" t="s">
        <v>4</v>
      </c>
      <c r="W8" s="108" t="s">
        <v>4</v>
      </c>
      <c r="X8" s="108" t="s">
        <v>4</v>
      </c>
      <c r="Z8" s="108" t="s">
        <v>240</v>
      </c>
      <c r="AA8" s="108" t="s">
        <v>5</v>
      </c>
      <c r="AB8" s="108" t="s">
        <v>5</v>
      </c>
      <c r="AC8" s="108" t="s">
        <v>5</v>
      </c>
      <c r="AD8" s="108" t="s">
        <v>5</v>
      </c>
      <c r="AE8" s="108" t="s">
        <v>5</v>
      </c>
      <c r="AF8" s="108" t="s">
        <v>5</v>
      </c>
    </row>
    <row r="9" spans="2:32" s="15" customFormat="1" x14ac:dyDescent="0.6">
      <c r="B9" s="109" t="s">
        <v>34</v>
      </c>
      <c r="C9" s="22"/>
      <c r="D9" s="109" t="s">
        <v>97</v>
      </c>
      <c r="E9" s="22"/>
      <c r="F9" s="109" t="s">
        <v>26</v>
      </c>
      <c r="G9" s="22"/>
      <c r="H9" s="109" t="s">
        <v>35</v>
      </c>
      <c r="I9" s="22"/>
      <c r="J9" s="109" t="s">
        <v>23</v>
      </c>
      <c r="L9" s="109" t="s">
        <v>6</v>
      </c>
      <c r="M9" s="22"/>
      <c r="N9" s="109" t="s">
        <v>7</v>
      </c>
      <c r="O9" s="22"/>
      <c r="P9" s="109" t="s">
        <v>8</v>
      </c>
      <c r="R9" s="109" t="s">
        <v>9</v>
      </c>
      <c r="S9" s="109" t="s">
        <v>9</v>
      </c>
      <c r="T9" s="109" t="s">
        <v>9</v>
      </c>
      <c r="U9" s="22"/>
      <c r="V9" s="109" t="s">
        <v>10</v>
      </c>
      <c r="W9" s="109" t="s">
        <v>10</v>
      </c>
      <c r="X9" s="109" t="s">
        <v>10</v>
      </c>
      <c r="Z9" s="109" t="s">
        <v>6</v>
      </c>
      <c r="AA9" s="22"/>
      <c r="AB9" s="109" t="s">
        <v>7</v>
      </c>
      <c r="AC9" s="22"/>
      <c r="AD9" s="109" t="s">
        <v>8</v>
      </c>
      <c r="AE9" s="22"/>
      <c r="AF9" s="109" t="s">
        <v>36</v>
      </c>
    </row>
    <row r="10" spans="2:32" s="15" customFormat="1" ht="45.75" customHeight="1" x14ac:dyDescent="0.6">
      <c r="B10" s="110" t="s">
        <v>34</v>
      </c>
      <c r="C10" s="23"/>
      <c r="D10" s="110" t="s">
        <v>25</v>
      </c>
      <c r="E10" s="23"/>
      <c r="F10" s="110" t="s">
        <v>26</v>
      </c>
      <c r="G10" s="23"/>
      <c r="H10" s="110" t="s">
        <v>35</v>
      </c>
      <c r="I10" s="23"/>
      <c r="J10" s="110" t="s">
        <v>23</v>
      </c>
      <c r="L10" s="110" t="s">
        <v>6</v>
      </c>
      <c r="M10" s="23"/>
      <c r="N10" s="110" t="s">
        <v>7</v>
      </c>
      <c r="O10" s="23"/>
      <c r="P10" s="110" t="s">
        <v>8</v>
      </c>
      <c r="R10" s="110" t="s">
        <v>6</v>
      </c>
      <c r="S10" s="23"/>
      <c r="T10" s="110" t="s">
        <v>7</v>
      </c>
      <c r="U10" s="23"/>
      <c r="V10" s="110" t="s">
        <v>6</v>
      </c>
      <c r="W10" s="23"/>
      <c r="X10" s="110" t="s">
        <v>13</v>
      </c>
      <c r="Z10" s="110" t="s">
        <v>6</v>
      </c>
      <c r="AA10" s="23"/>
      <c r="AB10" s="110" t="s">
        <v>7</v>
      </c>
      <c r="AC10" s="23"/>
      <c r="AD10" s="110" t="s">
        <v>8</v>
      </c>
      <c r="AE10" s="23"/>
      <c r="AF10" s="110" t="s">
        <v>36</v>
      </c>
    </row>
    <row r="11" spans="2:32" ht="30.75" x14ac:dyDescent="0.85"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2:32" ht="31.5" thickBot="1" x14ac:dyDescent="0.9">
      <c r="B12" s="119" t="s">
        <v>88</v>
      </c>
      <c r="C12" s="119"/>
      <c r="D12" s="119"/>
      <c r="E12" s="119"/>
      <c r="F12" s="119"/>
      <c r="G12" s="119"/>
      <c r="H12" s="119"/>
      <c r="I12" s="119"/>
      <c r="J12" s="119"/>
      <c r="L12" s="80">
        <f>SUM(L11:L11)</f>
        <v>0</v>
      </c>
      <c r="M12" s="79"/>
      <c r="N12" s="80">
        <f>SUM(N11:N11)</f>
        <v>0</v>
      </c>
      <c r="O12" s="79"/>
      <c r="P12" s="80">
        <f>SUM(P11:P11)</f>
        <v>0</v>
      </c>
      <c r="Q12" s="79"/>
      <c r="R12" s="80"/>
      <c r="S12" s="79"/>
      <c r="T12" s="80"/>
      <c r="U12" s="79"/>
      <c r="V12" s="80">
        <f>SUM(V11:V11)</f>
        <v>0</v>
      </c>
      <c r="W12" s="79"/>
      <c r="X12" s="80">
        <f>SUM(X11:X11)</f>
        <v>0</v>
      </c>
      <c r="Y12" s="79"/>
      <c r="Z12" s="80"/>
      <c r="AA12" s="79"/>
      <c r="AB12" s="80"/>
      <c r="AC12" s="79"/>
      <c r="AD12" s="80"/>
      <c r="AE12" s="79"/>
      <c r="AF12" s="80"/>
    </row>
    <row r="13" spans="2:32" ht="21.75" thickTop="1" x14ac:dyDescent="0.6"/>
    <row r="17" spans="16:16" ht="33" x14ac:dyDescent="0.8">
      <c r="P17" s="57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7"/>
  <sheetViews>
    <sheetView rightToLeft="1" view="pageBreakPreview" zoomScaleNormal="100" zoomScaleSheetLayoutView="100" workbookViewId="0">
      <selection activeCell="L17" sqref="L17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7" t="s">
        <v>37</v>
      </c>
      <c r="D8" s="108" t="s">
        <v>38</v>
      </c>
      <c r="E8" s="108" t="s">
        <v>38</v>
      </c>
      <c r="F8" s="108" t="s">
        <v>38</v>
      </c>
      <c r="G8" s="108" t="s">
        <v>38</v>
      </c>
      <c r="H8" s="108" t="s">
        <v>38</v>
      </c>
      <c r="I8" s="108" t="s">
        <v>38</v>
      </c>
      <c r="J8" s="108" t="s">
        <v>38</v>
      </c>
      <c r="L8" s="73" t="s">
        <v>238</v>
      </c>
      <c r="N8" s="108" t="s">
        <v>4</v>
      </c>
      <c r="O8" s="108" t="s">
        <v>4</v>
      </c>
      <c r="P8" s="108" t="s">
        <v>4</v>
      </c>
      <c r="R8" s="108" t="s">
        <v>240</v>
      </c>
      <c r="S8" s="108" t="s">
        <v>5</v>
      </c>
      <c r="T8" s="108" t="s">
        <v>5</v>
      </c>
    </row>
    <row r="9" spans="2:28" s="4" customFormat="1" ht="47.25" customHeight="1" x14ac:dyDescent="0.55000000000000004">
      <c r="B9" s="123" t="s">
        <v>37</v>
      </c>
      <c r="D9" s="120" t="s">
        <v>39</v>
      </c>
      <c r="E9" s="39"/>
      <c r="F9" s="120" t="s">
        <v>40</v>
      </c>
      <c r="G9" s="39"/>
      <c r="H9" s="120" t="s">
        <v>41</v>
      </c>
      <c r="I9" s="39"/>
      <c r="J9" s="120" t="s">
        <v>26</v>
      </c>
      <c r="L9" s="120" t="s">
        <v>42</v>
      </c>
      <c r="N9" s="120" t="s">
        <v>43</v>
      </c>
      <c r="O9" s="39"/>
      <c r="P9" s="120" t="s">
        <v>44</v>
      </c>
      <c r="R9" s="120" t="s">
        <v>42</v>
      </c>
      <c r="S9" s="39"/>
      <c r="T9" s="122" t="s">
        <v>36</v>
      </c>
    </row>
    <row r="10" spans="2:28" s="4" customFormat="1" x14ac:dyDescent="0.55000000000000004">
      <c r="B10" s="5" t="s">
        <v>135</v>
      </c>
      <c r="C10" s="102"/>
      <c r="D10" s="28" t="s">
        <v>136</v>
      </c>
      <c r="E10" s="102"/>
      <c r="F10" s="5" t="s">
        <v>45</v>
      </c>
      <c r="G10" s="102"/>
      <c r="H10" s="5" t="s">
        <v>137</v>
      </c>
      <c r="I10" s="102"/>
      <c r="J10" s="103">
        <v>0</v>
      </c>
      <c r="K10" s="102"/>
      <c r="L10" s="29">
        <v>2956486241</v>
      </c>
      <c r="M10" s="29"/>
      <c r="N10" s="29">
        <v>50153557409</v>
      </c>
      <c r="O10" s="29"/>
      <c r="P10" s="29">
        <v>38122340994</v>
      </c>
      <c r="Q10" s="29"/>
      <c r="R10" s="29">
        <v>14987702656</v>
      </c>
      <c r="S10" s="5"/>
      <c r="T10" s="45">
        <f>R10/'سرمایه گذاری ها'!$O$19</f>
        <v>3.4388109265458808E-2</v>
      </c>
    </row>
    <row r="11" spans="2:28" s="4" customFormat="1" x14ac:dyDescent="0.55000000000000004">
      <c r="B11" s="5" t="s">
        <v>212</v>
      </c>
      <c r="C11" s="102"/>
      <c r="D11" s="28" t="s">
        <v>216</v>
      </c>
      <c r="E11" s="102"/>
      <c r="F11" s="5" t="s">
        <v>45</v>
      </c>
      <c r="G11" s="102"/>
      <c r="H11" s="5" t="s">
        <v>215</v>
      </c>
      <c r="I11" s="102"/>
      <c r="J11" s="103">
        <v>0</v>
      </c>
      <c r="K11" s="102"/>
      <c r="L11" s="29">
        <v>950000</v>
      </c>
      <c r="M11" s="29"/>
      <c r="N11" s="29">
        <v>18628771945</v>
      </c>
      <c r="O11" s="29"/>
      <c r="P11" s="29">
        <v>18370167575</v>
      </c>
      <c r="Q11" s="29"/>
      <c r="R11" s="29">
        <v>259554370</v>
      </c>
      <c r="S11" s="5"/>
      <c r="T11" s="45">
        <f>R11/'سرمایه گذاری ها'!$O$19</f>
        <v>5.9552716255110386E-4</v>
      </c>
    </row>
    <row r="12" spans="2:28" s="4" customFormat="1" x14ac:dyDescent="0.55000000000000004">
      <c r="B12" s="5" t="s">
        <v>46</v>
      </c>
      <c r="C12" s="102"/>
      <c r="D12" s="28" t="s">
        <v>47</v>
      </c>
      <c r="E12" s="102"/>
      <c r="F12" s="5" t="s">
        <v>45</v>
      </c>
      <c r="G12" s="102"/>
      <c r="H12" s="5" t="s">
        <v>48</v>
      </c>
      <c r="I12" s="102"/>
      <c r="J12" s="103">
        <v>0</v>
      </c>
      <c r="K12" s="102"/>
      <c r="L12" s="29">
        <v>1093453</v>
      </c>
      <c r="M12" s="29"/>
      <c r="N12" s="29">
        <v>4484</v>
      </c>
      <c r="O12" s="29"/>
      <c r="P12" s="29">
        <v>0</v>
      </c>
      <c r="Q12" s="29"/>
      <c r="R12" s="29">
        <v>1097937</v>
      </c>
      <c r="S12" s="5"/>
      <c r="T12" s="45">
        <f>R12/'سرمایه گذاری ها'!$O$19</f>
        <v>2.5191304090540697E-6</v>
      </c>
    </row>
    <row r="13" spans="2:28" s="4" customFormat="1" x14ac:dyDescent="0.55000000000000004">
      <c r="B13" s="5" t="s">
        <v>49</v>
      </c>
      <c r="C13" s="102"/>
      <c r="D13" s="28" t="s">
        <v>50</v>
      </c>
      <c r="E13" s="102"/>
      <c r="F13" s="5" t="s">
        <v>45</v>
      </c>
      <c r="G13" s="102"/>
      <c r="H13" s="5" t="s">
        <v>51</v>
      </c>
      <c r="I13" s="102"/>
      <c r="J13" s="103">
        <v>0</v>
      </c>
      <c r="K13" s="102"/>
      <c r="L13" s="29">
        <v>421430</v>
      </c>
      <c r="M13" s="29"/>
      <c r="N13" s="29">
        <v>1732</v>
      </c>
      <c r="O13" s="29"/>
      <c r="P13" s="29">
        <v>0</v>
      </c>
      <c r="Q13" s="29"/>
      <c r="R13" s="29">
        <v>423162</v>
      </c>
      <c r="S13" s="5"/>
      <c r="T13" s="45">
        <f>R13/'سرمایه گذاری ها'!$O$19</f>
        <v>9.7091204882988579E-7</v>
      </c>
    </row>
    <row r="14" spans="2:28" s="4" customFormat="1" x14ac:dyDescent="0.55000000000000004">
      <c r="B14" s="5" t="s">
        <v>212</v>
      </c>
      <c r="C14" s="102"/>
      <c r="D14" s="28" t="s">
        <v>213</v>
      </c>
      <c r="E14" s="102"/>
      <c r="F14" s="5" t="s">
        <v>214</v>
      </c>
      <c r="G14" s="102"/>
      <c r="H14" s="5" t="s">
        <v>215</v>
      </c>
      <c r="I14" s="102"/>
      <c r="J14" s="103">
        <v>23</v>
      </c>
      <c r="K14" s="102"/>
      <c r="L14" s="29">
        <v>18000000000</v>
      </c>
      <c r="M14" s="29"/>
      <c r="N14" s="29">
        <v>0</v>
      </c>
      <c r="O14" s="29"/>
      <c r="P14" s="29">
        <v>18000000000</v>
      </c>
      <c r="Q14" s="29"/>
      <c r="R14" s="29">
        <v>0</v>
      </c>
      <c r="S14" s="5"/>
      <c r="T14" s="45">
        <f>R14/'سرمایه گذاری ها'!$O$19</f>
        <v>0</v>
      </c>
    </row>
    <row r="15" spans="2:28" s="4" customFormat="1" x14ac:dyDescent="0.55000000000000004">
      <c r="B15" s="5"/>
      <c r="C15" s="5"/>
      <c r="D15" s="28"/>
      <c r="E15" s="5"/>
      <c r="F15" s="5"/>
      <c r="G15" s="5"/>
      <c r="H15" s="5"/>
      <c r="I15" s="5"/>
      <c r="J15" s="29"/>
      <c r="K15" s="5"/>
      <c r="L15" s="29"/>
      <c r="M15" s="5"/>
      <c r="N15" s="29"/>
      <c r="O15" s="5"/>
      <c r="P15" s="29"/>
      <c r="Q15" s="5"/>
      <c r="R15" s="29"/>
      <c r="S15" s="5"/>
      <c r="T15" s="45"/>
    </row>
    <row r="16" spans="2:28" ht="27" thickBot="1" x14ac:dyDescent="0.6">
      <c r="B16" s="121" t="s">
        <v>88</v>
      </c>
      <c r="C16" s="121"/>
      <c r="D16" s="121"/>
      <c r="E16" s="121"/>
      <c r="F16" s="121"/>
      <c r="G16" s="121"/>
      <c r="H16" s="121"/>
      <c r="I16" s="121"/>
      <c r="J16" s="121"/>
      <c r="L16" s="9">
        <f>SUM(L10:L15)</f>
        <v>20958951124</v>
      </c>
      <c r="N16" s="9">
        <f>SUM(N10:N15)</f>
        <v>68782335570</v>
      </c>
      <c r="P16" s="9">
        <f>SUM(P10:P15)</f>
        <v>74492508569</v>
      </c>
      <c r="R16" s="9">
        <f>SUM(R10:R15)</f>
        <v>15248778125</v>
      </c>
      <c r="T16" s="66">
        <f>SUM(T10:T15)</f>
        <v>3.498712647046779E-2</v>
      </c>
    </row>
    <row r="17" spans="10:10" ht="21.75" thickTop="1" x14ac:dyDescent="0.55000000000000004"/>
    <row r="27" spans="10:10" ht="33" x14ac:dyDescent="0.8">
      <c r="J27" s="57">
        <v>6</v>
      </c>
    </row>
  </sheetData>
  <sortState xmlns:xlrd2="http://schemas.microsoft.com/office/spreadsheetml/2017/richdata2" ref="B10:U14">
    <sortCondition descending="1" ref="R10:R14"/>
  </sortState>
  <mergeCells count="17">
    <mergeCell ref="B16:J16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5" t="s">
        <v>96</v>
      </c>
      <c r="D7" s="106" t="s">
        <v>240</v>
      </c>
      <c r="E7" s="106" t="s">
        <v>5</v>
      </c>
      <c r="F7" s="106" t="s">
        <v>5</v>
      </c>
      <c r="G7" s="106" t="s">
        <v>5</v>
      </c>
      <c r="H7" s="106" t="s">
        <v>5</v>
      </c>
      <c r="I7" s="106" t="s">
        <v>5</v>
      </c>
      <c r="J7" s="106" t="s">
        <v>5</v>
      </c>
      <c r="K7" s="106" t="s">
        <v>5</v>
      </c>
      <c r="L7" s="106" t="s">
        <v>5</v>
      </c>
      <c r="M7" s="106" t="s">
        <v>5</v>
      </c>
      <c r="N7" s="106" t="s">
        <v>5</v>
      </c>
    </row>
    <row r="8" spans="2:28" ht="30" x14ac:dyDescent="0.6">
      <c r="B8" s="125" t="s">
        <v>2</v>
      </c>
      <c r="D8" s="124" t="s">
        <v>6</v>
      </c>
      <c r="E8" s="24"/>
      <c r="F8" s="124" t="s">
        <v>28</v>
      </c>
      <c r="G8" s="24"/>
      <c r="H8" s="124" t="s">
        <v>29</v>
      </c>
      <c r="I8" s="24"/>
      <c r="J8" s="124" t="s">
        <v>30</v>
      </c>
      <c r="K8" s="24"/>
      <c r="L8" s="124" t="s">
        <v>31</v>
      </c>
      <c r="M8" s="24"/>
      <c r="N8" s="124" t="s">
        <v>32</v>
      </c>
    </row>
    <row r="9" spans="2:28" x14ac:dyDescent="0.6">
      <c r="D9" s="70"/>
      <c r="E9" s="70"/>
      <c r="F9" s="70"/>
      <c r="G9" s="70"/>
      <c r="H9" s="70"/>
      <c r="I9" s="70"/>
      <c r="J9" s="100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99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B9" sqref="B9:D11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6" t="s">
        <v>0</v>
      </c>
      <c r="C2" s="106"/>
      <c r="D2" s="106"/>
      <c r="E2" s="106"/>
      <c r="F2" s="106"/>
      <c r="G2" s="106"/>
      <c r="H2" s="106"/>
    </row>
    <row r="3" spans="1:28" ht="30" x14ac:dyDescent="0.55000000000000004">
      <c r="B3" s="106" t="s">
        <v>52</v>
      </c>
      <c r="C3" s="106"/>
      <c r="D3" s="106"/>
      <c r="E3" s="106"/>
      <c r="F3" s="106"/>
      <c r="G3" s="106"/>
      <c r="H3" s="106"/>
    </row>
    <row r="4" spans="1:28" ht="30" x14ac:dyDescent="0.55000000000000004">
      <c r="B4" s="106" t="s">
        <v>239</v>
      </c>
      <c r="C4" s="106"/>
      <c r="D4" s="106"/>
      <c r="E4" s="106"/>
      <c r="F4" s="106"/>
      <c r="G4" s="106"/>
      <c r="H4" s="106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6" t="s">
        <v>56</v>
      </c>
      <c r="C8" s="42"/>
      <c r="D8" s="126" t="s">
        <v>42</v>
      </c>
      <c r="E8" s="42"/>
      <c r="F8" s="126" t="s">
        <v>75</v>
      </c>
      <c r="G8" s="42"/>
      <c r="H8" s="126" t="s">
        <v>12</v>
      </c>
    </row>
    <row r="9" spans="1:28" s="4" customFormat="1" x14ac:dyDescent="0.55000000000000004">
      <c r="B9" s="4" t="s">
        <v>86</v>
      </c>
      <c r="C9" s="102"/>
      <c r="D9" s="67">
        <v>405298267</v>
      </c>
      <c r="E9" s="102"/>
      <c r="F9" s="45">
        <f>D9/$D$12</f>
        <v>-4.9838263604825968E-2</v>
      </c>
      <c r="G9" s="6"/>
      <c r="H9" s="45">
        <f>D9/'سرمایه گذاری ها'!$O$19</f>
        <v>9.2992511331398391E-4</v>
      </c>
    </row>
    <row r="10" spans="1:28" s="4" customFormat="1" x14ac:dyDescent="0.55000000000000004">
      <c r="B10" s="4" t="s">
        <v>87</v>
      </c>
      <c r="C10" s="102"/>
      <c r="D10" s="67">
        <v>379943721</v>
      </c>
      <c r="E10" s="102"/>
      <c r="F10" s="45">
        <f>D10/$D$12</f>
        <v>-4.6720494174223678E-2</v>
      </c>
      <c r="G10" s="6"/>
      <c r="H10" s="45">
        <f>D10/'سرمایه گذاری ها'!$O$19</f>
        <v>8.7175109437085676E-4</v>
      </c>
    </row>
    <row r="11" spans="1:28" s="4" customFormat="1" x14ac:dyDescent="0.55000000000000004">
      <c r="B11" s="4" t="s">
        <v>85</v>
      </c>
      <c r="C11" s="102"/>
      <c r="D11" s="67">
        <v>-8917513012</v>
      </c>
      <c r="E11" s="102"/>
      <c r="F11" s="45">
        <f>D11/$D$12</f>
        <v>1.0965587577790497</v>
      </c>
      <c r="G11" s="6"/>
      <c r="H11" s="45">
        <f>D11/'سرمایه گذاری ها'!$O$19</f>
        <v>-2.0460534804514784E-2</v>
      </c>
    </row>
    <row r="12" spans="1:28" ht="21.75" thickBot="1" x14ac:dyDescent="0.6">
      <c r="B12" s="30" t="s">
        <v>88</v>
      </c>
      <c r="D12" s="9">
        <f>SUM(D9:D11)</f>
        <v>-8132271024</v>
      </c>
      <c r="F12" s="66">
        <f>SUM(F9:F11)</f>
        <v>1</v>
      </c>
      <c r="G12" s="44"/>
      <c r="H12" s="66">
        <f>SUM(H9:H11)</f>
        <v>-1.8658858596829943E-2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2024-02-20T06:51:57Z</cp:lastPrinted>
  <dcterms:created xsi:type="dcterms:W3CDTF">2021-12-28T12:49:50Z</dcterms:created>
  <dcterms:modified xsi:type="dcterms:W3CDTF">2024-02-24T05:28:11Z</dcterms:modified>
</cp:coreProperties>
</file>