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2\آذر\ارمغان\"/>
    </mc:Choice>
  </mc:AlternateContent>
  <xr:revisionPtr revIDLastSave="0" documentId="13_ncr:1_{5E23D4DD-3C15-4904-AF62-2C14B307FD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رمایه‌گذاری در سهام" sheetId="11" r:id="rId10"/>
    <sheet name="درآمد سود سهام" sheetId="8" r:id="rId11"/>
    <sheet name="درآمد ناشی از تغییر قیمت اوراق" sheetId="9" r:id="rId12"/>
    <sheet name="درآمد ناشی از فروش" sheetId="10" r:id="rId13"/>
    <sheet name="سرمایه‌گذاری در اوراق بهادار" sheetId="12" r:id="rId14"/>
    <sheet name="درآمد سپرده بانکی" sheetId="13" r:id="rId15"/>
    <sheet name="سود اوراق بهادار و سپرده بانکی" sheetId="7" r:id="rId16"/>
    <sheet name="سایر درآمدها" sheetId="14" r:id="rId17"/>
  </sheets>
  <definedNames>
    <definedName name="_xlnm.Print_Area" localSheetId="0">'صفحه اول '!$A$1:$L$54</definedName>
  </definedNames>
  <calcPr calcId="181029"/>
</workbook>
</file>

<file path=xl/calcChain.xml><?xml version="1.0" encoding="utf-8"?>
<calcChain xmlns="http://schemas.openxmlformats.org/spreadsheetml/2006/main">
  <c r="D15" i="14" l="1"/>
  <c r="F15" i="14"/>
  <c r="J18" i="7"/>
  <c r="N18" i="7"/>
  <c r="P18" i="7"/>
  <c r="R18" i="7"/>
  <c r="T18" i="7"/>
  <c r="F16" i="13"/>
  <c r="J16" i="13"/>
  <c r="D23" i="12"/>
  <c r="F23" i="12"/>
  <c r="J23" i="12"/>
  <c r="L23" i="12"/>
  <c r="N23" i="12"/>
  <c r="P23" i="12"/>
  <c r="R23" i="12"/>
  <c r="F82" i="10"/>
  <c r="H82" i="10"/>
  <c r="J82" i="10"/>
  <c r="L82" i="10"/>
  <c r="N82" i="10"/>
  <c r="P82" i="10"/>
  <c r="R82" i="10"/>
  <c r="D39" i="9"/>
  <c r="F39" i="9"/>
  <c r="H39" i="9"/>
  <c r="J39" i="9"/>
  <c r="L39" i="9"/>
  <c r="N39" i="9"/>
  <c r="P39" i="9"/>
  <c r="R39" i="9"/>
  <c r="F31" i="8"/>
  <c r="H31" i="8"/>
  <c r="P31" i="8"/>
  <c r="R31" i="8"/>
  <c r="T31" i="8"/>
  <c r="F88" i="11"/>
  <c r="H88" i="11"/>
  <c r="J88" i="11"/>
  <c r="L88" i="11"/>
  <c r="N88" i="11"/>
  <c r="P88" i="11"/>
  <c r="R88" i="11"/>
  <c r="T88" i="11"/>
  <c r="V88" i="11"/>
  <c r="F12" i="15"/>
  <c r="H12" i="15"/>
  <c r="L16" i="6"/>
  <c r="N16" i="6"/>
  <c r="P16" i="6"/>
  <c r="R16" i="6"/>
  <c r="P17" i="3"/>
  <c r="R17" i="3"/>
  <c r="T17" i="3"/>
  <c r="AD17" i="3"/>
  <c r="AH17" i="3"/>
  <c r="AJ17" i="3"/>
  <c r="E37" i="1"/>
  <c r="G37" i="1"/>
  <c r="I37" i="1"/>
  <c r="K37" i="1"/>
  <c r="M37" i="1"/>
  <c r="O37" i="1"/>
  <c r="Q37" i="1"/>
  <c r="S37" i="1"/>
  <c r="U37" i="1"/>
  <c r="W37" i="1"/>
  <c r="Y37" i="1"/>
  <c r="H23" i="12"/>
  <c r="D12" i="15"/>
  <c r="Z17" i="3"/>
  <c r="AB17" i="3"/>
  <c r="L18" i="7"/>
  <c r="D88" i="11"/>
  <c r="V17" i="3"/>
  <c r="X17" i="3"/>
  <c r="J31" i="8"/>
  <c r="L31" i="8"/>
  <c r="N31" i="8"/>
  <c r="F37" i="1"/>
  <c r="H37" i="1"/>
  <c r="J37" i="1"/>
  <c r="L37" i="1"/>
  <c r="N37" i="1"/>
  <c r="P37" i="1"/>
  <c r="R37" i="1"/>
  <c r="T37" i="1"/>
  <c r="V37" i="1"/>
  <c r="X37" i="1"/>
  <c r="J10" i="4" l="1"/>
  <c r="L10" i="4"/>
  <c r="H10" i="4"/>
  <c r="F10" i="4"/>
  <c r="D10" i="4"/>
  <c r="Z37" i="1"/>
  <c r="X12" i="5"/>
  <c r="V12" i="5"/>
  <c r="P12" i="5"/>
  <c r="N12" i="5"/>
  <c r="L12" i="5"/>
  <c r="F9" i="15" l="1"/>
  <c r="F11" i="15"/>
  <c r="F10" i="15"/>
  <c r="Q17" i="3"/>
  <c r="S17" i="3"/>
  <c r="U17" i="3"/>
  <c r="W17" i="3"/>
  <c r="Y17" i="3"/>
  <c r="AA17" i="3"/>
  <c r="AC17" i="3"/>
  <c r="AE17" i="3"/>
  <c r="AG17" i="3"/>
  <c r="E12" i="16"/>
  <c r="I12" i="16" l="1"/>
  <c r="K12" i="16"/>
  <c r="M12" i="16"/>
  <c r="M13" i="16"/>
  <c r="K13" i="16"/>
  <c r="I13" i="16"/>
  <c r="O16" i="16"/>
  <c r="M16" i="16"/>
  <c r="K16" i="16"/>
  <c r="I16" i="16"/>
  <c r="G16" i="16"/>
  <c r="E16" i="16"/>
  <c r="O14" i="16"/>
  <c r="M14" i="16"/>
  <c r="K14" i="16"/>
  <c r="I14" i="16"/>
  <c r="G14" i="16"/>
  <c r="E14" i="16"/>
  <c r="O12" i="16"/>
  <c r="G12" i="16"/>
  <c r="P19" i="16"/>
  <c r="N19" i="16"/>
  <c r="L19" i="16"/>
  <c r="J19" i="16"/>
  <c r="H19" i="16"/>
  <c r="F19" i="16"/>
  <c r="D19" i="16"/>
  <c r="K19" i="16" l="1"/>
  <c r="M19" i="16"/>
  <c r="I19" i="16"/>
  <c r="O13" i="16"/>
  <c r="O19" i="16" s="1"/>
  <c r="E13" i="16"/>
  <c r="E19" i="16" s="1"/>
  <c r="AA14" i="1" l="1"/>
  <c r="AA18" i="1"/>
  <c r="AA22" i="1"/>
  <c r="AA26" i="1"/>
  <c r="AA30" i="1"/>
  <c r="AA34" i="1"/>
  <c r="AA17" i="1"/>
  <c r="AA25" i="1"/>
  <c r="AA33" i="1"/>
  <c r="AA15" i="1"/>
  <c r="AA19" i="1"/>
  <c r="AA23" i="1"/>
  <c r="AA27" i="1"/>
  <c r="AA31" i="1"/>
  <c r="AA35" i="1"/>
  <c r="AA21" i="1"/>
  <c r="AA12" i="1"/>
  <c r="AA16" i="1"/>
  <c r="AA20" i="1"/>
  <c r="AA24" i="1"/>
  <c r="AA28" i="1"/>
  <c r="AA32" i="1"/>
  <c r="AA36" i="1"/>
  <c r="AA13" i="1"/>
  <c r="AA29" i="1"/>
  <c r="T13" i="6"/>
  <c r="T14" i="6"/>
  <c r="T11" i="6"/>
  <c r="T12" i="6"/>
  <c r="AL14" i="3"/>
  <c r="AL15" i="3"/>
  <c r="AL12" i="3"/>
  <c r="AL13" i="3"/>
  <c r="AL11" i="3"/>
  <c r="T10" i="6"/>
  <c r="H9" i="15"/>
  <c r="AA11" i="1"/>
  <c r="H11" i="15"/>
  <c r="H10" i="15"/>
  <c r="Q19" i="16"/>
  <c r="Q13" i="16"/>
  <c r="G13" i="16"/>
  <c r="G19" i="16" s="1"/>
  <c r="Q12" i="16"/>
  <c r="Q16" i="16"/>
  <c r="Q15" i="16"/>
  <c r="Q17" i="16"/>
  <c r="Q14" i="16"/>
  <c r="T16" i="6" l="1"/>
  <c r="AL17" i="3"/>
  <c r="AM17" i="3" s="1"/>
  <c r="AA37" i="1"/>
</calcChain>
</file>

<file path=xl/sharedStrings.xml><?xml version="1.0" encoding="utf-8"?>
<sst xmlns="http://schemas.openxmlformats.org/spreadsheetml/2006/main" count="881" uniqueCount="241">
  <si>
    <t>صندوق سرمایه‌گذاری مشترک گنجینه ارمغان الماس</t>
  </si>
  <si>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</si>
  <si>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</si>
  <si>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</si>
  <si>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</si>
  <si>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</si>
  <si>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</si>
  <si>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</si>
  <si>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</si>
  <si>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</si>
  <si>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</si>
  <si>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</si>
  <si>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</si>
  <si>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</si>
  <si>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توسعه‌معادن‌وفلزات‌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</si>
  <si>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</si>
  <si>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</si>
  <si>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</si>
  <si>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</si>
  <si>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</si>
  <si>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</si>
  <si>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</si>
  <si>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</si>
  <si>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</si>
  <si>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</si>
  <si>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</si>
  <si>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</si>
  <si>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</si>
  <si>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</si>
  <si>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</si>
  <si>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</si>
  <si>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</si>
  <si>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</si>
  <si>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</si>
  <si>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</si>
  <si>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</si>
  <si>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</si>
  <si>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</si>
  <si>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</si>
  <si>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</si>
  <si>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</si>
  <si>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</si>
  <si>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</si>
  <si>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</si>
  <si>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</si>
  <si>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</si>
  <si>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</si>
  <si>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47000952860609</t>
  </si>
  <si>
    <t>1398/05/27</t>
  </si>
  <si>
    <t>بانک آینده بخارست</t>
  </si>
  <si>
    <t>0203466325003</t>
  </si>
  <si>
    <t>1398/09/17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</si>
  <si>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</si>
  <si>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</si>
  <si>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</si>
  <si>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</si>
  <si>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</si>
  <si>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</si>
  <si>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</si>
  <si>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</si>
  <si>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</si>
  <si>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</si>
  <si>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</si>
  <si>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</si>
  <si>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</si>
  <si>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</si>
  <si>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</si>
  <si>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</si>
  <si>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</si>
  <si>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</si>
  <si>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</si>
  <si>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</si>
  <si>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</si>
  <si>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</si>
  <si>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</si>
  <si>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</si>
  <si>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</si>
  <si>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</si>
  <si>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</si>
  <si>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</si>
  <si>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</si>
  <si>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</si>
  <si>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</si>
  <si>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</si>
  <si>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</si>
  <si>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</si>
  <si>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</si>
  <si>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</si>
  <si>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</si>
  <si>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</si>
  <si>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</si>
  <si>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</si>
  <si>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</si>
  <si>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</si>
  <si>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سپرده های مدت دار</t>
  </si>
  <si>
    <t>سپرده های جاری/ کوتاه مدت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</si>
  <si>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</si>
  <si>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</si>
  <si>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</si>
  <si>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</si>
  <si>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</si>
  <si>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</si>
  <si>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</si>
  <si>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1.3. سرمایه گذاری در اوراق بدهی</t>
  </si>
  <si>
    <t>1.4. سرمایه گذاری در اوراق گواهی سپرده</t>
  </si>
  <si>
    <t>1.5. سرمایه گذاری در سپرده های بانکی</t>
  </si>
  <si>
    <t xml:space="preserve"> </t>
  </si>
  <si>
    <t>2. اوراق بهاداری که ارزش آنها در تاریخ گزارش تعدیل شده اند</t>
  </si>
  <si>
    <t>3. درآمد حاصل از سرمایه گذاری ها</t>
  </si>
  <si>
    <t>3.1. درآمد حاصل سرمایه گذاری در سهام و حق تقدم</t>
  </si>
  <si>
    <t>3.1.1. درآمد حاصل از سود سهام</t>
  </si>
  <si>
    <t>3.1.2. درآمد حاصل از تغییرقیمت سهام و حق تقدم</t>
  </si>
  <si>
    <t>3.3. درآمد حاصل از سپرده های بانکی</t>
  </si>
  <si>
    <t>سیمان فارس و خوزستان</t>
  </si>
  <si>
    <t>3.5.سایردرآمدها</t>
  </si>
  <si>
    <t>3.4.سود اوراق بدهی و سپرده بانکی</t>
  </si>
  <si>
    <t>3.2.درآمد حاصل از سرمایه گذاری در اوراق بدهی</t>
  </si>
  <si>
    <t>مرابحه عام دولت2-ش.خ سایر0212</t>
  </si>
  <si>
    <t>بله</t>
  </si>
  <si>
    <t>1398/12/25</t>
  </si>
  <si>
    <t>1402/12/25</t>
  </si>
  <si>
    <t>صنایع پتروشیمی کرمانشاه</t>
  </si>
  <si>
    <t>پتروشیمی‌شیراز</t>
  </si>
  <si>
    <t>اسنادخزانه-م7بودجه00-030912</t>
  </si>
  <si>
    <t>1400/04/14</t>
  </si>
  <si>
    <t>1403/09/12</t>
  </si>
  <si>
    <t>اسنادخزانه-م4بودجه00-030522</t>
  </si>
  <si>
    <t>سیمان‌فارس‌</t>
  </si>
  <si>
    <t>صنعتی‌ بهشهر</t>
  </si>
  <si>
    <t>پتروشیمی بوعلی سینا</t>
  </si>
  <si>
    <t>پالایش نفت اصفهان</t>
  </si>
  <si>
    <t>داروسازی کاسپین تامین</t>
  </si>
  <si>
    <t>3.1.3. درآمد حاصل از فروش سهام و اوراق</t>
  </si>
  <si>
    <t>پتروشیمی زاگرس</t>
  </si>
  <si>
    <t>شیر پاستوریزه پگاه فارس</t>
  </si>
  <si>
    <t>بانک خاورمیانه نیایش</t>
  </si>
  <si>
    <t>101310810707074763</t>
  </si>
  <si>
    <t>1401/06/30</t>
  </si>
  <si>
    <t>شیر پاستوریزه پگاه گلپایگان</t>
  </si>
  <si>
    <t>الحاوی</t>
  </si>
  <si>
    <t>1400/03/11</t>
  </si>
  <si>
    <t>1403/05/22</t>
  </si>
  <si>
    <t>فروشگاه های زنجیره ای رفاه</t>
  </si>
  <si>
    <t>اقتصادی و خودکفایی آزادگان</t>
  </si>
  <si>
    <t>صنعتی مینو</t>
  </si>
  <si>
    <t>سیمان‌مازندران‌</t>
  </si>
  <si>
    <t>سیمان ساوه</t>
  </si>
  <si>
    <t>سیمان‌هرمزگان‌</t>
  </si>
  <si>
    <t>گواهی اعتبارمولد رفاه0208</t>
  </si>
  <si>
    <t>پمپ‌ سازی‌ ایران‌</t>
  </si>
  <si>
    <t>بین‌ المللی‌ محصولات‌  پارس‌</t>
  </si>
  <si>
    <t>1402/01/30</t>
  </si>
  <si>
    <t>1402/02/31</t>
  </si>
  <si>
    <t>پالایش نفت بندرعباس</t>
  </si>
  <si>
    <t>کشتیرانی دریای خزر</t>
  </si>
  <si>
    <t>بانک ملت</t>
  </si>
  <si>
    <t>بانک صادرات ایران</t>
  </si>
  <si>
    <t>صنایع فروآلیاژ ایران</t>
  </si>
  <si>
    <t>سایپا</t>
  </si>
  <si>
    <t>صنایع پتروشیمی خلیج فارس</t>
  </si>
  <si>
    <t>ملی‌ صنایع‌ مس‌ ایران‌</t>
  </si>
  <si>
    <t>پتروشیمی پردیس</t>
  </si>
  <si>
    <t>سپنتا</t>
  </si>
  <si>
    <t>بهساز کاشانه تهران</t>
  </si>
  <si>
    <t>کشاورزی و دامپروری فجر اصفهان</t>
  </si>
  <si>
    <t>تولید نیروی برق دماوند</t>
  </si>
  <si>
    <t>1402/02/30</t>
  </si>
  <si>
    <t>صنایع گلدیران</t>
  </si>
  <si>
    <t>شیر پگاه آذربایجان شرقی</t>
  </si>
  <si>
    <t>پویا زرکان آق دره</t>
  </si>
  <si>
    <t>شیشه‌ و گاز</t>
  </si>
  <si>
    <t>بورس کالای ایران</t>
  </si>
  <si>
    <t>گروه‌بهمن‌</t>
  </si>
  <si>
    <t>مخابرات ایران</t>
  </si>
  <si>
    <t>فرآوری‌موادمعدنی‌ایران‌</t>
  </si>
  <si>
    <t>1402/03/31</t>
  </si>
  <si>
    <t>1402/03/21</t>
  </si>
  <si>
    <t>1402/03/06</t>
  </si>
  <si>
    <t>سیمان‌ بهبهان‌</t>
  </si>
  <si>
    <t>1402/04/31</t>
  </si>
  <si>
    <t>اسنادخزانه-م6بودجه00-030723</t>
  </si>
  <si>
    <t>1400/02/22</t>
  </si>
  <si>
    <t>اسنادخزانه-م2بودجه00-031024</t>
  </si>
  <si>
    <t>1403/10/24</t>
  </si>
  <si>
    <t>اسناد خزانه-م1بودجه01-040326</t>
  </si>
  <si>
    <t>اسنادخزانه-م1بودجه00-030821</t>
  </si>
  <si>
    <t>1402/04/17</t>
  </si>
  <si>
    <t>1402/04/28</t>
  </si>
  <si>
    <t>1402/04/30</t>
  </si>
  <si>
    <t>1402/04/14</t>
  </si>
  <si>
    <t>1402/04/27</t>
  </si>
  <si>
    <t>1402/04/29</t>
  </si>
  <si>
    <t>1402/04/24</t>
  </si>
  <si>
    <t>1402/04/25</t>
  </si>
  <si>
    <t>1402/04/15</t>
  </si>
  <si>
    <t>داروسازی‌ فارابی‌</t>
  </si>
  <si>
    <t>توریستی ورفاهی آبادگران ایران</t>
  </si>
  <si>
    <t>سرمایه‌گذاری‌صندوق‌بازنشستگی‌</t>
  </si>
  <si>
    <t>تکنوتار</t>
  </si>
  <si>
    <t>صنایع‌کاغذسازی‌کاوه‌</t>
  </si>
  <si>
    <t>سایپاشیشه‌</t>
  </si>
  <si>
    <t>معدنی و صنعتی گل گهر</t>
  </si>
  <si>
    <t>قند لرستان‌</t>
  </si>
  <si>
    <t>دارویی‌ لقمان‌</t>
  </si>
  <si>
    <t>ذغال‌سنگ‌ نگین‌ ط‌بس‌</t>
  </si>
  <si>
    <t>بیمه آسیا</t>
  </si>
  <si>
    <t>قند شیروان قوچان و بجنورد</t>
  </si>
  <si>
    <t>پخش البرز</t>
  </si>
  <si>
    <t>تولید برق عسلویه  مپنا</t>
  </si>
  <si>
    <t>شرکت کیسون</t>
  </si>
  <si>
    <t>اسنادخزانه-م7بودجه99-020704</t>
  </si>
  <si>
    <t>گام بانک اقتصاد نوین0205</t>
  </si>
  <si>
    <t>موسسه اعتباری ملل نارمک</t>
  </si>
  <si>
    <t>026660386000000121</t>
  </si>
  <si>
    <t>سپرده بلند مدت</t>
  </si>
  <si>
    <t>1402/05/09</t>
  </si>
  <si>
    <t>026610277000000486</t>
  </si>
  <si>
    <t>نیروکلر</t>
  </si>
  <si>
    <t>سیمان‌شاهرود</t>
  </si>
  <si>
    <t>پالایش نفت تهران</t>
  </si>
  <si>
    <t>سرمایه گذاری مالی سپهرصادرات</t>
  </si>
  <si>
    <t>اسنادخزانه-م5بودجه00-030626</t>
  </si>
  <si>
    <t>1403/06/26</t>
  </si>
  <si>
    <t>گام بانک سینا0206</t>
  </si>
  <si>
    <t>فولاد خراسان</t>
  </si>
  <si>
    <t>صندوق س.پشتوانه سکه طلا کهربا</t>
  </si>
  <si>
    <t>ایران خودرو دیزل</t>
  </si>
  <si>
    <t>شرکت صنایع غذایی مینو شرق</t>
  </si>
  <si>
    <t>سیم و کابل ابهر</t>
  </si>
  <si>
    <t>فنرسازی‌زر</t>
  </si>
  <si>
    <t>توسعه‌ صنایع‌ بهشهر(هلدینگ</t>
  </si>
  <si>
    <t>زرین معدن آسیا</t>
  </si>
  <si>
    <t>ح.کشتیرانی دریای خزر</t>
  </si>
  <si>
    <t>1402/07/30</t>
  </si>
  <si>
    <t>1402/08/30</t>
  </si>
  <si>
    <t>فولاد امیرکبیرکاشان</t>
  </si>
  <si>
    <t>ملی شیمی کشاورز</t>
  </si>
  <si>
    <t>سیمان‌ارومیه‌</t>
  </si>
  <si>
    <t>زامیاد</t>
  </si>
  <si>
    <t>برای ماه منتهی به1402/09/30</t>
  </si>
  <si>
    <t>1402/09/30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</si>
</sst>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"/>
  </numFmts>
  <fonts count="21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sz val="20"/>
      <name val="B Zar"/>
      <charset val="178"/>
    </font>
    <font>
      <b/>
      <sz val="20"/>
      <name val="B Zar"/>
      <charset val="178"/>
    </font>
    <font>
      <sz val="18"/>
      <name val="B Zar"/>
      <charset val="178"/>
    </font>
    <font>
      <sz val="14"/>
      <name val="B Zar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40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1" applyNumberFormat="1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1" applyNumberFormat="1" applyFont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4" xfId="1" applyNumberFormat="1" applyFont="1" applyBorder="1" applyAlignment="1">
      <alignment wrapText="1"/>
    </xf>
    <xf numFmtId="10" fontId="4" fillId="0" borderId="4" xfId="1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4" fillId="0" borderId="4" xfId="0" applyNumberFormat="1" applyFont="1" applyBorder="1" applyAlignment="1">
      <alignment horizontal="left" vertical="center" wrapText="1" readingOrder="2"/>
    </xf>
    <xf numFmtId="164" fontId="3" fillId="0" borderId="0" xfId="0" applyNumberFormat="1" applyFont="1" applyAlignment="1">
      <alignment horizontal="right" vertical="center" indent="1" readingOrder="2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3" fontId="15" fillId="0" borderId="0" xfId="0" applyNumberFormat="1" applyFont="1"/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10" fontId="3" fillId="0" borderId="0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4" xfId="0" applyFont="1" applyBorder="1" applyAlignment="1">
      <alignment horizontal="center"/>
    </xf>
    <xf numFmtId="10" fontId="15" fillId="0" borderId="4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9" fillId="0" borderId="4" xfId="0" applyFont="1" applyBorder="1" applyAlignment="1">
      <alignment wrapText="1"/>
    </xf>
    <xf numFmtId="3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readingOrder="2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wrapText="1"/>
    </xf>
    <xf numFmtId="0" fontId="19" fillId="0" borderId="3" xfId="0" applyFont="1" applyBorder="1" applyAlignment="1">
      <alignment wrapText="1"/>
    </xf>
    <xf numFmtId="0" fontId="19" fillId="0" borderId="0" xfId="0" applyFont="1" applyAlignment="1">
      <alignment wrapText="1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/>
    <xf numFmtId="3" fontId="10" fillId="0" borderId="4" xfId="0" applyNumberFormat="1" applyFont="1" applyBorder="1" applyAlignment="1">
      <alignment horizontal="center" vertical="center"/>
    </xf>
    <xf numFmtId="10" fontId="2" fillId="0" borderId="4" xfId="1" applyNumberFormat="1" applyFont="1" applyBorder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 wrapText="1" readingOrder="2"/>
    </xf>
    <xf numFmtId="0" fontId="20" fillId="0" borderId="0" xfId="0" applyFont="1"/>
    <xf numFmtId="3" fontId="20" fillId="0" borderId="0" xfId="0" applyNumberFormat="1" applyFont="1"/>
    <xf numFmtId="3" fontId="15" fillId="0" borderId="0" xfId="0" applyNumberFormat="1" applyFont="1" applyAlignment="1">
      <alignment horizontal="center"/>
    </xf>
    <xf numFmtId="9" fontId="9" fillId="0" borderId="0" xfId="1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right" vertical="center" readingOrder="2"/>
    </xf>
    <xf numFmtId="0" fontId="4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 vertical="center" wrapText="1" readingOrder="2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600075</xdr:colOff>
      <xdr:row>54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941332-DC9A-E798-BCAC-1109E3226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380725" y="0"/>
          <a:ext cx="7305675" cy="10287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rightToLeft="1" tabSelected="1" view="pageBreakPreview" zoomScaleNormal="100" zoomScaleSheetLayoutView="100" workbookViewId="0">
      <selection activeCell="P54" sqref="P54"/>
    </sheetView>
  </sheetViews>
  <sheetFormatPr defaultRowHeight="15" x14ac:dyDescent="0.25"/>
  <sheetData/>
  <pageMargins left="0.7" right="0.7" top="0.75" bottom="0.75" header="0.3" footer="0.3"/>
  <pageSetup paperSize="9" scale="62" orientation="landscape" r:id="rId1"/>
  <colBreaks count="1" manualBreakCount="1">
    <brk id="13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/>
    <pageSetUpPr fitToPage="1"/>
  </sheetPr>
  <dimension ref="B2:AB90"/>
  <sheetViews>
    <sheetView rightToLeft="1" view="pageBreakPreview" topLeftCell="A68" zoomScale="85" zoomScaleNormal="85" zoomScaleSheetLayoutView="85" workbookViewId="0">
      <selection activeCell="F89" sqref="F89"/>
    </sheetView>
  </sheetViews>
  <sheetFormatPr defaultRowHeight="21" x14ac:dyDescent="0.55000000000000004"/>
  <cols>
    <col min="1" max="1" width="2.85546875" style="4" customWidth="1"/>
    <col min="2" max="2" width="30" style="4" customWidth="1"/>
    <col min="3" max="3" width="1" style="4" customWidth="1"/>
    <col min="4" max="4" width="15.7109375" style="4" bestFit="1" customWidth="1"/>
    <col min="5" max="5" width="1" style="4" customWidth="1"/>
    <col min="6" max="6" width="17.5703125" style="4" customWidth="1"/>
    <col min="7" max="7" width="1" style="4" customWidth="1"/>
    <col min="8" max="8" width="17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customWidth="1"/>
    <col min="19" max="19" width="1" style="4" customWidth="1"/>
    <col min="20" max="20" width="17.5703125" style="4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7" width="9.140625" style="4"/>
    <col min="28" max="28" width="18.5703125" style="4" bestFit="1" customWidth="1"/>
    <col min="29" max="16384" width="9.140625" style="4"/>
  </cols>
  <sheetData>
    <row r="2" spans="2:28" ht="30" x14ac:dyDescent="0.55000000000000004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</row>
    <row r="3" spans="2:28" ht="30" x14ac:dyDescent="0.55000000000000004">
      <c r="B3" s="108" t="s">
        <v>52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</row>
    <row r="4" spans="2:28" ht="30" x14ac:dyDescent="0.55000000000000004">
      <c r="B4" s="108" t="s">
        <v>239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</row>
    <row r="7" spans="2:28" s="2" customFormat="1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2" customFormat="1" ht="30" x14ac:dyDescent="0.55000000000000004">
      <c r="B8" s="13" t="s">
        <v>109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x14ac:dyDescent="0.55000000000000004">
      <c r="B9" s="107" t="s">
        <v>2</v>
      </c>
      <c r="D9" s="108" t="s">
        <v>54</v>
      </c>
      <c r="E9" s="108" t="s">
        <v>54</v>
      </c>
      <c r="F9" s="108" t="s">
        <v>54</v>
      </c>
      <c r="G9" s="108" t="s">
        <v>54</v>
      </c>
      <c r="H9" s="108" t="s">
        <v>54</v>
      </c>
      <c r="I9" s="108" t="s">
        <v>54</v>
      </c>
      <c r="J9" s="108" t="s">
        <v>54</v>
      </c>
      <c r="K9" s="108" t="s">
        <v>54</v>
      </c>
      <c r="L9" s="108" t="s">
        <v>54</v>
      </c>
      <c r="N9" s="108" t="s">
        <v>55</v>
      </c>
      <c r="O9" s="108" t="s">
        <v>55</v>
      </c>
      <c r="P9" s="108" t="s">
        <v>55</v>
      </c>
      <c r="Q9" s="108" t="s">
        <v>55</v>
      </c>
      <c r="R9" s="108" t="s">
        <v>55</v>
      </c>
      <c r="S9" s="108" t="s">
        <v>55</v>
      </c>
      <c r="T9" s="108" t="s">
        <v>55</v>
      </c>
      <c r="U9" s="108" t="s">
        <v>55</v>
      </c>
      <c r="V9" s="108" t="s">
        <v>55</v>
      </c>
    </row>
    <row r="10" spans="2:28" s="46" customFormat="1" ht="55.5" customHeight="1" x14ac:dyDescent="0.25">
      <c r="B10" s="123" t="s">
        <v>2</v>
      </c>
      <c r="D10" s="127" t="s">
        <v>72</v>
      </c>
      <c r="E10" s="47"/>
      <c r="F10" s="127" t="s">
        <v>73</v>
      </c>
      <c r="G10" s="47"/>
      <c r="H10" s="127" t="s">
        <v>74</v>
      </c>
      <c r="I10" s="47"/>
      <c r="J10" s="127" t="s">
        <v>42</v>
      </c>
      <c r="K10" s="47"/>
      <c r="L10" s="127" t="s">
        <v>75</v>
      </c>
      <c r="N10" s="127" t="s">
        <v>72</v>
      </c>
      <c r="O10" s="47"/>
      <c r="P10" s="127" t="s">
        <v>73</v>
      </c>
      <c r="Q10" s="47"/>
      <c r="R10" s="127" t="s">
        <v>74</v>
      </c>
      <c r="S10" s="47"/>
      <c r="T10" s="127" t="s">
        <v>42</v>
      </c>
      <c r="U10" s="47"/>
      <c r="V10" s="127" t="s">
        <v>75</v>
      </c>
    </row>
    <row r="11" spans="2:28" x14ac:dyDescent="0.55000000000000004">
      <c r="B11" s="4" t="s">
        <v>138</v>
      </c>
      <c r="C11" s="102"/>
      <c r="D11" s="27">
        <v>0</v>
      </c>
      <c r="E11" s="27"/>
      <c r="F11" s="27">
        <v>0</v>
      </c>
      <c r="G11" s="27"/>
      <c r="H11" s="27">
        <v>0</v>
      </c>
      <c r="I11" s="27"/>
      <c r="J11" s="27">
        <v>0</v>
      </c>
      <c r="K11" s="27"/>
      <c r="L11" s="51">
        <v>0</v>
      </c>
      <c r="M11" s="27"/>
      <c r="N11" s="27">
        <v>2400</v>
      </c>
      <c r="O11" s="27"/>
      <c r="P11" s="27">
        <v>0</v>
      </c>
      <c r="Q11" s="27"/>
      <c r="R11" s="27">
        <v>31427164583</v>
      </c>
      <c r="S11" s="27"/>
      <c r="T11" s="27">
        <v>31427166983</v>
      </c>
      <c r="U11" s="102"/>
      <c r="V11" s="51">
        <v>0.31909999999999999</v>
      </c>
    </row>
    <row r="12" spans="2:28" x14ac:dyDescent="0.55000000000000004">
      <c r="B12" s="4" t="s">
        <v>134</v>
      </c>
      <c r="C12" s="102"/>
      <c r="D12" s="27">
        <v>0</v>
      </c>
      <c r="E12" s="27"/>
      <c r="F12" s="27">
        <v>0</v>
      </c>
      <c r="G12" s="27"/>
      <c r="H12" s="27">
        <v>0</v>
      </c>
      <c r="I12" s="27"/>
      <c r="J12" s="27">
        <v>0</v>
      </c>
      <c r="K12" s="27"/>
      <c r="L12" s="51">
        <v>0</v>
      </c>
      <c r="M12" s="27"/>
      <c r="N12" s="27">
        <v>0</v>
      </c>
      <c r="O12" s="27"/>
      <c r="P12" s="27">
        <v>0</v>
      </c>
      <c r="Q12" s="27"/>
      <c r="R12" s="27">
        <v>28062814861</v>
      </c>
      <c r="S12" s="27"/>
      <c r="T12" s="27">
        <v>28062814861</v>
      </c>
      <c r="U12" s="102"/>
      <c r="V12" s="51">
        <v>0.28489999999999999</v>
      </c>
    </row>
    <row r="13" spans="2:28" x14ac:dyDescent="0.55000000000000004">
      <c r="B13" s="4" t="s">
        <v>143</v>
      </c>
      <c r="C13" s="102"/>
      <c r="D13" s="27">
        <v>0</v>
      </c>
      <c r="E13" s="27"/>
      <c r="F13" s="27">
        <v>0</v>
      </c>
      <c r="G13" s="27"/>
      <c r="H13" s="27">
        <v>-1431550991</v>
      </c>
      <c r="I13" s="27"/>
      <c r="J13" s="27">
        <v>-1431550991</v>
      </c>
      <c r="K13" s="27"/>
      <c r="L13" s="51">
        <v>-5.3499999999999999E-2</v>
      </c>
      <c r="M13" s="27"/>
      <c r="N13" s="27">
        <v>421113000</v>
      </c>
      <c r="O13" s="27"/>
      <c r="P13" s="27">
        <v>0</v>
      </c>
      <c r="Q13" s="27"/>
      <c r="R13" s="27">
        <v>14651979324</v>
      </c>
      <c r="S13" s="27"/>
      <c r="T13" s="27">
        <v>15073092324</v>
      </c>
      <c r="U13" s="102"/>
      <c r="V13" s="51">
        <v>0.153</v>
      </c>
    </row>
    <row r="14" spans="2:28" x14ac:dyDescent="0.55000000000000004">
      <c r="B14" s="4" t="s">
        <v>154</v>
      </c>
      <c r="C14" s="102"/>
      <c r="D14" s="27">
        <v>0</v>
      </c>
      <c r="E14" s="27"/>
      <c r="F14" s="27">
        <v>410849930</v>
      </c>
      <c r="G14" s="27"/>
      <c r="H14" s="27">
        <v>0</v>
      </c>
      <c r="I14" s="27"/>
      <c r="J14" s="27">
        <v>410849930</v>
      </c>
      <c r="K14" s="27"/>
      <c r="L14" s="51">
        <v>1.5299999999999999E-2</v>
      </c>
      <c r="M14" s="27"/>
      <c r="N14" s="27">
        <v>10582305300</v>
      </c>
      <c r="O14" s="27"/>
      <c r="P14" s="27">
        <v>429806678</v>
      </c>
      <c r="Q14" s="27"/>
      <c r="R14" s="27">
        <v>675709449</v>
      </c>
      <c r="S14" s="27"/>
      <c r="T14" s="27">
        <v>11687821427</v>
      </c>
      <c r="U14" s="102"/>
      <c r="V14" s="51">
        <v>0.1187</v>
      </c>
    </row>
    <row r="15" spans="2:28" x14ac:dyDescent="0.55000000000000004">
      <c r="B15" s="4" t="s">
        <v>144</v>
      </c>
      <c r="C15" s="102"/>
      <c r="D15" s="27">
        <v>0</v>
      </c>
      <c r="E15" s="27"/>
      <c r="F15" s="27">
        <v>0</v>
      </c>
      <c r="G15" s="27"/>
      <c r="H15" s="27">
        <v>0</v>
      </c>
      <c r="I15" s="27"/>
      <c r="J15" s="27">
        <v>0</v>
      </c>
      <c r="K15" s="27"/>
      <c r="L15" s="51">
        <v>0</v>
      </c>
      <c r="M15" s="27"/>
      <c r="N15" s="27">
        <v>0</v>
      </c>
      <c r="O15" s="27"/>
      <c r="P15" s="27">
        <v>0</v>
      </c>
      <c r="Q15" s="27"/>
      <c r="R15" s="27">
        <v>10729564077</v>
      </c>
      <c r="S15" s="27"/>
      <c r="T15" s="27">
        <v>10729564077</v>
      </c>
      <c r="U15" s="102"/>
      <c r="V15" s="51">
        <v>0.1089</v>
      </c>
    </row>
    <row r="16" spans="2:28" x14ac:dyDescent="0.55000000000000004">
      <c r="B16" s="4" t="s">
        <v>146</v>
      </c>
      <c r="C16" s="102"/>
      <c r="D16" s="27">
        <v>0</v>
      </c>
      <c r="E16" s="27"/>
      <c r="F16" s="27">
        <v>0</v>
      </c>
      <c r="G16" s="27"/>
      <c r="H16" s="27">
        <v>0</v>
      </c>
      <c r="I16" s="27"/>
      <c r="J16" s="27">
        <v>0</v>
      </c>
      <c r="K16" s="27"/>
      <c r="L16" s="51">
        <v>0</v>
      </c>
      <c r="M16" s="27"/>
      <c r="N16" s="27">
        <v>4135860000</v>
      </c>
      <c r="O16" s="27"/>
      <c r="P16" s="27">
        <v>0</v>
      </c>
      <c r="Q16" s="27"/>
      <c r="R16" s="27">
        <v>6256593539</v>
      </c>
      <c r="S16" s="27"/>
      <c r="T16" s="27">
        <v>10392453539</v>
      </c>
      <c r="U16" s="102"/>
      <c r="V16" s="51">
        <v>0.1055</v>
      </c>
    </row>
    <row r="17" spans="2:22" x14ac:dyDescent="0.55000000000000004">
      <c r="B17" s="4" t="s">
        <v>155</v>
      </c>
      <c r="C17" s="102"/>
      <c r="D17" s="27">
        <v>0</v>
      </c>
      <c r="E17" s="27"/>
      <c r="F17" s="27">
        <v>4278820041</v>
      </c>
      <c r="G17" s="27"/>
      <c r="H17" s="27">
        <v>0</v>
      </c>
      <c r="I17" s="27"/>
      <c r="J17" s="27">
        <v>4278820041</v>
      </c>
      <c r="K17" s="27"/>
      <c r="L17" s="51">
        <v>0.1598</v>
      </c>
      <c r="M17" s="27"/>
      <c r="N17" s="27">
        <v>1388270000</v>
      </c>
      <c r="O17" s="27"/>
      <c r="P17" s="27">
        <v>6320175735</v>
      </c>
      <c r="Q17" s="27"/>
      <c r="R17" s="27">
        <v>0</v>
      </c>
      <c r="S17" s="27"/>
      <c r="T17" s="27">
        <v>7708445735</v>
      </c>
      <c r="U17" s="102"/>
      <c r="V17" s="51">
        <v>7.8299999999999995E-2</v>
      </c>
    </row>
    <row r="18" spans="2:22" x14ac:dyDescent="0.55000000000000004">
      <c r="B18" s="4" t="s">
        <v>167</v>
      </c>
      <c r="C18" s="102"/>
      <c r="D18" s="27">
        <v>0</v>
      </c>
      <c r="E18" s="27"/>
      <c r="F18" s="27">
        <v>0</v>
      </c>
      <c r="G18" s="27"/>
      <c r="H18" s="27">
        <v>0</v>
      </c>
      <c r="I18" s="27"/>
      <c r="J18" s="27">
        <v>0</v>
      </c>
      <c r="K18" s="27"/>
      <c r="L18" s="51">
        <v>0</v>
      </c>
      <c r="M18" s="27"/>
      <c r="N18" s="27">
        <v>0</v>
      </c>
      <c r="O18" s="27"/>
      <c r="P18" s="27">
        <v>0</v>
      </c>
      <c r="Q18" s="27"/>
      <c r="R18" s="27">
        <v>7562380484</v>
      </c>
      <c r="S18" s="27"/>
      <c r="T18" s="27">
        <v>7562380484</v>
      </c>
      <c r="U18" s="102"/>
      <c r="V18" s="51">
        <v>7.6799999999999993E-2</v>
      </c>
    </row>
    <row r="19" spans="2:22" x14ac:dyDescent="0.55000000000000004">
      <c r="B19" s="4" t="s">
        <v>130</v>
      </c>
      <c r="C19" s="102"/>
      <c r="D19" s="27">
        <v>0</v>
      </c>
      <c r="E19" s="27"/>
      <c r="F19" s="27">
        <v>2670453058</v>
      </c>
      <c r="G19" s="27"/>
      <c r="H19" s="27">
        <v>0</v>
      </c>
      <c r="I19" s="27"/>
      <c r="J19" s="27">
        <v>2670453058</v>
      </c>
      <c r="K19" s="27"/>
      <c r="L19" s="51">
        <v>9.9699999999999997E-2</v>
      </c>
      <c r="M19" s="27"/>
      <c r="N19" s="27">
        <v>4477395600</v>
      </c>
      <c r="O19" s="27"/>
      <c r="P19" s="27">
        <v>2670453058</v>
      </c>
      <c r="Q19" s="27"/>
      <c r="R19" s="27">
        <v>0</v>
      </c>
      <c r="S19" s="27"/>
      <c r="T19" s="27">
        <v>7147848658</v>
      </c>
      <c r="U19" s="102"/>
      <c r="V19" s="51">
        <v>7.2599999999999998E-2</v>
      </c>
    </row>
    <row r="20" spans="2:22" x14ac:dyDescent="0.55000000000000004">
      <c r="B20" s="4" t="s">
        <v>127</v>
      </c>
      <c r="C20" s="102"/>
      <c r="D20" s="27">
        <v>0</v>
      </c>
      <c r="E20" s="27"/>
      <c r="F20" s="27">
        <v>0</v>
      </c>
      <c r="G20" s="27"/>
      <c r="H20" s="27">
        <v>0</v>
      </c>
      <c r="I20" s="27"/>
      <c r="J20" s="27">
        <v>0</v>
      </c>
      <c r="K20" s="27"/>
      <c r="L20" s="51">
        <v>0</v>
      </c>
      <c r="M20" s="27"/>
      <c r="N20" s="27">
        <v>0</v>
      </c>
      <c r="O20" s="27"/>
      <c r="P20" s="27">
        <v>0</v>
      </c>
      <c r="Q20" s="27"/>
      <c r="R20" s="27">
        <v>6378241111</v>
      </c>
      <c r="S20" s="27"/>
      <c r="T20" s="27">
        <v>6378241111</v>
      </c>
      <c r="U20" s="102"/>
      <c r="V20" s="51">
        <v>6.4799999999999996E-2</v>
      </c>
    </row>
    <row r="21" spans="2:22" x14ac:dyDescent="0.55000000000000004">
      <c r="B21" s="4" t="s">
        <v>169</v>
      </c>
      <c r="C21" s="102"/>
      <c r="D21" s="27">
        <v>0</v>
      </c>
      <c r="E21" s="27"/>
      <c r="F21" s="27">
        <v>2183713931</v>
      </c>
      <c r="G21" s="27"/>
      <c r="H21" s="27">
        <v>0</v>
      </c>
      <c r="I21" s="27"/>
      <c r="J21" s="27">
        <v>2183713931</v>
      </c>
      <c r="K21" s="27"/>
      <c r="L21" s="51">
        <v>8.1500000000000003E-2</v>
      </c>
      <c r="M21" s="27"/>
      <c r="N21" s="27">
        <v>0</v>
      </c>
      <c r="O21" s="27"/>
      <c r="P21" s="27">
        <v>5900330917</v>
      </c>
      <c r="Q21" s="27"/>
      <c r="R21" s="27">
        <v>0</v>
      </c>
      <c r="S21" s="27"/>
      <c r="T21" s="27">
        <v>5900330917</v>
      </c>
      <c r="U21" s="102"/>
      <c r="V21" s="51">
        <v>5.9900000000000002E-2</v>
      </c>
    </row>
    <row r="22" spans="2:22" x14ac:dyDescent="0.55000000000000004">
      <c r="B22" s="4" t="s">
        <v>113</v>
      </c>
      <c r="C22" s="102"/>
      <c r="D22" s="27">
        <v>0</v>
      </c>
      <c r="E22" s="27"/>
      <c r="F22" s="27">
        <v>0</v>
      </c>
      <c r="G22" s="27"/>
      <c r="H22" s="27">
        <v>0</v>
      </c>
      <c r="I22" s="27"/>
      <c r="J22" s="27">
        <v>0</v>
      </c>
      <c r="K22" s="27"/>
      <c r="L22" s="51">
        <v>0</v>
      </c>
      <c r="M22" s="27"/>
      <c r="N22" s="27">
        <v>0</v>
      </c>
      <c r="O22" s="27"/>
      <c r="P22" s="27">
        <v>0</v>
      </c>
      <c r="Q22" s="27"/>
      <c r="R22" s="27">
        <v>5722954684</v>
      </c>
      <c r="S22" s="27"/>
      <c r="T22" s="27">
        <v>5722954684</v>
      </c>
      <c r="U22" s="102"/>
      <c r="V22" s="51">
        <v>5.8099999999999999E-2</v>
      </c>
    </row>
    <row r="23" spans="2:22" x14ac:dyDescent="0.55000000000000004">
      <c r="B23" s="4" t="s">
        <v>142</v>
      </c>
      <c r="C23" s="102"/>
      <c r="D23" s="27">
        <v>0</v>
      </c>
      <c r="E23" s="27"/>
      <c r="F23" s="27">
        <v>0</v>
      </c>
      <c r="G23" s="27"/>
      <c r="H23" s="27">
        <v>0</v>
      </c>
      <c r="I23" s="27"/>
      <c r="J23" s="27">
        <v>0</v>
      </c>
      <c r="K23" s="27"/>
      <c r="L23" s="51">
        <v>0</v>
      </c>
      <c r="M23" s="27"/>
      <c r="N23" s="27">
        <v>0</v>
      </c>
      <c r="O23" s="27"/>
      <c r="P23" s="27">
        <v>0</v>
      </c>
      <c r="Q23" s="27"/>
      <c r="R23" s="27">
        <v>5323115290</v>
      </c>
      <c r="S23" s="27"/>
      <c r="T23" s="27">
        <v>5323115290</v>
      </c>
      <c r="U23" s="102"/>
      <c r="V23" s="51">
        <v>5.3999999999999999E-2</v>
      </c>
    </row>
    <row r="24" spans="2:22" x14ac:dyDescent="0.55000000000000004">
      <c r="B24" s="4" t="s">
        <v>217</v>
      </c>
      <c r="C24" s="102"/>
      <c r="D24" s="27">
        <v>0</v>
      </c>
      <c r="E24" s="27"/>
      <c r="F24" s="27">
        <v>2438734436</v>
      </c>
      <c r="G24" s="27"/>
      <c r="H24" s="27">
        <v>0</v>
      </c>
      <c r="I24" s="27"/>
      <c r="J24" s="27">
        <v>2438734436</v>
      </c>
      <c r="K24" s="27"/>
      <c r="L24" s="51">
        <v>9.11E-2</v>
      </c>
      <c r="M24" s="27"/>
      <c r="N24" s="27">
        <v>0</v>
      </c>
      <c r="O24" s="27"/>
      <c r="P24" s="27">
        <v>4189819207</v>
      </c>
      <c r="Q24" s="27"/>
      <c r="R24" s="27">
        <v>0</v>
      </c>
      <c r="S24" s="27"/>
      <c r="T24" s="27">
        <v>4189819207</v>
      </c>
      <c r="U24" s="102"/>
      <c r="V24" s="51">
        <v>4.2500000000000003E-2</v>
      </c>
    </row>
    <row r="25" spans="2:22" x14ac:dyDescent="0.55000000000000004">
      <c r="B25" s="4" t="s">
        <v>131</v>
      </c>
      <c r="C25" s="102"/>
      <c r="D25" s="27">
        <v>0</v>
      </c>
      <c r="E25" s="27"/>
      <c r="F25" s="27">
        <v>0</v>
      </c>
      <c r="G25" s="27"/>
      <c r="H25" s="27">
        <v>0</v>
      </c>
      <c r="I25" s="27"/>
      <c r="J25" s="27">
        <v>0</v>
      </c>
      <c r="K25" s="27"/>
      <c r="L25" s="51">
        <v>0</v>
      </c>
      <c r="M25" s="27"/>
      <c r="N25" s="27">
        <v>1936065984</v>
      </c>
      <c r="O25" s="27"/>
      <c r="P25" s="27">
        <v>0</v>
      </c>
      <c r="Q25" s="27"/>
      <c r="R25" s="27">
        <v>2181518687</v>
      </c>
      <c r="S25" s="27"/>
      <c r="T25" s="27">
        <v>4117584671</v>
      </c>
      <c r="U25" s="102"/>
      <c r="V25" s="51">
        <v>4.1799999999999997E-2</v>
      </c>
    </row>
    <row r="26" spans="2:22" x14ac:dyDescent="0.55000000000000004">
      <c r="B26" s="4" t="s">
        <v>121</v>
      </c>
      <c r="C26" s="102"/>
      <c r="D26" s="27">
        <v>0</v>
      </c>
      <c r="E26" s="27"/>
      <c r="F26" s="27">
        <v>0</v>
      </c>
      <c r="G26" s="27"/>
      <c r="H26" s="27">
        <v>0</v>
      </c>
      <c r="I26" s="27"/>
      <c r="J26" s="27">
        <v>0</v>
      </c>
      <c r="K26" s="27"/>
      <c r="L26" s="51">
        <v>0</v>
      </c>
      <c r="M26" s="27"/>
      <c r="N26" s="27">
        <v>0</v>
      </c>
      <c r="O26" s="27"/>
      <c r="P26" s="27">
        <v>0</v>
      </c>
      <c r="Q26" s="27"/>
      <c r="R26" s="27">
        <v>3245115275</v>
      </c>
      <c r="S26" s="27"/>
      <c r="T26" s="27">
        <v>3245115275</v>
      </c>
      <c r="U26" s="102"/>
      <c r="V26" s="51">
        <v>3.2899999999999999E-2</v>
      </c>
    </row>
    <row r="27" spans="2:22" x14ac:dyDescent="0.55000000000000004">
      <c r="B27" s="4" t="s">
        <v>145</v>
      </c>
      <c r="C27" s="102"/>
      <c r="D27" s="27">
        <v>0</v>
      </c>
      <c r="E27" s="27"/>
      <c r="F27" s="27">
        <v>0</v>
      </c>
      <c r="G27" s="27"/>
      <c r="H27" s="27">
        <v>0</v>
      </c>
      <c r="I27" s="27"/>
      <c r="J27" s="27">
        <v>0</v>
      </c>
      <c r="K27" s="27"/>
      <c r="L27" s="51">
        <v>0</v>
      </c>
      <c r="M27" s="27"/>
      <c r="N27" s="27">
        <v>0</v>
      </c>
      <c r="O27" s="27"/>
      <c r="P27" s="27">
        <v>0</v>
      </c>
      <c r="Q27" s="27"/>
      <c r="R27" s="27">
        <v>2864811972</v>
      </c>
      <c r="S27" s="27"/>
      <c r="T27" s="27">
        <v>2864811972</v>
      </c>
      <c r="U27" s="102"/>
      <c r="V27" s="51">
        <v>2.9100000000000001E-2</v>
      </c>
    </row>
    <row r="28" spans="2:22" x14ac:dyDescent="0.55000000000000004">
      <c r="B28" s="4" t="s">
        <v>170</v>
      </c>
      <c r="C28" s="102"/>
      <c r="D28" s="27">
        <v>0</v>
      </c>
      <c r="E28" s="27"/>
      <c r="F28" s="27">
        <v>0</v>
      </c>
      <c r="G28" s="27"/>
      <c r="H28" s="27">
        <v>0</v>
      </c>
      <c r="I28" s="27"/>
      <c r="J28" s="27">
        <v>0</v>
      </c>
      <c r="K28" s="27"/>
      <c r="L28" s="51">
        <v>0</v>
      </c>
      <c r="M28" s="27"/>
      <c r="N28" s="27">
        <v>0</v>
      </c>
      <c r="O28" s="27"/>
      <c r="P28" s="27">
        <v>0</v>
      </c>
      <c r="Q28" s="27"/>
      <c r="R28" s="27">
        <v>2445825546</v>
      </c>
      <c r="S28" s="27"/>
      <c r="T28" s="27">
        <v>2445825546</v>
      </c>
      <c r="U28" s="102"/>
      <c r="V28" s="51">
        <v>2.4799999999999999E-2</v>
      </c>
    </row>
    <row r="29" spans="2:22" x14ac:dyDescent="0.55000000000000004">
      <c r="B29" s="4" t="s">
        <v>147</v>
      </c>
      <c r="C29" s="102"/>
      <c r="D29" s="27">
        <v>0</v>
      </c>
      <c r="E29" s="27"/>
      <c r="F29" s="27">
        <v>1463023029</v>
      </c>
      <c r="G29" s="27"/>
      <c r="H29" s="27">
        <v>2568988</v>
      </c>
      <c r="I29" s="27"/>
      <c r="J29" s="27">
        <v>1465592017</v>
      </c>
      <c r="K29" s="27"/>
      <c r="L29" s="51">
        <v>5.4699999999999999E-2</v>
      </c>
      <c r="M29" s="27"/>
      <c r="N29" s="27">
        <v>0</v>
      </c>
      <c r="O29" s="27"/>
      <c r="P29" s="27">
        <v>1822781201</v>
      </c>
      <c r="Q29" s="27"/>
      <c r="R29" s="27">
        <v>9255534</v>
      </c>
      <c r="S29" s="27"/>
      <c r="T29" s="27">
        <v>1832036735</v>
      </c>
      <c r="U29" s="102"/>
      <c r="V29" s="51">
        <v>1.8599999999999998E-2</v>
      </c>
    </row>
    <row r="30" spans="2:22" x14ac:dyDescent="0.55000000000000004">
      <c r="B30" s="4" t="s">
        <v>238</v>
      </c>
      <c r="C30" s="102"/>
      <c r="D30" s="27">
        <v>0</v>
      </c>
      <c r="E30" s="27"/>
      <c r="F30" s="27">
        <v>97284791</v>
      </c>
      <c r="G30" s="27"/>
      <c r="H30" s="27">
        <v>0</v>
      </c>
      <c r="I30" s="27"/>
      <c r="J30" s="27">
        <v>97284791</v>
      </c>
      <c r="K30" s="27"/>
      <c r="L30" s="51">
        <v>3.5999999999999999E-3</v>
      </c>
      <c r="M30" s="27"/>
      <c r="N30" s="27">
        <v>0</v>
      </c>
      <c r="O30" s="27"/>
      <c r="P30" s="27">
        <v>197947037</v>
      </c>
      <c r="Q30" s="27"/>
      <c r="R30" s="27">
        <v>1342463453</v>
      </c>
      <c r="S30" s="27"/>
      <c r="T30" s="27">
        <v>1540410490</v>
      </c>
      <c r="U30" s="102"/>
      <c r="V30" s="51">
        <v>1.5599999999999999E-2</v>
      </c>
    </row>
    <row r="31" spans="2:22" x14ac:dyDescent="0.55000000000000004">
      <c r="B31" s="4" t="s">
        <v>150</v>
      </c>
      <c r="C31" s="102"/>
      <c r="D31" s="27">
        <v>0</v>
      </c>
      <c r="E31" s="27"/>
      <c r="F31" s="27">
        <v>0</v>
      </c>
      <c r="G31" s="27"/>
      <c r="H31" s="27">
        <v>0</v>
      </c>
      <c r="I31" s="27"/>
      <c r="J31" s="27">
        <v>0</v>
      </c>
      <c r="K31" s="27"/>
      <c r="L31" s="51">
        <v>0</v>
      </c>
      <c r="M31" s="27"/>
      <c r="N31" s="27">
        <v>0</v>
      </c>
      <c r="O31" s="27"/>
      <c r="P31" s="27">
        <v>0</v>
      </c>
      <c r="Q31" s="27"/>
      <c r="R31" s="27">
        <v>1526866778</v>
      </c>
      <c r="S31" s="27"/>
      <c r="T31" s="27">
        <v>1526866778</v>
      </c>
      <c r="U31" s="102"/>
      <c r="V31" s="51">
        <v>1.55E-2</v>
      </c>
    </row>
    <row r="32" spans="2:22" x14ac:dyDescent="0.55000000000000004">
      <c r="B32" s="4" t="s">
        <v>165</v>
      </c>
      <c r="C32" s="102"/>
      <c r="D32" s="27">
        <v>0</v>
      </c>
      <c r="E32" s="27"/>
      <c r="F32" s="27">
        <v>0</v>
      </c>
      <c r="G32" s="27"/>
      <c r="H32" s="27">
        <v>0</v>
      </c>
      <c r="I32" s="27"/>
      <c r="J32" s="27">
        <v>0</v>
      </c>
      <c r="K32" s="27"/>
      <c r="L32" s="51">
        <v>0</v>
      </c>
      <c r="M32" s="27"/>
      <c r="N32" s="27">
        <v>0</v>
      </c>
      <c r="O32" s="27"/>
      <c r="P32" s="27">
        <v>0</v>
      </c>
      <c r="Q32" s="27"/>
      <c r="R32" s="27">
        <v>1098165420</v>
      </c>
      <c r="S32" s="27"/>
      <c r="T32" s="27">
        <v>1098165420</v>
      </c>
      <c r="U32" s="102"/>
      <c r="V32" s="51">
        <v>1.11E-2</v>
      </c>
    </row>
    <row r="33" spans="2:22" x14ac:dyDescent="0.55000000000000004">
      <c r="B33" s="4" t="s">
        <v>229</v>
      </c>
      <c r="C33" s="102"/>
      <c r="D33" s="27">
        <v>0</v>
      </c>
      <c r="E33" s="27"/>
      <c r="F33" s="27">
        <v>0</v>
      </c>
      <c r="G33" s="27"/>
      <c r="H33" s="27">
        <v>0</v>
      </c>
      <c r="I33" s="27"/>
      <c r="J33" s="27">
        <v>0</v>
      </c>
      <c r="K33" s="27"/>
      <c r="L33" s="51">
        <v>0</v>
      </c>
      <c r="M33" s="27"/>
      <c r="N33" s="27">
        <v>0</v>
      </c>
      <c r="O33" s="27"/>
      <c r="P33" s="27">
        <v>0</v>
      </c>
      <c r="Q33" s="27"/>
      <c r="R33" s="27">
        <v>947197608</v>
      </c>
      <c r="S33" s="27"/>
      <c r="T33" s="27">
        <v>947197608</v>
      </c>
      <c r="U33" s="102"/>
      <c r="V33" s="51">
        <v>9.5999999999999992E-3</v>
      </c>
    </row>
    <row r="34" spans="2:22" x14ac:dyDescent="0.55000000000000004">
      <c r="B34" s="4" t="s">
        <v>226</v>
      </c>
      <c r="C34" s="102"/>
      <c r="D34" s="27">
        <v>0</v>
      </c>
      <c r="E34" s="27"/>
      <c r="F34" s="27">
        <v>0</v>
      </c>
      <c r="G34" s="27"/>
      <c r="H34" s="27">
        <v>0</v>
      </c>
      <c r="I34" s="27"/>
      <c r="J34" s="27">
        <v>0</v>
      </c>
      <c r="K34" s="27"/>
      <c r="L34" s="51">
        <v>0</v>
      </c>
      <c r="M34" s="27"/>
      <c r="N34" s="27">
        <v>0</v>
      </c>
      <c r="O34" s="27"/>
      <c r="P34" s="27">
        <v>0</v>
      </c>
      <c r="Q34" s="27"/>
      <c r="R34" s="27">
        <v>890311888</v>
      </c>
      <c r="S34" s="27"/>
      <c r="T34" s="27">
        <v>890311888</v>
      </c>
      <c r="U34" s="102"/>
      <c r="V34" s="51">
        <v>8.9999999999999993E-3</v>
      </c>
    </row>
    <row r="35" spans="2:22" x14ac:dyDescent="0.55000000000000004">
      <c r="B35" s="4" t="s">
        <v>236</v>
      </c>
      <c r="C35" s="102"/>
      <c r="D35" s="27">
        <v>0</v>
      </c>
      <c r="E35" s="27"/>
      <c r="F35" s="27">
        <v>810255404</v>
      </c>
      <c r="G35" s="27"/>
      <c r="H35" s="27">
        <v>0</v>
      </c>
      <c r="I35" s="27"/>
      <c r="J35" s="27">
        <v>810255404</v>
      </c>
      <c r="K35" s="27"/>
      <c r="L35" s="51">
        <v>3.0300000000000001E-2</v>
      </c>
      <c r="M35" s="27"/>
      <c r="N35" s="27">
        <v>0</v>
      </c>
      <c r="O35" s="27"/>
      <c r="P35" s="27">
        <v>838267153</v>
      </c>
      <c r="Q35" s="27"/>
      <c r="R35" s="27">
        <v>0</v>
      </c>
      <c r="S35" s="27"/>
      <c r="T35" s="27">
        <v>838267153</v>
      </c>
      <c r="U35" s="102"/>
      <c r="V35" s="51">
        <v>8.5000000000000006E-3</v>
      </c>
    </row>
    <row r="36" spans="2:22" x14ac:dyDescent="0.55000000000000004">
      <c r="B36" s="4" t="s">
        <v>237</v>
      </c>
      <c r="C36" s="102"/>
      <c r="D36" s="27">
        <v>0</v>
      </c>
      <c r="E36" s="27"/>
      <c r="F36" s="27">
        <v>638787264</v>
      </c>
      <c r="G36" s="27"/>
      <c r="H36" s="27">
        <v>0</v>
      </c>
      <c r="I36" s="27"/>
      <c r="J36" s="27">
        <v>638787264</v>
      </c>
      <c r="K36" s="27"/>
      <c r="L36" s="51">
        <v>2.3900000000000001E-2</v>
      </c>
      <c r="M36" s="27"/>
      <c r="N36" s="27">
        <v>0</v>
      </c>
      <c r="O36" s="27"/>
      <c r="P36" s="27">
        <v>770483308</v>
      </c>
      <c r="Q36" s="27"/>
      <c r="R36" s="27">
        <v>0</v>
      </c>
      <c r="S36" s="27"/>
      <c r="T36" s="27">
        <v>770483308</v>
      </c>
      <c r="U36" s="102"/>
      <c r="V36" s="51">
        <v>7.7999999999999996E-3</v>
      </c>
    </row>
    <row r="37" spans="2:22" x14ac:dyDescent="0.55000000000000004">
      <c r="B37" s="4" t="s">
        <v>235</v>
      </c>
      <c r="C37" s="102"/>
      <c r="D37" s="27">
        <v>0</v>
      </c>
      <c r="E37" s="27"/>
      <c r="F37" s="27">
        <v>700022933</v>
      </c>
      <c r="G37" s="27"/>
      <c r="H37" s="27">
        <v>0</v>
      </c>
      <c r="I37" s="27"/>
      <c r="J37" s="27">
        <v>700022933</v>
      </c>
      <c r="K37" s="27"/>
      <c r="L37" s="51">
        <v>2.6100000000000002E-2</v>
      </c>
      <c r="M37" s="27"/>
      <c r="N37" s="27">
        <v>0</v>
      </c>
      <c r="O37" s="27"/>
      <c r="P37" s="27">
        <v>390379156</v>
      </c>
      <c r="Q37" s="27"/>
      <c r="R37" s="27">
        <v>0</v>
      </c>
      <c r="S37" s="27"/>
      <c r="T37" s="27">
        <v>390379156</v>
      </c>
      <c r="U37" s="102"/>
      <c r="V37" s="51">
        <v>4.0000000000000001E-3</v>
      </c>
    </row>
    <row r="38" spans="2:22" x14ac:dyDescent="0.55000000000000004">
      <c r="B38" s="4" t="s">
        <v>232</v>
      </c>
      <c r="C38" s="102"/>
      <c r="D38" s="27">
        <v>0</v>
      </c>
      <c r="E38" s="27"/>
      <c r="F38" s="27">
        <v>784699392</v>
      </c>
      <c r="G38" s="27"/>
      <c r="H38" s="27">
        <v>0</v>
      </c>
      <c r="I38" s="27"/>
      <c r="J38" s="27">
        <v>784699392</v>
      </c>
      <c r="K38" s="27"/>
      <c r="L38" s="51">
        <v>2.93E-2</v>
      </c>
      <c r="M38" s="27"/>
      <c r="N38" s="27">
        <v>0</v>
      </c>
      <c r="O38" s="27"/>
      <c r="P38" s="27">
        <v>367072355</v>
      </c>
      <c r="Q38" s="27"/>
      <c r="R38" s="27">
        <v>0</v>
      </c>
      <c r="S38" s="27"/>
      <c r="T38" s="27">
        <v>367072355</v>
      </c>
      <c r="U38" s="102"/>
      <c r="V38" s="51">
        <v>3.7000000000000002E-3</v>
      </c>
    </row>
    <row r="39" spans="2:22" x14ac:dyDescent="0.55000000000000004">
      <c r="B39" s="4" t="s">
        <v>159</v>
      </c>
      <c r="C39" s="102"/>
      <c r="D39" s="27">
        <v>0</v>
      </c>
      <c r="E39" s="27"/>
      <c r="F39" s="27">
        <v>0</v>
      </c>
      <c r="G39" s="27"/>
      <c r="H39" s="27">
        <v>0</v>
      </c>
      <c r="I39" s="27"/>
      <c r="J39" s="27">
        <v>0</v>
      </c>
      <c r="K39" s="27"/>
      <c r="L39" s="51">
        <v>0</v>
      </c>
      <c r="M39" s="27"/>
      <c r="N39" s="27">
        <v>0</v>
      </c>
      <c r="O39" s="27"/>
      <c r="P39" s="27">
        <v>0</v>
      </c>
      <c r="Q39" s="27"/>
      <c r="R39" s="27">
        <v>352153719</v>
      </c>
      <c r="S39" s="27"/>
      <c r="T39" s="27">
        <v>352153719</v>
      </c>
      <c r="U39" s="102"/>
      <c r="V39" s="51">
        <v>3.5999999999999999E-3</v>
      </c>
    </row>
    <row r="40" spans="2:22" x14ac:dyDescent="0.55000000000000004">
      <c r="B40" s="4" t="s">
        <v>230</v>
      </c>
      <c r="C40" s="102"/>
      <c r="D40" s="27">
        <v>0</v>
      </c>
      <c r="E40" s="27"/>
      <c r="F40" s="27">
        <v>0</v>
      </c>
      <c r="G40" s="27"/>
      <c r="H40" s="27">
        <v>256032804</v>
      </c>
      <c r="I40" s="27"/>
      <c r="J40" s="27">
        <v>256032804</v>
      </c>
      <c r="K40" s="27"/>
      <c r="L40" s="51">
        <v>9.5999999999999992E-3</v>
      </c>
      <c r="M40" s="27"/>
      <c r="N40" s="27">
        <v>0</v>
      </c>
      <c r="O40" s="27"/>
      <c r="P40" s="27">
        <v>0</v>
      </c>
      <c r="Q40" s="27"/>
      <c r="R40" s="27">
        <v>294377347</v>
      </c>
      <c r="S40" s="27"/>
      <c r="T40" s="27">
        <v>294377347</v>
      </c>
      <c r="U40" s="102"/>
      <c r="V40" s="51">
        <v>3.0000000000000001E-3</v>
      </c>
    </row>
    <row r="41" spans="2:22" x14ac:dyDescent="0.55000000000000004">
      <c r="B41" s="4" t="s">
        <v>14</v>
      </c>
      <c r="C41" s="102"/>
      <c r="D41" s="27">
        <v>0</v>
      </c>
      <c r="E41" s="27"/>
      <c r="F41" s="27">
        <v>0</v>
      </c>
      <c r="G41" s="27"/>
      <c r="H41" s="27">
        <v>0</v>
      </c>
      <c r="I41" s="27"/>
      <c r="J41" s="27">
        <v>0</v>
      </c>
      <c r="K41" s="27"/>
      <c r="L41" s="51">
        <v>0</v>
      </c>
      <c r="M41" s="27"/>
      <c r="N41" s="27">
        <v>0</v>
      </c>
      <c r="O41" s="27"/>
      <c r="P41" s="27">
        <v>0</v>
      </c>
      <c r="Q41" s="27"/>
      <c r="R41" s="27">
        <v>1493146</v>
      </c>
      <c r="S41" s="27"/>
      <c r="T41" s="27">
        <v>1493146</v>
      </c>
      <c r="U41" s="102"/>
      <c r="V41" s="51">
        <v>0</v>
      </c>
    </row>
    <row r="42" spans="2:22" x14ac:dyDescent="0.55000000000000004">
      <c r="B42" s="4" t="s">
        <v>164</v>
      </c>
      <c r="C42" s="102"/>
      <c r="D42" s="27">
        <v>0</v>
      </c>
      <c r="E42" s="27"/>
      <c r="F42" s="27">
        <v>0</v>
      </c>
      <c r="G42" s="27"/>
      <c r="H42" s="27">
        <v>0</v>
      </c>
      <c r="I42" s="27"/>
      <c r="J42" s="27">
        <v>0</v>
      </c>
      <c r="K42" s="27"/>
      <c r="L42" s="51">
        <v>0</v>
      </c>
      <c r="M42" s="27"/>
      <c r="N42" s="27">
        <v>0</v>
      </c>
      <c r="O42" s="27"/>
      <c r="P42" s="27">
        <v>0</v>
      </c>
      <c r="Q42" s="27"/>
      <c r="R42" s="27">
        <v>617805</v>
      </c>
      <c r="S42" s="27"/>
      <c r="T42" s="27">
        <v>617805</v>
      </c>
      <c r="U42" s="102"/>
      <c r="V42" s="51">
        <v>0</v>
      </c>
    </row>
    <row r="43" spans="2:22" x14ac:dyDescent="0.55000000000000004">
      <c r="B43" s="4" t="s">
        <v>204</v>
      </c>
      <c r="C43" s="102"/>
      <c r="D43" s="27">
        <v>0</v>
      </c>
      <c r="E43" s="27"/>
      <c r="F43" s="27">
        <v>0</v>
      </c>
      <c r="G43" s="27"/>
      <c r="H43" s="27">
        <v>0</v>
      </c>
      <c r="I43" s="27"/>
      <c r="J43" s="27">
        <v>0</v>
      </c>
      <c r="K43" s="27"/>
      <c r="L43" s="51">
        <v>0</v>
      </c>
      <c r="M43" s="27"/>
      <c r="N43" s="27">
        <v>0</v>
      </c>
      <c r="O43" s="27"/>
      <c r="P43" s="27">
        <v>0</v>
      </c>
      <c r="Q43" s="27"/>
      <c r="R43" s="27">
        <v>0</v>
      </c>
      <c r="S43" s="27"/>
      <c r="T43" s="27">
        <v>0</v>
      </c>
      <c r="U43" s="102"/>
      <c r="V43" s="51">
        <v>0</v>
      </c>
    </row>
    <row r="44" spans="2:22" x14ac:dyDescent="0.55000000000000004">
      <c r="B44" s="4" t="s">
        <v>197</v>
      </c>
      <c r="C44" s="102"/>
      <c r="D44" s="27">
        <v>0</v>
      </c>
      <c r="E44" s="27"/>
      <c r="F44" s="27">
        <v>0</v>
      </c>
      <c r="G44" s="27"/>
      <c r="H44" s="27">
        <v>0</v>
      </c>
      <c r="I44" s="27"/>
      <c r="J44" s="27">
        <v>0</v>
      </c>
      <c r="K44" s="27"/>
      <c r="L44" s="51">
        <v>0</v>
      </c>
      <c r="M44" s="27"/>
      <c r="N44" s="27">
        <v>0</v>
      </c>
      <c r="O44" s="27"/>
      <c r="P44" s="27">
        <v>0</v>
      </c>
      <c r="Q44" s="27"/>
      <c r="R44" s="27">
        <v>0</v>
      </c>
      <c r="S44" s="27"/>
      <c r="T44" s="27">
        <v>0</v>
      </c>
      <c r="U44" s="102"/>
      <c r="V44" s="51">
        <v>0</v>
      </c>
    </row>
    <row r="45" spans="2:22" x14ac:dyDescent="0.55000000000000004">
      <c r="B45" s="4" t="s">
        <v>199</v>
      </c>
      <c r="C45" s="102"/>
      <c r="D45" s="27">
        <v>0</v>
      </c>
      <c r="E45" s="27"/>
      <c r="F45" s="27">
        <v>0</v>
      </c>
      <c r="G45" s="27"/>
      <c r="H45" s="27">
        <v>0</v>
      </c>
      <c r="I45" s="27"/>
      <c r="J45" s="27">
        <v>0</v>
      </c>
      <c r="K45" s="27"/>
      <c r="L45" s="51">
        <v>0</v>
      </c>
      <c r="M45" s="27"/>
      <c r="N45" s="27">
        <v>0</v>
      </c>
      <c r="O45" s="27"/>
      <c r="P45" s="27">
        <v>0</v>
      </c>
      <c r="Q45" s="27"/>
      <c r="R45" s="27">
        <v>0</v>
      </c>
      <c r="S45" s="27"/>
      <c r="T45" s="27">
        <v>0</v>
      </c>
      <c r="U45" s="102"/>
      <c r="V45" s="51">
        <v>0</v>
      </c>
    </row>
    <row r="46" spans="2:22" x14ac:dyDescent="0.55000000000000004">
      <c r="B46" s="4" t="s">
        <v>205</v>
      </c>
      <c r="C46" s="102"/>
      <c r="D46" s="27">
        <v>0</v>
      </c>
      <c r="E46" s="27"/>
      <c r="F46" s="27">
        <v>0</v>
      </c>
      <c r="G46" s="27"/>
      <c r="H46" s="27">
        <v>0</v>
      </c>
      <c r="I46" s="27"/>
      <c r="J46" s="27">
        <v>0</v>
      </c>
      <c r="K46" s="27"/>
      <c r="L46" s="51">
        <v>0</v>
      </c>
      <c r="M46" s="27"/>
      <c r="N46" s="27">
        <v>0</v>
      </c>
      <c r="O46" s="27"/>
      <c r="P46" s="27">
        <v>0</v>
      </c>
      <c r="Q46" s="27"/>
      <c r="R46" s="27">
        <v>0</v>
      </c>
      <c r="S46" s="27"/>
      <c r="T46" s="27">
        <v>0</v>
      </c>
      <c r="U46" s="102"/>
      <c r="V46" s="51">
        <v>0</v>
      </c>
    </row>
    <row r="47" spans="2:22" x14ac:dyDescent="0.55000000000000004">
      <c r="B47" s="4" t="s">
        <v>202</v>
      </c>
      <c r="C47" s="102"/>
      <c r="D47" s="27">
        <v>0</v>
      </c>
      <c r="E47" s="27"/>
      <c r="F47" s="27">
        <v>0</v>
      </c>
      <c r="G47" s="27"/>
      <c r="H47" s="27">
        <v>0</v>
      </c>
      <c r="I47" s="27"/>
      <c r="J47" s="27">
        <v>0</v>
      </c>
      <c r="K47" s="27"/>
      <c r="L47" s="51">
        <v>0</v>
      </c>
      <c r="M47" s="27"/>
      <c r="N47" s="27">
        <v>0</v>
      </c>
      <c r="O47" s="27"/>
      <c r="P47" s="27">
        <v>0</v>
      </c>
      <c r="Q47" s="27"/>
      <c r="R47" s="27">
        <v>0</v>
      </c>
      <c r="S47" s="27"/>
      <c r="T47" s="27">
        <v>0</v>
      </c>
      <c r="U47" s="102"/>
      <c r="V47" s="51">
        <v>0</v>
      </c>
    </row>
    <row r="48" spans="2:22" x14ac:dyDescent="0.55000000000000004">
      <c r="B48" s="4" t="s">
        <v>209</v>
      </c>
      <c r="C48" s="102"/>
      <c r="D48" s="27">
        <v>0</v>
      </c>
      <c r="E48" s="27"/>
      <c r="F48" s="27">
        <v>0</v>
      </c>
      <c r="G48" s="27"/>
      <c r="H48" s="27">
        <v>0</v>
      </c>
      <c r="I48" s="27"/>
      <c r="J48" s="27">
        <v>0</v>
      </c>
      <c r="K48" s="27"/>
      <c r="L48" s="51">
        <v>0</v>
      </c>
      <c r="M48" s="27"/>
      <c r="N48" s="27">
        <v>0</v>
      </c>
      <c r="O48" s="27"/>
      <c r="P48" s="27">
        <v>0</v>
      </c>
      <c r="Q48" s="27"/>
      <c r="R48" s="27">
        <v>0</v>
      </c>
      <c r="S48" s="27"/>
      <c r="T48" s="27">
        <v>0</v>
      </c>
      <c r="U48" s="102"/>
      <c r="V48" s="51">
        <v>0</v>
      </c>
    </row>
    <row r="49" spans="2:22" x14ac:dyDescent="0.55000000000000004">
      <c r="B49" s="4" t="s">
        <v>200</v>
      </c>
      <c r="C49" s="102"/>
      <c r="D49" s="27">
        <v>0</v>
      </c>
      <c r="E49" s="27"/>
      <c r="F49" s="27">
        <v>0</v>
      </c>
      <c r="G49" s="27"/>
      <c r="H49" s="27">
        <v>0</v>
      </c>
      <c r="I49" s="27"/>
      <c r="J49" s="27">
        <v>0</v>
      </c>
      <c r="K49" s="27"/>
      <c r="L49" s="51">
        <v>0</v>
      </c>
      <c r="M49" s="27"/>
      <c r="N49" s="27">
        <v>0</v>
      </c>
      <c r="O49" s="27"/>
      <c r="P49" s="27">
        <v>0</v>
      </c>
      <c r="Q49" s="27"/>
      <c r="R49" s="27">
        <v>0</v>
      </c>
      <c r="S49" s="27"/>
      <c r="T49" s="27">
        <v>0</v>
      </c>
      <c r="U49" s="102"/>
      <c r="V49" s="51">
        <v>0</v>
      </c>
    </row>
    <row r="50" spans="2:22" x14ac:dyDescent="0.55000000000000004">
      <c r="B50" s="4" t="s">
        <v>196</v>
      </c>
      <c r="C50" s="102"/>
      <c r="D50" s="27">
        <v>0</v>
      </c>
      <c r="E50" s="27"/>
      <c r="F50" s="27">
        <v>0</v>
      </c>
      <c r="G50" s="27"/>
      <c r="H50" s="27">
        <v>0</v>
      </c>
      <c r="I50" s="27"/>
      <c r="J50" s="27">
        <v>0</v>
      </c>
      <c r="K50" s="27"/>
      <c r="L50" s="51">
        <v>0</v>
      </c>
      <c r="M50" s="27"/>
      <c r="N50" s="27">
        <v>0</v>
      </c>
      <c r="O50" s="27"/>
      <c r="P50" s="27">
        <v>0</v>
      </c>
      <c r="Q50" s="27"/>
      <c r="R50" s="27">
        <v>0</v>
      </c>
      <c r="S50" s="27"/>
      <c r="T50" s="27">
        <v>0</v>
      </c>
      <c r="U50" s="102"/>
      <c r="V50" s="51">
        <v>0</v>
      </c>
    </row>
    <row r="51" spans="2:22" x14ac:dyDescent="0.55000000000000004">
      <c r="B51" s="4" t="s">
        <v>207</v>
      </c>
      <c r="C51" s="102"/>
      <c r="D51" s="27">
        <v>0</v>
      </c>
      <c r="E51" s="27"/>
      <c r="F51" s="27">
        <v>0</v>
      </c>
      <c r="G51" s="27"/>
      <c r="H51" s="27">
        <v>0</v>
      </c>
      <c r="I51" s="27"/>
      <c r="J51" s="27">
        <v>0</v>
      </c>
      <c r="K51" s="27"/>
      <c r="L51" s="51">
        <v>0</v>
      </c>
      <c r="M51" s="27"/>
      <c r="N51" s="27">
        <v>0</v>
      </c>
      <c r="O51" s="27"/>
      <c r="P51" s="27">
        <v>0</v>
      </c>
      <c r="Q51" s="27"/>
      <c r="R51" s="27">
        <v>0</v>
      </c>
      <c r="S51" s="27"/>
      <c r="T51" s="27">
        <v>0</v>
      </c>
      <c r="U51" s="102"/>
      <c r="V51" s="51">
        <v>0</v>
      </c>
    </row>
    <row r="52" spans="2:22" x14ac:dyDescent="0.55000000000000004">
      <c r="B52" s="4" t="s">
        <v>198</v>
      </c>
      <c r="C52" s="102"/>
      <c r="D52" s="27">
        <v>0</v>
      </c>
      <c r="E52" s="27"/>
      <c r="F52" s="27">
        <v>0</v>
      </c>
      <c r="G52" s="27"/>
      <c r="H52" s="27">
        <v>0</v>
      </c>
      <c r="I52" s="27"/>
      <c r="J52" s="27">
        <v>0</v>
      </c>
      <c r="K52" s="27"/>
      <c r="L52" s="51">
        <v>0</v>
      </c>
      <c r="M52" s="27"/>
      <c r="N52" s="27">
        <v>0</v>
      </c>
      <c r="O52" s="27"/>
      <c r="P52" s="27">
        <v>0</v>
      </c>
      <c r="Q52" s="27"/>
      <c r="R52" s="27">
        <v>0</v>
      </c>
      <c r="S52" s="27"/>
      <c r="T52" s="27">
        <v>0</v>
      </c>
      <c r="U52" s="102"/>
      <c r="V52" s="51">
        <v>0</v>
      </c>
    </row>
    <row r="53" spans="2:22" x14ac:dyDescent="0.55000000000000004">
      <c r="B53" s="4" t="s">
        <v>206</v>
      </c>
      <c r="C53" s="102"/>
      <c r="D53" s="27">
        <v>0</v>
      </c>
      <c r="E53" s="27"/>
      <c r="F53" s="27">
        <v>0</v>
      </c>
      <c r="G53" s="27"/>
      <c r="H53" s="27">
        <v>0</v>
      </c>
      <c r="I53" s="27"/>
      <c r="J53" s="27">
        <v>0</v>
      </c>
      <c r="K53" s="27"/>
      <c r="L53" s="51">
        <v>0</v>
      </c>
      <c r="M53" s="27"/>
      <c r="N53" s="27">
        <v>0</v>
      </c>
      <c r="O53" s="27"/>
      <c r="P53" s="27">
        <v>0</v>
      </c>
      <c r="Q53" s="27"/>
      <c r="R53" s="27">
        <v>0</v>
      </c>
      <c r="S53" s="27"/>
      <c r="T53" s="27">
        <v>0</v>
      </c>
      <c r="U53" s="102"/>
      <c r="V53" s="51">
        <v>0</v>
      </c>
    </row>
    <row r="54" spans="2:22" x14ac:dyDescent="0.55000000000000004">
      <c r="B54" s="4" t="s">
        <v>201</v>
      </c>
      <c r="C54" s="102"/>
      <c r="D54" s="27">
        <v>0</v>
      </c>
      <c r="E54" s="27"/>
      <c r="F54" s="27">
        <v>0</v>
      </c>
      <c r="G54" s="27"/>
      <c r="H54" s="27">
        <v>0</v>
      </c>
      <c r="I54" s="27"/>
      <c r="J54" s="27">
        <v>0</v>
      </c>
      <c r="K54" s="27"/>
      <c r="L54" s="51">
        <v>0</v>
      </c>
      <c r="M54" s="27"/>
      <c r="N54" s="27">
        <v>0</v>
      </c>
      <c r="O54" s="27"/>
      <c r="P54" s="27">
        <v>0</v>
      </c>
      <c r="Q54" s="27"/>
      <c r="R54" s="27">
        <v>0</v>
      </c>
      <c r="S54" s="27"/>
      <c r="T54" s="27">
        <v>0</v>
      </c>
      <c r="U54" s="102"/>
      <c r="V54" s="51">
        <v>0</v>
      </c>
    </row>
    <row r="55" spans="2:22" x14ac:dyDescent="0.55000000000000004">
      <c r="B55" s="4" t="s">
        <v>203</v>
      </c>
      <c r="C55" s="102"/>
      <c r="D55" s="27">
        <v>0</v>
      </c>
      <c r="E55" s="27"/>
      <c r="F55" s="27">
        <v>0</v>
      </c>
      <c r="G55" s="27"/>
      <c r="H55" s="27">
        <v>0</v>
      </c>
      <c r="I55" s="27"/>
      <c r="J55" s="27">
        <v>0</v>
      </c>
      <c r="K55" s="27"/>
      <c r="L55" s="51">
        <v>0</v>
      </c>
      <c r="M55" s="27"/>
      <c r="N55" s="27">
        <v>0</v>
      </c>
      <c r="O55" s="27"/>
      <c r="P55" s="27">
        <v>0</v>
      </c>
      <c r="Q55" s="27"/>
      <c r="R55" s="27">
        <v>0</v>
      </c>
      <c r="S55" s="27"/>
      <c r="T55" s="27">
        <v>0</v>
      </c>
      <c r="U55" s="102"/>
      <c r="V55" s="51">
        <v>0</v>
      </c>
    </row>
    <row r="56" spans="2:22" x14ac:dyDescent="0.55000000000000004">
      <c r="B56" s="4" t="s">
        <v>208</v>
      </c>
      <c r="C56" s="102"/>
      <c r="D56" s="27">
        <v>0</v>
      </c>
      <c r="E56" s="27"/>
      <c r="F56" s="27">
        <v>0</v>
      </c>
      <c r="G56" s="27"/>
      <c r="H56" s="27">
        <v>0</v>
      </c>
      <c r="I56" s="27"/>
      <c r="J56" s="27">
        <v>0</v>
      </c>
      <c r="K56" s="27"/>
      <c r="L56" s="51">
        <v>0</v>
      </c>
      <c r="M56" s="27"/>
      <c r="N56" s="27">
        <v>0</v>
      </c>
      <c r="O56" s="27"/>
      <c r="P56" s="27">
        <v>0</v>
      </c>
      <c r="Q56" s="27"/>
      <c r="R56" s="27">
        <v>0</v>
      </c>
      <c r="S56" s="27"/>
      <c r="T56" s="27">
        <v>0</v>
      </c>
      <c r="U56" s="102"/>
      <c r="V56" s="51">
        <v>0</v>
      </c>
    </row>
    <row r="57" spans="2:22" x14ac:dyDescent="0.55000000000000004">
      <c r="B57" s="4" t="s">
        <v>128</v>
      </c>
      <c r="C57" s="102"/>
      <c r="D57" s="27">
        <v>0</v>
      </c>
      <c r="E57" s="27"/>
      <c r="F57" s="27">
        <v>0</v>
      </c>
      <c r="G57" s="27"/>
      <c r="H57" s="27">
        <v>0</v>
      </c>
      <c r="I57" s="27"/>
      <c r="J57" s="27">
        <v>0</v>
      </c>
      <c r="K57" s="27"/>
      <c r="L57" s="51">
        <v>0</v>
      </c>
      <c r="M57" s="27"/>
      <c r="N57" s="27">
        <v>170</v>
      </c>
      <c r="O57" s="27"/>
      <c r="P57" s="27">
        <v>0</v>
      </c>
      <c r="Q57" s="27"/>
      <c r="R57" s="27">
        <v>-2821</v>
      </c>
      <c r="S57" s="27"/>
      <c r="T57" s="27">
        <v>-2651</v>
      </c>
      <c r="U57" s="102"/>
      <c r="V57" s="51">
        <v>0</v>
      </c>
    </row>
    <row r="58" spans="2:22" x14ac:dyDescent="0.55000000000000004">
      <c r="B58" s="4" t="s">
        <v>129</v>
      </c>
      <c r="C58" s="102"/>
      <c r="D58" s="27">
        <v>0</v>
      </c>
      <c r="E58" s="27"/>
      <c r="F58" s="27">
        <v>0</v>
      </c>
      <c r="G58" s="27"/>
      <c r="H58" s="27">
        <v>0</v>
      </c>
      <c r="I58" s="27"/>
      <c r="J58" s="27">
        <v>0</v>
      </c>
      <c r="K58" s="27"/>
      <c r="L58" s="51">
        <v>0</v>
      </c>
      <c r="M58" s="27"/>
      <c r="N58" s="27">
        <v>0</v>
      </c>
      <c r="O58" s="27"/>
      <c r="P58" s="27">
        <v>0</v>
      </c>
      <c r="Q58" s="27"/>
      <c r="R58" s="27">
        <v>-45755</v>
      </c>
      <c r="S58" s="27"/>
      <c r="T58" s="27">
        <v>-45755</v>
      </c>
      <c r="U58" s="102"/>
      <c r="V58" s="51">
        <v>0</v>
      </c>
    </row>
    <row r="59" spans="2:22" x14ac:dyDescent="0.55000000000000004">
      <c r="B59" s="4" t="s">
        <v>225</v>
      </c>
      <c r="C59" s="102"/>
      <c r="D59" s="27">
        <v>0</v>
      </c>
      <c r="E59" s="27"/>
      <c r="F59" s="27">
        <v>156506345</v>
      </c>
      <c r="G59" s="27"/>
      <c r="H59" s="27">
        <v>0</v>
      </c>
      <c r="I59" s="27"/>
      <c r="J59" s="27">
        <v>156506345</v>
      </c>
      <c r="K59" s="27"/>
      <c r="L59" s="51">
        <v>5.7999999999999996E-3</v>
      </c>
      <c r="M59" s="27"/>
      <c r="N59" s="27">
        <v>0</v>
      </c>
      <c r="O59" s="27"/>
      <c r="P59" s="27">
        <v>-55576808</v>
      </c>
      <c r="Q59" s="27"/>
      <c r="R59" s="27">
        <v>0</v>
      </c>
      <c r="S59" s="27"/>
      <c r="T59" s="27">
        <v>-55576808</v>
      </c>
      <c r="U59" s="102"/>
      <c r="V59" s="51">
        <v>-5.9999999999999995E-4</v>
      </c>
    </row>
    <row r="60" spans="2:22" x14ac:dyDescent="0.55000000000000004">
      <c r="B60" s="4" t="s">
        <v>162</v>
      </c>
      <c r="C60" s="102"/>
      <c r="D60" s="27">
        <v>0</v>
      </c>
      <c r="E60" s="27"/>
      <c r="F60" s="27">
        <v>0</v>
      </c>
      <c r="G60" s="27"/>
      <c r="H60" s="27">
        <v>0</v>
      </c>
      <c r="I60" s="27"/>
      <c r="J60" s="27">
        <v>0</v>
      </c>
      <c r="K60" s="27"/>
      <c r="L60" s="51">
        <v>0</v>
      </c>
      <c r="M60" s="27"/>
      <c r="N60" s="27">
        <v>425427200</v>
      </c>
      <c r="O60" s="27"/>
      <c r="P60" s="27">
        <v>0</v>
      </c>
      <c r="Q60" s="27"/>
      <c r="R60" s="27">
        <v>-490237775</v>
      </c>
      <c r="S60" s="27"/>
      <c r="T60" s="27">
        <v>-64810575</v>
      </c>
      <c r="U60" s="102"/>
      <c r="V60" s="51">
        <v>-6.9999999999999999E-4</v>
      </c>
    </row>
    <row r="61" spans="2:22" x14ac:dyDescent="0.55000000000000004">
      <c r="B61" s="4" t="s">
        <v>174</v>
      </c>
      <c r="C61" s="102"/>
      <c r="D61" s="27">
        <v>0</v>
      </c>
      <c r="E61" s="27"/>
      <c r="F61" s="27">
        <v>0</v>
      </c>
      <c r="G61" s="27"/>
      <c r="H61" s="27">
        <v>0</v>
      </c>
      <c r="I61" s="27"/>
      <c r="J61" s="27">
        <v>0</v>
      </c>
      <c r="K61" s="27"/>
      <c r="L61" s="51">
        <v>0</v>
      </c>
      <c r="M61" s="27"/>
      <c r="N61" s="27">
        <v>35000000</v>
      </c>
      <c r="O61" s="27"/>
      <c r="P61" s="27">
        <v>0</v>
      </c>
      <c r="Q61" s="27"/>
      <c r="R61" s="27">
        <v>-105732058</v>
      </c>
      <c r="S61" s="27"/>
      <c r="T61" s="27">
        <v>-70732058</v>
      </c>
      <c r="U61" s="102"/>
      <c r="V61" s="51">
        <v>-6.9999999999999999E-4</v>
      </c>
    </row>
    <row r="62" spans="2:22" x14ac:dyDescent="0.55000000000000004">
      <c r="B62" s="4" t="s">
        <v>178</v>
      </c>
      <c r="C62" s="102"/>
      <c r="D62" s="27">
        <v>0</v>
      </c>
      <c r="E62" s="27"/>
      <c r="F62" s="27">
        <v>0</v>
      </c>
      <c r="G62" s="27"/>
      <c r="H62" s="27">
        <v>0</v>
      </c>
      <c r="I62" s="27"/>
      <c r="J62" s="27">
        <v>0</v>
      </c>
      <c r="K62" s="27"/>
      <c r="L62" s="51">
        <v>0</v>
      </c>
      <c r="M62" s="27"/>
      <c r="N62" s="27">
        <v>0</v>
      </c>
      <c r="O62" s="27"/>
      <c r="P62" s="27">
        <v>0</v>
      </c>
      <c r="Q62" s="27"/>
      <c r="R62" s="27">
        <v>-88693010</v>
      </c>
      <c r="S62" s="27"/>
      <c r="T62" s="27">
        <v>-88693010</v>
      </c>
      <c r="U62" s="102"/>
      <c r="V62" s="51">
        <v>-8.9999999999999998E-4</v>
      </c>
    </row>
    <row r="63" spans="2:22" x14ac:dyDescent="0.55000000000000004">
      <c r="B63" s="4" t="s">
        <v>219</v>
      </c>
      <c r="C63" s="102"/>
      <c r="D63" s="27">
        <v>0</v>
      </c>
      <c r="E63" s="27"/>
      <c r="F63" s="27">
        <v>1165132616</v>
      </c>
      <c r="G63" s="27"/>
      <c r="H63" s="27">
        <v>0</v>
      </c>
      <c r="I63" s="27"/>
      <c r="J63" s="27">
        <v>1165132616</v>
      </c>
      <c r="K63" s="27"/>
      <c r="L63" s="51">
        <v>4.3499999999999997E-2</v>
      </c>
      <c r="M63" s="27"/>
      <c r="N63" s="27">
        <v>0</v>
      </c>
      <c r="O63" s="27"/>
      <c r="P63" s="27">
        <v>-115537636</v>
      </c>
      <c r="Q63" s="27"/>
      <c r="R63" s="27">
        <v>0</v>
      </c>
      <c r="S63" s="27"/>
      <c r="T63" s="27">
        <v>-115537636</v>
      </c>
      <c r="U63" s="102"/>
      <c r="V63" s="51">
        <v>-1.1999999999999999E-3</v>
      </c>
    </row>
    <row r="64" spans="2:22" x14ac:dyDescent="0.55000000000000004">
      <c r="B64" s="4" t="s">
        <v>163</v>
      </c>
      <c r="C64" s="102"/>
      <c r="D64" s="27">
        <v>0</v>
      </c>
      <c r="E64" s="27"/>
      <c r="F64" s="27">
        <v>0</v>
      </c>
      <c r="G64" s="27"/>
      <c r="H64" s="27">
        <v>0</v>
      </c>
      <c r="I64" s="27"/>
      <c r="J64" s="27">
        <v>0</v>
      </c>
      <c r="K64" s="27"/>
      <c r="L64" s="51">
        <v>0</v>
      </c>
      <c r="M64" s="27"/>
      <c r="N64" s="27">
        <v>0</v>
      </c>
      <c r="O64" s="27"/>
      <c r="P64" s="27">
        <v>0</v>
      </c>
      <c r="Q64" s="27"/>
      <c r="R64" s="27">
        <v>-333599536</v>
      </c>
      <c r="S64" s="27"/>
      <c r="T64" s="27">
        <v>-333599536</v>
      </c>
      <c r="U64" s="102"/>
      <c r="V64" s="51">
        <v>-3.3999999999999998E-3</v>
      </c>
    </row>
    <row r="65" spans="2:22" x14ac:dyDescent="0.55000000000000004">
      <c r="B65" s="4" t="s">
        <v>231</v>
      </c>
      <c r="C65" s="102"/>
      <c r="D65" s="27">
        <v>0</v>
      </c>
      <c r="E65" s="27"/>
      <c r="F65" s="27">
        <v>0</v>
      </c>
      <c r="G65" s="27"/>
      <c r="H65" s="27">
        <v>0</v>
      </c>
      <c r="I65" s="27"/>
      <c r="J65" s="27">
        <v>0</v>
      </c>
      <c r="K65" s="27"/>
      <c r="L65" s="51">
        <v>0</v>
      </c>
      <c r="M65" s="27"/>
      <c r="N65" s="27">
        <v>0</v>
      </c>
      <c r="O65" s="27"/>
      <c r="P65" s="27">
        <v>0</v>
      </c>
      <c r="Q65" s="27"/>
      <c r="R65" s="27">
        <v>-559852805</v>
      </c>
      <c r="S65" s="27"/>
      <c r="T65" s="27">
        <v>-559852805</v>
      </c>
      <c r="U65" s="102"/>
      <c r="V65" s="51">
        <v>-5.7000000000000002E-3</v>
      </c>
    </row>
    <row r="66" spans="2:22" x14ac:dyDescent="0.55000000000000004">
      <c r="B66" s="4" t="s">
        <v>224</v>
      </c>
      <c r="C66" s="102"/>
      <c r="D66" s="27">
        <v>0</v>
      </c>
      <c r="E66" s="27"/>
      <c r="F66" s="27">
        <v>686666121</v>
      </c>
      <c r="G66" s="27"/>
      <c r="H66" s="27">
        <v>0</v>
      </c>
      <c r="I66" s="27"/>
      <c r="J66" s="27">
        <v>686666121</v>
      </c>
      <c r="K66" s="27"/>
      <c r="L66" s="51">
        <v>2.5600000000000001E-2</v>
      </c>
      <c r="M66" s="27"/>
      <c r="N66" s="27">
        <v>0</v>
      </c>
      <c r="O66" s="27"/>
      <c r="P66" s="27">
        <v>-609541453</v>
      </c>
      <c r="Q66" s="27"/>
      <c r="R66" s="27">
        <v>0</v>
      </c>
      <c r="S66" s="27"/>
      <c r="T66" s="27">
        <v>-609541453</v>
      </c>
      <c r="U66" s="102"/>
      <c r="V66" s="51">
        <v>-6.1999999999999998E-3</v>
      </c>
    </row>
    <row r="67" spans="2:22" x14ac:dyDescent="0.55000000000000004">
      <c r="B67" s="4" t="s">
        <v>195</v>
      </c>
      <c r="C67" s="102"/>
      <c r="D67" s="27">
        <v>0</v>
      </c>
      <c r="E67" s="27"/>
      <c r="F67" s="27">
        <v>0</v>
      </c>
      <c r="G67" s="27"/>
      <c r="H67" s="27">
        <v>0</v>
      </c>
      <c r="I67" s="27"/>
      <c r="J67" s="27">
        <v>0</v>
      </c>
      <c r="K67" s="27"/>
      <c r="L67" s="51">
        <v>0</v>
      </c>
      <c r="M67" s="27"/>
      <c r="N67" s="27">
        <v>0</v>
      </c>
      <c r="O67" s="27"/>
      <c r="P67" s="27">
        <v>0</v>
      </c>
      <c r="Q67" s="27"/>
      <c r="R67" s="27">
        <v>-625755351</v>
      </c>
      <c r="S67" s="27"/>
      <c r="T67" s="27">
        <v>-625755351</v>
      </c>
      <c r="U67" s="102"/>
      <c r="V67" s="51">
        <v>-6.4000000000000003E-3</v>
      </c>
    </row>
    <row r="68" spans="2:22" x14ac:dyDescent="0.55000000000000004">
      <c r="B68" s="4" t="s">
        <v>149</v>
      </c>
      <c r="C68" s="102"/>
      <c r="D68" s="27">
        <v>0</v>
      </c>
      <c r="E68" s="27"/>
      <c r="F68" s="27">
        <v>-6098525</v>
      </c>
      <c r="G68" s="27"/>
      <c r="H68" s="27">
        <v>0</v>
      </c>
      <c r="I68" s="27"/>
      <c r="J68" s="27">
        <v>-6098525</v>
      </c>
      <c r="K68" s="27"/>
      <c r="L68" s="51">
        <v>-2.0000000000000001E-4</v>
      </c>
      <c r="M68" s="27"/>
      <c r="N68" s="27">
        <v>383035755</v>
      </c>
      <c r="O68" s="27"/>
      <c r="P68" s="27">
        <v>-1118941852</v>
      </c>
      <c r="Q68" s="27"/>
      <c r="R68" s="27">
        <v>46119606</v>
      </c>
      <c r="S68" s="27"/>
      <c r="T68" s="27">
        <v>-689786491</v>
      </c>
      <c r="U68" s="102"/>
      <c r="V68" s="51">
        <v>-7.0000000000000001E-3</v>
      </c>
    </row>
    <row r="69" spans="2:22" x14ac:dyDescent="0.55000000000000004">
      <c r="B69" s="4" t="s">
        <v>227</v>
      </c>
      <c r="C69" s="102"/>
      <c r="D69" s="27">
        <v>0</v>
      </c>
      <c r="E69" s="27"/>
      <c r="F69" s="27">
        <v>0</v>
      </c>
      <c r="G69" s="27"/>
      <c r="H69" s="27">
        <v>0</v>
      </c>
      <c r="I69" s="27"/>
      <c r="J69" s="27">
        <v>0</v>
      </c>
      <c r="K69" s="27"/>
      <c r="L69" s="51">
        <v>0</v>
      </c>
      <c r="M69" s="27"/>
      <c r="N69" s="27">
        <v>0</v>
      </c>
      <c r="O69" s="27"/>
      <c r="P69" s="27">
        <v>0</v>
      </c>
      <c r="Q69" s="27"/>
      <c r="R69" s="27">
        <v>-752676350</v>
      </c>
      <c r="S69" s="27"/>
      <c r="T69" s="27">
        <v>-752676350</v>
      </c>
      <c r="U69" s="102"/>
      <c r="V69" s="51">
        <v>-7.6E-3</v>
      </c>
    </row>
    <row r="70" spans="2:22" x14ac:dyDescent="0.55000000000000004">
      <c r="B70" s="4" t="s">
        <v>220</v>
      </c>
      <c r="C70" s="102"/>
      <c r="D70" s="27">
        <v>0</v>
      </c>
      <c r="E70" s="27"/>
      <c r="F70" s="27">
        <v>477968847</v>
      </c>
      <c r="G70" s="27"/>
      <c r="H70" s="27">
        <v>0</v>
      </c>
      <c r="I70" s="27"/>
      <c r="J70" s="27">
        <v>477968847</v>
      </c>
      <c r="K70" s="27"/>
      <c r="L70" s="51">
        <v>1.78E-2</v>
      </c>
      <c r="M70" s="27"/>
      <c r="N70" s="27">
        <v>0</v>
      </c>
      <c r="O70" s="27"/>
      <c r="P70" s="27">
        <v>-819000610</v>
      </c>
      <c r="Q70" s="27"/>
      <c r="R70" s="27">
        <v>0</v>
      </c>
      <c r="S70" s="27"/>
      <c r="T70" s="27">
        <v>-819000610</v>
      </c>
      <c r="U70" s="102"/>
      <c r="V70" s="51">
        <v>-8.3000000000000001E-3</v>
      </c>
    </row>
    <row r="71" spans="2:22" x14ac:dyDescent="0.55000000000000004">
      <c r="B71" s="4" t="s">
        <v>218</v>
      </c>
      <c r="C71" s="102"/>
      <c r="D71" s="27">
        <v>0</v>
      </c>
      <c r="E71" s="27"/>
      <c r="F71" s="27">
        <v>0</v>
      </c>
      <c r="G71" s="27"/>
      <c r="H71" s="27">
        <v>0</v>
      </c>
      <c r="I71" s="27"/>
      <c r="J71" s="27">
        <v>0</v>
      </c>
      <c r="K71" s="27"/>
      <c r="L71" s="51">
        <v>0</v>
      </c>
      <c r="M71" s="27"/>
      <c r="N71" s="27">
        <v>0</v>
      </c>
      <c r="O71" s="27"/>
      <c r="P71" s="27">
        <v>0</v>
      </c>
      <c r="Q71" s="27"/>
      <c r="R71" s="27">
        <v>-923522008</v>
      </c>
      <c r="S71" s="27"/>
      <c r="T71" s="27">
        <v>-923522008</v>
      </c>
      <c r="U71" s="102"/>
      <c r="V71" s="51">
        <v>-9.4000000000000004E-3</v>
      </c>
    </row>
    <row r="72" spans="2:22" x14ac:dyDescent="0.55000000000000004">
      <c r="B72" s="4" t="s">
        <v>15</v>
      </c>
      <c r="C72" s="102"/>
      <c r="D72" s="27">
        <v>0</v>
      </c>
      <c r="E72" s="27"/>
      <c r="F72" s="27">
        <v>0</v>
      </c>
      <c r="G72" s="27"/>
      <c r="H72" s="27">
        <v>0</v>
      </c>
      <c r="I72" s="27"/>
      <c r="J72" s="27">
        <v>0</v>
      </c>
      <c r="K72" s="27"/>
      <c r="L72" s="51">
        <v>0</v>
      </c>
      <c r="M72" s="27"/>
      <c r="N72" s="27">
        <v>0</v>
      </c>
      <c r="O72" s="27"/>
      <c r="P72" s="27">
        <v>0</v>
      </c>
      <c r="Q72" s="27"/>
      <c r="R72" s="27">
        <v>-1250441483</v>
      </c>
      <c r="S72" s="27"/>
      <c r="T72" s="27">
        <v>-1250441483</v>
      </c>
      <c r="U72" s="102"/>
      <c r="V72" s="51">
        <v>-1.2699999999999999E-2</v>
      </c>
    </row>
    <row r="73" spans="2:22" x14ac:dyDescent="0.55000000000000004">
      <c r="B73" s="4" t="s">
        <v>173</v>
      </c>
      <c r="C73" s="102"/>
      <c r="D73" s="27">
        <v>0</v>
      </c>
      <c r="E73" s="27"/>
      <c r="F73" s="27">
        <v>0</v>
      </c>
      <c r="G73" s="27"/>
      <c r="H73" s="27">
        <v>0</v>
      </c>
      <c r="I73" s="27"/>
      <c r="J73" s="27">
        <v>0</v>
      </c>
      <c r="K73" s="27"/>
      <c r="L73" s="51">
        <v>0</v>
      </c>
      <c r="M73" s="27"/>
      <c r="N73" s="27">
        <v>9900000</v>
      </c>
      <c r="O73" s="27"/>
      <c r="P73" s="27">
        <v>0</v>
      </c>
      <c r="Q73" s="27"/>
      <c r="R73" s="27">
        <v>-2141660514</v>
      </c>
      <c r="S73" s="27"/>
      <c r="T73" s="27">
        <v>-2131760514</v>
      </c>
      <c r="U73" s="102"/>
      <c r="V73" s="51">
        <v>-2.1600000000000001E-2</v>
      </c>
    </row>
    <row r="74" spans="2:22" x14ac:dyDescent="0.55000000000000004">
      <c r="B74" s="4" t="s">
        <v>228</v>
      </c>
      <c r="C74" s="102"/>
      <c r="D74" s="27">
        <v>0</v>
      </c>
      <c r="E74" s="27"/>
      <c r="F74" s="27">
        <v>229025144</v>
      </c>
      <c r="G74" s="27"/>
      <c r="H74" s="27">
        <v>0</v>
      </c>
      <c r="I74" s="27"/>
      <c r="J74" s="27">
        <v>229025144</v>
      </c>
      <c r="K74" s="27"/>
      <c r="L74" s="51">
        <v>8.6E-3</v>
      </c>
      <c r="M74" s="27"/>
      <c r="N74" s="27">
        <v>0</v>
      </c>
      <c r="O74" s="27"/>
      <c r="P74" s="27">
        <v>-2264062081</v>
      </c>
      <c r="Q74" s="27"/>
      <c r="R74" s="27">
        <v>0</v>
      </c>
      <c r="S74" s="27"/>
      <c r="T74" s="27">
        <v>-2264062081</v>
      </c>
      <c r="U74" s="102"/>
      <c r="V74" s="51">
        <v>-2.3E-2</v>
      </c>
    </row>
    <row r="75" spans="2:22" x14ac:dyDescent="0.55000000000000004">
      <c r="B75" s="4" t="s">
        <v>160</v>
      </c>
      <c r="C75" s="102"/>
      <c r="D75" s="27">
        <v>0</v>
      </c>
      <c r="E75" s="27"/>
      <c r="F75" s="27">
        <v>1276724917</v>
      </c>
      <c r="G75" s="27"/>
      <c r="H75" s="27">
        <v>0</v>
      </c>
      <c r="I75" s="27"/>
      <c r="J75" s="27">
        <v>1276724917</v>
      </c>
      <c r="K75" s="27"/>
      <c r="L75" s="51">
        <v>4.7699999999999999E-2</v>
      </c>
      <c r="M75" s="27"/>
      <c r="N75" s="27">
        <v>0</v>
      </c>
      <c r="O75" s="27"/>
      <c r="P75" s="27">
        <v>1117216382</v>
      </c>
      <c r="Q75" s="27"/>
      <c r="R75" s="27">
        <v>-3529439342</v>
      </c>
      <c r="S75" s="27"/>
      <c r="T75" s="27">
        <v>-2412222960</v>
      </c>
      <c r="U75" s="102"/>
      <c r="V75" s="51">
        <v>-2.4500000000000001E-2</v>
      </c>
    </row>
    <row r="76" spans="2:22" x14ac:dyDescent="0.55000000000000004">
      <c r="B76" s="4" t="s">
        <v>172</v>
      </c>
      <c r="C76" s="102"/>
      <c r="D76" s="27">
        <v>0</v>
      </c>
      <c r="E76" s="27"/>
      <c r="F76" s="27">
        <v>0</v>
      </c>
      <c r="G76" s="27"/>
      <c r="H76" s="27">
        <v>0</v>
      </c>
      <c r="I76" s="27"/>
      <c r="J76" s="27">
        <v>0</v>
      </c>
      <c r="K76" s="27"/>
      <c r="L76" s="51">
        <v>0</v>
      </c>
      <c r="M76" s="27"/>
      <c r="N76" s="27">
        <v>200892800</v>
      </c>
      <c r="O76" s="27"/>
      <c r="P76" s="27">
        <v>0</v>
      </c>
      <c r="Q76" s="27"/>
      <c r="R76" s="27">
        <v>-2903596564</v>
      </c>
      <c r="S76" s="27"/>
      <c r="T76" s="27">
        <v>-2702703764</v>
      </c>
      <c r="U76" s="102"/>
      <c r="V76" s="51">
        <v>-2.7400000000000001E-2</v>
      </c>
    </row>
    <row r="77" spans="2:22" x14ac:dyDescent="0.55000000000000004">
      <c r="B77" s="4" t="s">
        <v>158</v>
      </c>
      <c r="C77" s="102"/>
      <c r="D77" s="27">
        <v>0</v>
      </c>
      <c r="E77" s="27"/>
      <c r="F77" s="27">
        <v>0</v>
      </c>
      <c r="G77" s="27"/>
      <c r="H77" s="27">
        <v>0</v>
      </c>
      <c r="I77" s="27"/>
      <c r="J77" s="27">
        <v>0</v>
      </c>
      <c r="K77" s="27"/>
      <c r="L77" s="51">
        <v>0</v>
      </c>
      <c r="M77" s="27"/>
      <c r="N77" s="27">
        <v>0</v>
      </c>
      <c r="O77" s="27"/>
      <c r="P77" s="27">
        <v>0</v>
      </c>
      <c r="Q77" s="27"/>
      <c r="R77" s="27">
        <v>-2980935731</v>
      </c>
      <c r="S77" s="27"/>
      <c r="T77" s="27">
        <v>-2980935731</v>
      </c>
      <c r="U77" s="102"/>
      <c r="V77" s="51">
        <v>-3.0300000000000001E-2</v>
      </c>
    </row>
    <row r="78" spans="2:22" x14ac:dyDescent="0.55000000000000004">
      <c r="B78" s="4" t="s">
        <v>153</v>
      </c>
      <c r="C78" s="102"/>
      <c r="D78" s="27">
        <v>0</v>
      </c>
      <c r="E78" s="27"/>
      <c r="F78" s="27">
        <v>793882336</v>
      </c>
      <c r="G78" s="27"/>
      <c r="H78" s="27">
        <v>0</v>
      </c>
      <c r="I78" s="27"/>
      <c r="J78" s="27">
        <v>793882336</v>
      </c>
      <c r="K78" s="27"/>
      <c r="L78" s="51">
        <v>2.9600000000000001E-2</v>
      </c>
      <c r="M78" s="27"/>
      <c r="N78" s="27">
        <v>6027426000</v>
      </c>
      <c r="O78" s="27"/>
      <c r="P78" s="27">
        <v>-5812956711</v>
      </c>
      <c r="Q78" s="27"/>
      <c r="R78" s="27">
        <v>-6148516740</v>
      </c>
      <c r="S78" s="27"/>
      <c r="T78" s="27">
        <v>-5934047451</v>
      </c>
      <c r="U78" s="102"/>
      <c r="V78" s="51">
        <v>-6.0199999999999997E-2</v>
      </c>
    </row>
    <row r="79" spans="2:22" x14ac:dyDescent="0.55000000000000004">
      <c r="B79" s="4" t="s">
        <v>168</v>
      </c>
      <c r="C79" s="102"/>
      <c r="D79" s="27">
        <v>0</v>
      </c>
      <c r="E79" s="27"/>
      <c r="F79" s="27">
        <v>1531466731</v>
      </c>
      <c r="G79" s="27"/>
      <c r="H79" s="27">
        <v>0</v>
      </c>
      <c r="I79" s="27"/>
      <c r="J79" s="27">
        <v>1531466731</v>
      </c>
      <c r="K79" s="27"/>
      <c r="L79" s="51">
        <v>5.7200000000000001E-2</v>
      </c>
      <c r="M79" s="27"/>
      <c r="N79" s="27">
        <v>0</v>
      </c>
      <c r="O79" s="27"/>
      <c r="P79" s="27">
        <v>-6054329956</v>
      </c>
      <c r="Q79" s="27"/>
      <c r="R79" s="27">
        <v>0</v>
      </c>
      <c r="S79" s="27"/>
      <c r="T79" s="27">
        <v>-6054329956</v>
      </c>
      <c r="U79" s="102"/>
      <c r="V79" s="51">
        <v>-6.1499999999999999E-2</v>
      </c>
    </row>
    <row r="80" spans="2:22" x14ac:dyDescent="0.55000000000000004">
      <c r="B80" s="4" t="s">
        <v>171</v>
      </c>
      <c r="C80" s="102"/>
      <c r="D80" s="27">
        <v>0</v>
      </c>
      <c r="E80" s="27"/>
      <c r="F80" s="27">
        <v>481996554</v>
      </c>
      <c r="G80" s="27"/>
      <c r="H80" s="27">
        <v>0</v>
      </c>
      <c r="I80" s="27"/>
      <c r="J80" s="27">
        <v>481996554</v>
      </c>
      <c r="K80" s="27"/>
      <c r="L80" s="51">
        <v>1.7999999999999999E-2</v>
      </c>
      <c r="M80" s="27"/>
      <c r="N80" s="27">
        <v>124163300</v>
      </c>
      <c r="O80" s="27"/>
      <c r="P80" s="27">
        <v>-2032698400</v>
      </c>
      <c r="Q80" s="27"/>
      <c r="R80" s="27">
        <v>-5316298975</v>
      </c>
      <c r="S80" s="27"/>
      <c r="T80" s="27">
        <v>-7224834075</v>
      </c>
      <c r="U80" s="102"/>
      <c r="V80" s="51">
        <v>-7.3300000000000004E-2</v>
      </c>
    </row>
    <row r="81" spans="2:22" x14ac:dyDescent="0.55000000000000004">
      <c r="B81" s="4" t="s">
        <v>122</v>
      </c>
      <c r="C81" s="102"/>
      <c r="D81" s="27">
        <v>0</v>
      </c>
      <c r="E81" s="27"/>
      <c r="F81" s="27">
        <v>2256907790</v>
      </c>
      <c r="G81" s="27"/>
      <c r="H81" s="27">
        <v>0</v>
      </c>
      <c r="I81" s="27"/>
      <c r="J81" s="27">
        <v>2256907790</v>
      </c>
      <c r="K81" s="27"/>
      <c r="L81" s="51">
        <v>8.43E-2</v>
      </c>
      <c r="M81" s="27"/>
      <c r="N81" s="27">
        <v>8815500000</v>
      </c>
      <c r="O81" s="27"/>
      <c r="P81" s="27">
        <v>-12081889614</v>
      </c>
      <c r="Q81" s="27"/>
      <c r="R81" s="27">
        <v>-4168736096</v>
      </c>
      <c r="S81" s="27"/>
      <c r="T81" s="27">
        <v>-7435125710</v>
      </c>
      <c r="U81" s="102"/>
      <c r="V81" s="51">
        <v>-7.5499999999999998E-2</v>
      </c>
    </row>
    <row r="82" spans="2:22" x14ac:dyDescent="0.55000000000000004">
      <c r="B82" s="4" t="s">
        <v>161</v>
      </c>
      <c r="C82" s="102"/>
      <c r="D82" s="27">
        <v>0</v>
      </c>
      <c r="E82" s="27"/>
      <c r="F82" s="27">
        <v>0</v>
      </c>
      <c r="G82" s="27"/>
      <c r="H82" s="27">
        <v>0</v>
      </c>
      <c r="I82" s="27"/>
      <c r="J82" s="27">
        <v>0</v>
      </c>
      <c r="K82" s="27"/>
      <c r="L82" s="51">
        <v>0</v>
      </c>
      <c r="M82" s="27"/>
      <c r="N82" s="27">
        <v>0</v>
      </c>
      <c r="O82" s="27"/>
      <c r="P82" s="27">
        <v>0</v>
      </c>
      <c r="Q82" s="27"/>
      <c r="R82" s="27">
        <v>-7672745815</v>
      </c>
      <c r="S82" s="27"/>
      <c r="T82" s="27">
        <v>-7672745815</v>
      </c>
      <c r="U82" s="102"/>
      <c r="V82" s="51">
        <v>-7.7899999999999997E-2</v>
      </c>
    </row>
    <row r="83" spans="2:22" x14ac:dyDescent="0.55000000000000004">
      <c r="B83" s="4" t="s">
        <v>139</v>
      </c>
      <c r="C83" s="102"/>
      <c r="D83" s="27">
        <v>0</v>
      </c>
      <c r="E83" s="27"/>
      <c r="F83" s="27">
        <v>-3834631374</v>
      </c>
      <c r="G83" s="27"/>
      <c r="H83" s="27">
        <v>0</v>
      </c>
      <c r="I83" s="27"/>
      <c r="J83" s="27">
        <v>-3834631374</v>
      </c>
      <c r="K83" s="27"/>
      <c r="L83" s="51">
        <v>-0.14319999999999999</v>
      </c>
      <c r="M83" s="27"/>
      <c r="N83" s="27">
        <v>964396000</v>
      </c>
      <c r="O83" s="27"/>
      <c r="P83" s="27">
        <v>-9266796961</v>
      </c>
      <c r="Q83" s="27"/>
      <c r="R83" s="27">
        <v>0</v>
      </c>
      <c r="S83" s="27"/>
      <c r="T83" s="27">
        <v>-8302400961</v>
      </c>
      <c r="U83" s="102"/>
      <c r="V83" s="51">
        <v>-8.43E-2</v>
      </c>
    </row>
    <row r="84" spans="2:22" x14ac:dyDescent="0.55000000000000004">
      <c r="B84" s="4" t="s">
        <v>156</v>
      </c>
      <c r="C84" s="102"/>
      <c r="D84" s="27">
        <v>0</v>
      </c>
      <c r="E84" s="27"/>
      <c r="F84" s="27">
        <v>1983859168</v>
      </c>
      <c r="G84" s="27"/>
      <c r="H84" s="27">
        <v>0</v>
      </c>
      <c r="I84" s="27"/>
      <c r="J84" s="27">
        <v>1983859168</v>
      </c>
      <c r="K84" s="27"/>
      <c r="L84" s="51">
        <v>7.4099999999999999E-2</v>
      </c>
      <c r="M84" s="27"/>
      <c r="N84" s="27">
        <v>48600000</v>
      </c>
      <c r="O84" s="27"/>
      <c r="P84" s="27">
        <v>-4099610509</v>
      </c>
      <c r="Q84" s="27"/>
      <c r="R84" s="27">
        <v>-5371639761</v>
      </c>
      <c r="S84" s="27"/>
      <c r="T84" s="27">
        <v>-9422650270</v>
      </c>
      <c r="U84" s="102"/>
      <c r="V84" s="51">
        <v>-9.5699999999999993E-2</v>
      </c>
    </row>
    <row r="85" spans="2:22" x14ac:dyDescent="0.55000000000000004">
      <c r="B85" s="4" t="s">
        <v>133</v>
      </c>
      <c r="C85" s="102"/>
      <c r="D85" s="27">
        <v>0</v>
      </c>
      <c r="E85" s="27"/>
      <c r="F85" s="27">
        <v>0</v>
      </c>
      <c r="G85" s="27"/>
      <c r="H85" s="27">
        <v>0</v>
      </c>
      <c r="I85" s="27"/>
      <c r="J85" s="27">
        <v>0</v>
      </c>
      <c r="K85" s="27"/>
      <c r="L85" s="51">
        <v>0</v>
      </c>
      <c r="M85" s="27"/>
      <c r="N85" s="27">
        <v>3300000000</v>
      </c>
      <c r="O85" s="27"/>
      <c r="P85" s="27">
        <v>0</v>
      </c>
      <c r="Q85" s="27"/>
      <c r="R85" s="27">
        <v>-13885489342</v>
      </c>
      <c r="S85" s="27"/>
      <c r="T85" s="27">
        <v>-10585489342</v>
      </c>
      <c r="U85" s="102"/>
      <c r="V85" s="51">
        <v>-0.1075</v>
      </c>
    </row>
    <row r="86" spans="2:22" x14ac:dyDescent="0.55000000000000004">
      <c r="B86" s="4" t="s">
        <v>157</v>
      </c>
      <c r="C86" s="102"/>
      <c r="D86" s="27">
        <v>0</v>
      </c>
      <c r="E86" s="27"/>
      <c r="F86" s="27">
        <v>0</v>
      </c>
      <c r="G86" s="27"/>
      <c r="H86" s="27">
        <v>0</v>
      </c>
      <c r="I86" s="27"/>
      <c r="J86" s="27">
        <v>0</v>
      </c>
      <c r="K86" s="27"/>
      <c r="L86" s="51">
        <v>0</v>
      </c>
      <c r="M86" s="27"/>
      <c r="N86" s="27">
        <v>3838222080</v>
      </c>
      <c r="O86" s="27"/>
      <c r="P86" s="27">
        <v>0</v>
      </c>
      <c r="Q86" s="27"/>
      <c r="R86" s="27">
        <v>-18753349390</v>
      </c>
      <c r="S86" s="27"/>
      <c r="T86" s="27">
        <v>-14915127310</v>
      </c>
      <c r="U86" s="102"/>
      <c r="V86" s="51">
        <v>-0.15140000000000001</v>
      </c>
    </row>
    <row r="87" spans="2:22" x14ac:dyDescent="0.55000000000000004">
      <c r="D87" s="27"/>
      <c r="F87" s="27"/>
      <c r="H87" s="27"/>
      <c r="J87" s="27"/>
      <c r="L87" s="51"/>
      <c r="N87" s="27"/>
      <c r="P87" s="27"/>
      <c r="R87" s="27"/>
      <c r="T87" s="27"/>
      <c r="V87" s="51"/>
    </row>
    <row r="88" spans="2:22" ht="21.75" thickBot="1" x14ac:dyDescent="0.6">
      <c r="B88" s="49" t="s">
        <v>88</v>
      </c>
      <c r="D88" s="50">
        <f>SUM(D11:D87)</f>
        <v>0</v>
      </c>
      <c r="F88" s="50">
        <f>SUM(F11:F87)</f>
        <v>23676050879</v>
      </c>
      <c r="H88" s="50">
        <f>SUM(H11:H87)</f>
        <v>-1172949199</v>
      </c>
      <c r="J88" s="50">
        <f>SUM(J11:J87)</f>
        <v>22503101680</v>
      </c>
      <c r="L88" s="65">
        <f>SUM(L11:L87)</f>
        <v>0.84020000000000006</v>
      </c>
      <c r="N88" s="50">
        <f>SUM(N11:N87)</f>
        <v>47113575589</v>
      </c>
      <c r="P88" s="50">
        <f>SUM(P11:P87)</f>
        <v>-19316210404</v>
      </c>
      <c r="R88" s="50">
        <f>SUM(R11:R87)</f>
        <v>56033843964</v>
      </c>
      <c r="T88" s="50">
        <f>SUM(T11:T87)</f>
        <v>83831209149</v>
      </c>
      <c r="V88" s="65">
        <f>SUM(V11:V87)</f>
        <v>0.85080000000000067</v>
      </c>
    </row>
    <row r="89" spans="2:22" ht="21.75" thickTop="1" x14ac:dyDescent="0.55000000000000004"/>
    <row r="90" spans="2:22" ht="30" x14ac:dyDescent="0.75">
      <c r="L90" s="60">
        <v>9</v>
      </c>
    </row>
  </sheetData>
  <sortState xmlns:xlrd2="http://schemas.microsoft.com/office/spreadsheetml/2017/richdata2" ref="B11:V86">
    <sortCondition descending="1" ref="T11:T86"/>
  </sortState>
  <mergeCells count="16">
    <mergeCell ref="B2:V2"/>
    <mergeCell ref="B3:V3"/>
    <mergeCell ref="B4:V4"/>
    <mergeCell ref="T10"/>
    <mergeCell ref="V10"/>
    <mergeCell ref="N9:V9"/>
    <mergeCell ref="L10"/>
    <mergeCell ref="D9:L9"/>
    <mergeCell ref="N10"/>
    <mergeCell ref="P10"/>
    <mergeCell ref="R10"/>
    <mergeCell ref="B9:B10"/>
    <mergeCell ref="D10"/>
    <mergeCell ref="F10"/>
    <mergeCell ref="H10"/>
    <mergeCell ref="J10"/>
  </mergeCells>
  <printOptions horizontalCentered="1" verticalCentered="1"/>
  <pageMargins left="0" right="0" top="0" bottom="0" header="0" footer="0"/>
  <pageSetup paperSize="9" scale="42" orientation="portrait" r:id="rId1"/>
  <rowBreaks count="1" manualBreakCount="1">
    <brk id="1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2"/>
    <pageSetUpPr fitToPage="1"/>
  </sheetPr>
  <dimension ref="B2:AB33"/>
  <sheetViews>
    <sheetView rightToLeft="1" view="pageBreakPreview" zoomScale="85" zoomScaleNormal="85" zoomScaleSheetLayoutView="85" workbookViewId="0">
      <selection activeCell="F32" sqref="F32"/>
    </sheetView>
  </sheetViews>
  <sheetFormatPr defaultRowHeight="21" x14ac:dyDescent="0.55000000000000004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8.42578125" style="2" customWidth="1"/>
    <col min="7" max="7" width="1" style="2" customWidth="1"/>
    <col min="8" max="8" width="13.5703125" style="2" customWidth="1"/>
    <col min="9" max="9" width="1" style="2" customWidth="1"/>
    <col min="10" max="10" width="15.7109375" style="2" bestFit="1" customWidth="1"/>
    <col min="11" max="11" width="1" style="2" customWidth="1"/>
    <col min="12" max="12" width="14.5703125" style="2" bestFit="1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7.7109375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</row>
    <row r="3" spans="2:28" ht="30" x14ac:dyDescent="0.55000000000000004">
      <c r="B3" s="106" t="s">
        <v>52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</row>
    <row r="4" spans="2:28" ht="30" x14ac:dyDescent="0.55000000000000004">
      <c r="B4" s="106" t="s">
        <v>239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</row>
    <row r="6" spans="2:28" ht="30" x14ac:dyDescent="0.55000000000000004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 t="s">
        <v>110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42" customFormat="1" ht="24" x14ac:dyDescent="0.6">
      <c r="B8" s="130" t="s">
        <v>2</v>
      </c>
      <c r="D8" s="129" t="s">
        <v>62</v>
      </c>
      <c r="E8" s="129" t="s">
        <v>62</v>
      </c>
      <c r="F8" s="129" t="s">
        <v>62</v>
      </c>
      <c r="G8" s="129" t="s">
        <v>62</v>
      </c>
      <c r="H8" s="129" t="s">
        <v>62</v>
      </c>
      <c r="J8" s="129" t="s">
        <v>54</v>
      </c>
      <c r="K8" s="129" t="s">
        <v>54</v>
      </c>
      <c r="L8" s="129" t="s">
        <v>54</v>
      </c>
      <c r="M8" s="129" t="s">
        <v>54</v>
      </c>
      <c r="N8" s="129" t="s">
        <v>54</v>
      </c>
      <c r="P8" s="129" t="s">
        <v>55</v>
      </c>
      <c r="Q8" s="129" t="s">
        <v>55</v>
      </c>
      <c r="R8" s="129" t="s">
        <v>55</v>
      </c>
      <c r="S8" s="129" t="s">
        <v>55</v>
      </c>
      <c r="T8" s="129" t="s">
        <v>55</v>
      </c>
    </row>
    <row r="9" spans="2:28" s="42" customFormat="1" ht="56.25" customHeight="1" x14ac:dyDescent="0.6">
      <c r="B9" s="130" t="s">
        <v>2</v>
      </c>
      <c r="D9" s="128" t="s">
        <v>63</v>
      </c>
      <c r="E9" s="61"/>
      <c r="F9" s="128" t="s">
        <v>64</v>
      </c>
      <c r="G9" s="61"/>
      <c r="H9" s="128" t="s">
        <v>65</v>
      </c>
      <c r="J9" s="128" t="s">
        <v>66</v>
      </c>
      <c r="K9" s="61"/>
      <c r="L9" s="128" t="s">
        <v>59</v>
      </c>
      <c r="M9" s="61"/>
      <c r="N9" s="128" t="s">
        <v>67</v>
      </c>
      <c r="P9" s="128" t="s">
        <v>66</v>
      </c>
      <c r="Q9" s="61"/>
      <c r="R9" s="128" t="s">
        <v>59</v>
      </c>
      <c r="S9" s="61"/>
      <c r="T9" s="128" t="s">
        <v>67</v>
      </c>
    </row>
    <row r="10" spans="2:28" s="105" customFormat="1" ht="27.75" customHeight="1" x14ac:dyDescent="0.6">
      <c r="B10" s="6" t="s">
        <v>154</v>
      </c>
      <c r="D10" s="6" t="s">
        <v>175</v>
      </c>
      <c r="E10" s="102"/>
      <c r="F10" s="88">
        <v>1679731</v>
      </c>
      <c r="G10" s="88"/>
      <c r="H10" s="88">
        <v>6300</v>
      </c>
      <c r="I10" s="88"/>
      <c r="J10" s="88">
        <v>0</v>
      </c>
      <c r="K10" s="88"/>
      <c r="L10" s="88">
        <v>0</v>
      </c>
      <c r="M10" s="88"/>
      <c r="N10" s="88">
        <v>0</v>
      </c>
      <c r="O10" s="88"/>
      <c r="P10" s="88">
        <v>10582305300</v>
      </c>
      <c r="Q10" s="88"/>
      <c r="R10" s="88">
        <v>0</v>
      </c>
      <c r="S10" s="88"/>
      <c r="T10" s="88">
        <v>10582305300</v>
      </c>
    </row>
    <row r="11" spans="2:28" s="105" customFormat="1" ht="27.75" customHeight="1" x14ac:dyDescent="0.6">
      <c r="B11" s="6" t="s">
        <v>122</v>
      </c>
      <c r="D11" s="6" t="s">
        <v>186</v>
      </c>
      <c r="E11" s="102"/>
      <c r="F11" s="88">
        <v>1959000</v>
      </c>
      <c r="G11" s="88"/>
      <c r="H11" s="88">
        <v>4500</v>
      </c>
      <c r="I11" s="88"/>
      <c r="J11" s="88">
        <v>0</v>
      </c>
      <c r="K11" s="88"/>
      <c r="L11" s="88">
        <v>0</v>
      </c>
      <c r="M11" s="88"/>
      <c r="N11" s="88">
        <v>0</v>
      </c>
      <c r="O11" s="88"/>
      <c r="P11" s="88">
        <v>8815500000</v>
      </c>
      <c r="Q11" s="88"/>
      <c r="R11" s="88">
        <v>0</v>
      </c>
      <c r="S11" s="88"/>
      <c r="T11" s="88">
        <v>8815500000</v>
      </c>
    </row>
    <row r="12" spans="2:28" s="105" customFormat="1" ht="27.75" customHeight="1" x14ac:dyDescent="0.6">
      <c r="B12" s="6" t="s">
        <v>153</v>
      </c>
      <c r="D12" s="6" t="s">
        <v>187</v>
      </c>
      <c r="E12" s="102"/>
      <c r="F12" s="88">
        <v>3013713</v>
      </c>
      <c r="G12" s="88"/>
      <c r="H12" s="88">
        <v>2000</v>
      </c>
      <c r="I12" s="88"/>
      <c r="J12" s="88">
        <v>0</v>
      </c>
      <c r="K12" s="88"/>
      <c r="L12" s="88">
        <v>0</v>
      </c>
      <c r="M12" s="88"/>
      <c r="N12" s="88">
        <v>0</v>
      </c>
      <c r="O12" s="88"/>
      <c r="P12" s="88">
        <v>6027426000</v>
      </c>
      <c r="Q12" s="88"/>
      <c r="R12" s="88">
        <v>0</v>
      </c>
      <c r="S12" s="88"/>
      <c r="T12" s="88">
        <v>6027426000</v>
      </c>
    </row>
    <row r="13" spans="2:28" s="105" customFormat="1" ht="27.75" customHeight="1" x14ac:dyDescent="0.6">
      <c r="B13" s="6" t="s">
        <v>130</v>
      </c>
      <c r="D13" s="6" t="s">
        <v>188</v>
      </c>
      <c r="E13" s="102"/>
      <c r="F13" s="88">
        <v>4974884</v>
      </c>
      <c r="G13" s="88"/>
      <c r="H13" s="88">
        <v>900</v>
      </c>
      <c r="I13" s="88"/>
      <c r="J13" s="88">
        <v>0</v>
      </c>
      <c r="K13" s="88"/>
      <c r="L13" s="88">
        <v>0</v>
      </c>
      <c r="M13" s="88"/>
      <c r="N13" s="88">
        <v>0</v>
      </c>
      <c r="O13" s="88"/>
      <c r="P13" s="88">
        <v>4477395600</v>
      </c>
      <c r="Q13" s="88"/>
      <c r="R13" s="88">
        <v>0</v>
      </c>
      <c r="S13" s="88"/>
      <c r="T13" s="88">
        <v>4477395600</v>
      </c>
    </row>
    <row r="14" spans="2:28" s="105" customFormat="1" ht="27.75" customHeight="1" x14ac:dyDescent="0.6">
      <c r="B14" s="6" t="s">
        <v>146</v>
      </c>
      <c r="D14" s="6" t="s">
        <v>166</v>
      </c>
      <c r="E14" s="102"/>
      <c r="F14" s="88">
        <v>275724</v>
      </c>
      <c r="G14" s="88"/>
      <c r="H14" s="88">
        <v>15000</v>
      </c>
      <c r="I14" s="88"/>
      <c r="J14" s="88">
        <v>0</v>
      </c>
      <c r="K14" s="88"/>
      <c r="L14" s="88">
        <v>0</v>
      </c>
      <c r="M14" s="88"/>
      <c r="N14" s="88">
        <v>0</v>
      </c>
      <c r="O14" s="88"/>
      <c r="P14" s="88">
        <v>4135860000</v>
      </c>
      <c r="Q14" s="88"/>
      <c r="R14" s="88">
        <v>0</v>
      </c>
      <c r="S14" s="88"/>
      <c r="T14" s="88">
        <v>4135860000</v>
      </c>
    </row>
    <row r="15" spans="2:28" s="105" customFormat="1" ht="27.75" customHeight="1" x14ac:dyDescent="0.6">
      <c r="B15" s="6" t="s">
        <v>157</v>
      </c>
      <c r="D15" s="6" t="s">
        <v>189</v>
      </c>
      <c r="E15" s="102"/>
      <c r="F15" s="88">
        <v>887040</v>
      </c>
      <c r="G15" s="88"/>
      <c r="H15" s="88">
        <v>4327</v>
      </c>
      <c r="I15" s="88"/>
      <c r="J15" s="88">
        <v>0</v>
      </c>
      <c r="K15" s="88"/>
      <c r="L15" s="88">
        <v>0</v>
      </c>
      <c r="M15" s="88"/>
      <c r="N15" s="88">
        <v>0</v>
      </c>
      <c r="O15" s="88"/>
      <c r="P15" s="88">
        <v>3838222080</v>
      </c>
      <c r="Q15" s="88"/>
      <c r="R15" s="88">
        <v>0</v>
      </c>
      <c r="S15" s="88"/>
      <c r="T15" s="88">
        <v>3838222080</v>
      </c>
    </row>
    <row r="16" spans="2:28" s="105" customFormat="1" ht="27.75" customHeight="1" x14ac:dyDescent="0.6">
      <c r="B16" s="6" t="s">
        <v>133</v>
      </c>
      <c r="D16" s="6" t="s">
        <v>190</v>
      </c>
      <c r="E16" s="102"/>
      <c r="F16" s="88">
        <v>300000</v>
      </c>
      <c r="G16" s="88"/>
      <c r="H16" s="88">
        <v>11000</v>
      </c>
      <c r="I16" s="88"/>
      <c r="J16" s="88">
        <v>0</v>
      </c>
      <c r="K16" s="88"/>
      <c r="L16" s="88">
        <v>0</v>
      </c>
      <c r="M16" s="88"/>
      <c r="N16" s="88">
        <v>0</v>
      </c>
      <c r="O16" s="88"/>
      <c r="P16" s="88">
        <v>3300000000</v>
      </c>
      <c r="Q16" s="88"/>
      <c r="R16" s="88">
        <v>0</v>
      </c>
      <c r="S16" s="88"/>
      <c r="T16" s="88">
        <v>3300000000</v>
      </c>
    </row>
    <row r="17" spans="2:20" s="105" customFormat="1" ht="27.75" customHeight="1" x14ac:dyDescent="0.6">
      <c r="B17" s="6" t="s">
        <v>131</v>
      </c>
      <c r="D17" s="6" t="s">
        <v>191</v>
      </c>
      <c r="E17" s="102"/>
      <c r="F17" s="88">
        <v>902641</v>
      </c>
      <c r="G17" s="88"/>
      <c r="H17" s="88">
        <v>2211</v>
      </c>
      <c r="I17" s="88"/>
      <c r="J17" s="88">
        <v>0</v>
      </c>
      <c r="K17" s="88"/>
      <c r="L17" s="88">
        <v>0</v>
      </c>
      <c r="M17" s="88"/>
      <c r="N17" s="88">
        <v>0</v>
      </c>
      <c r="O17" s="88"/>
      <c r="P17" s="88">
        <v>1995739251</v>
      </c>
      <c r="Q17" s="88"/>
      <c r="R17" s="88">
        <v>59673267</v>
      </c>
      <c r="S17" s="88"/>
      <c r="T17" s="88">
        <v>1936065984</v>
      </c>
    </row>
    <row r="18" spans="2:20" s="105" customFormat="1" ht="27.75" customHeight="1" x14ac:dyDescent="0.6">
      <c r="B18" s="6" t="s">
        <v>155</v>
      </c>
      <c r="D18" s="6" t="s">
        <v>175</v>
      </c>
      <c r="E18" s="102"/>
      <c r="F18" s="88">
        <v>10679000</v>
      </c>
      <c r="G18" s="88"/>
      <c r="H18" s="88">
        <v>130</v>
      </c>
      <c r="I18" s="88"/>
      <c r="J18" s="88">
        <v>0</v>
      </c>
      <c r="K18" s="88"/>
      <c r="L18" s="88">
        <v>0</v>
      </c>
      <c r="M18" s="88"/>
      <c r="N18" s="88">
        <v>0</v>
      </c>
      <c r="O18" s="88"/>
      <c r="P18" s="88">
        <v>1388270000</v>
      </c>
      <c r="Q18" s="88"/>
      <c r="R18" s="88">
        <v>0</v>
      </c>
      <c r="S18" s="88"/>
      <c r="T18" s="88">
        <v>1388270000</v>
      </c>
    </row>
    <row r="19" spans="2:20" s="105" customFormat="1" ht="27.75" customHeight="1" x14ac:dyDescent="0.6">
      <c r="B19" s="6" t="s">
        <v>139</v>
      </c>
      <c r="D19" s="6" t="s">
        <v>179</v>
      </c>
      <c r="E19" s="102"/>
      <c r="F19" s="88">
        <v>4821980</v>
      </c>
      <c r="G19" s="88"/>
      <c r="H19" s="88">
        <v>200</v>
      </c>
      <c r="I19" s="88"/>
      <c r="J19" s="88">
        <v>0</v>
      </c>
      <c r="K19" s="88"/>
      <c r="L19" s="88">
        <v>0</v>
      </c>
      <c r="M19" s="88"/>
      <c r="N19" s="88">
        <v>0</v>
      </c>
      <c r="O19" s="88"/>
      <c r="P19" s="88">
        <v>964396000</v>
      </c>
      <c r="Q19" s="88"/>
      <c r="R19" s="88">
        <v>0</v>
      </c>
      <c r="S19" s="88"/>
      <c r="T19" s="88">
        <v>964396000</v>
      </c>
    </row>
    <row r="20" spans="2:20" s="105" customFormat="1" ht="27.75" customHeight="1" x14ac:dyDescent="0.6">
      <c r="B20" s="6" t="s">
        <v>162</v>
      </c>
      <c r="D20" s="6" t="s">
        <v>152</v>
      </c>
      <c r="E20" s="102"/>
      <c r="F20" s="88">
        <v>241720</v>
      </c>
      <c r="G20" s="88"/>
      <c r="H20" s="88">
        <v>1760</v>
      </c>
      <c r="I20" s="88"/>
      <c r="J20" s="88">
        <v>0</v>
      </c>
      <c r="K20" s="88"/>
      <c r="L20" s="88">
        <v>0</v>
      </c>
      <c r="M20" s="88"/>
      <c r="N20" s="88">
        <v>0</v>
      </c>
      <c r="O20" s="88"/>
      <c r="P20" s="88">
        <v>425427200</v>
      </c>
      <c r="Q20" s="88"/>
      <c r="R20" s="88">
        <v>0</v>
      </c>
      <c r="S20" s="88"/>
      <c r="T20" s="88">
        <v>425427200</v>
      </c>
    </row>
    <row r="21" spans="2:20" s="105" customFormat="1" ht="27.75" customHeight="1" x14ac:dyDescent="0.6">
      <c r="B21" s="6" t="s">
        <v>143</v>
      </c>
      <c r="D21" s="6" t="s">
        <v>189</v>
      </c>
      <c r="E21" s="102"/>
      <c r="F21" s="88">
        <v>842226</v>
      </c>
      <c r="G21" s="88"/>
      <c r="H21" s="88">
        <v>500</v>
      </c>
      <c r="I21" s="88"/>
      <c r="J21" s="88">
        <v>0</v>
      </c>
      <c r="K21" s="88"/>
      <c r="L21" s="88">
        <v>0</v>
      </c>
      <c r="M21" s="88"/>
      <c r="N21" s="88">
        <v>0</v>
      </c>
      <c r="O21" s="88"/>
      <c r="P21" s="88">
        <v>421113000</v>
      </c>
      <c r="Q21" s="88"/>
      <c r="R21" s="88">
        <v>0</v>
      </c>
      <c r="S21" s="88"/>
      <c r="T21" s="88">
        <v>421113000</v>
      </c>
    </row>
    <row r="22" spans="2:20" s="105" customFormat="1" ht="27.75" customHeight="1" x14ac:dyDescent="0.6">
      <c r="B22" s="6" t="s">
        <v>149</v>
      </c>
      <c r="D22" s="6" t="s">
        <v>233</v>
      </c>
      <c r="E22" s="102"/>
      <c r="F22" s="88">
        <v>613503</v>
      </c>
      <c r="G22" s="88"/>
      <c r="H22" s="88">
        <v>650</v>
      </c>
      <c r="I22" s="88"/>
      <c r="J22" s="88">
        <v>0</v>
      </c>
      <c r="K22" s="88"/>
      <c r="L22" s="88">
        <v>0</v>
      </c>
      <c r="M22" s="88"/>
      <c r="N22" s="88">
        <v>0</v>
      </c>
      <c r="O22" s="88"/>
      <c r="P22" s="88">
        <v>398776950</v>
      </c>
      <c r="Q22" s="88"/>
      <c r="R22" s="88">
        <v>15741195</v>
      </c>
      <c r="S22" s="88"/>
      <c r="T22" s="88">
        <v>383035755</v>
      </c>
    </row>
    <row r="23" spans="2:20" s="105" customFormat="1" ht="27.75" customHeight="1" x14ac:dyDescent="0.6">
      <c r="B23" s="6" t="s">
        <v>172</v>
      </c>
      <c r="D23" s="6" t="s">
        <v>192</v>
      </c>
      <c r="E23" s="102"/>
      <c r="F23" s="88">
        <v>5022320</v>
      </c>
      <c r="G23" s="88"/>
      <c r="H23" s="88">
        <v>40</v>
      </c>
      <c r="I23" s="88"/>
      <c r="J23" s="88">
        <v>0</v>
      </c>
      <c r="K23" s="88"/>
      <c r="L23" s="88">
        <v>0</v>
      </c>
      <c r="M23" s="88"/>
      <c r="N23" s="88">
        <v>0</v>
      </c>
      <c r="O23" s="88"/>
      <c r="P23" s="88">
        <v>200892800</v>
      </c>
      <c r="Q23" s="88"/>
      <c r="R23" s="88">
        <v>0</v>
      </c>
      <c r="S23" s="88"/>
      <c r="T23" s="88">
        <v>200892800</v>
      </c>
    </row>
    <row r="24" spans="2:20" s="105" customFormat="1" ht="27.75" customHeight="1" x14ac:dyDescent="0.6">
      <c r="B24" s="6" t="s">
        <v>171</v>
      </c>
      <c r="D24" s="6" t="s">
        <v>193</v>
      </c>
      <c r="E24" s="102"/>
      <c r="F24" s="88">
        <v>1241633</v>
      </c>
      <c r="G24" s="88"/>
      <c r="H24" s="88">
        <v>100</v>
      </c>
      <c r="I24" s="88"/>
      <c r="J24" s="88">
        <v>0</v>
      </c>
      <c r="K24" s="88"/>
      <c r="L24" s="88">
        <v>0</v>
      </c>
      <c r="M24" s="88"/>
      <c r="N24" s="88">
        <v>0</v>
      </c>
      <c r="O24" s="88"/>
      <c r="P24" s="88">
        <v>124163300</v>
      </c>
      <c r="Q24" s="88"/>
      <c r="R24" s="88">
        <v>0</v>
      </c>
      <c r="S24" s="88"/>
      <c r="T24" s="88">
        <v>124163300</v>
      </c>
    </row>
    <row r="25" spans="2:20" s="105" customFormat="1" ht="27.75" customHeight="1" x14ac:dyDescent="0.6">
      <c r="B25" s="6" t="s">
        <v>156</v>
      </c>
      <c r="D25" s="6" t="s">
        <v>175</v>
      </c>
      <c r="E25" s="102"/>
      <c r="F25" s="88">
        <v>16200000</v>
      </c>
      <c r="G25" s="88"/>
      <c r="H25" s="88">
        <v>3</v>
      </c>
      <c r="I25" s="88"/>
      <c r="J25" s="88">
        <v>0</v>
      </c>
      <c r="K25" s="88"/>
      <c r="L25" s="88">
        <v>0</v>
      </c>
      <c r="M25" s="88"/>
      <c r="N25" s="88">
        <v>0</v>
      </c>
      <c r="O25" s="88"/>
      <c r="P25" s="88">
        <v>48600000</v>
      </c>
      <c r="Q25" s="88"/>
      <c r="R25" s="88">
        <v>0</v>
      </c>
      <c r="S25" s="88"/>
      <c r="T25" s="88">
        <v>48600000</v>
      </c>
    </row>
    <row r="26" spans="2:20" s="105" customFormat="1" ht="27.75" customHeight="1" x14ac:dyDescent="0.6">
      <c r="B26" s="6" t="s">
        <v>174</v>
      </c>
      <c r="D26" s="6" t="s">
        <v>176</v>
      </c>
      <c r="E26" s="102"/>
      <c r="F26" s="88">
        <v>70000</v>
      </c>
      <c r="G26" s="88"/>
      <c r="H26" s="88">
        <v>500</v>
      </c>
      <c r="I26" s="88"/>
      <c r="J26" s="88">
        <v>0</v>
      </c>
      <c r="K26" s="88"/>
      <c r="L26" s="88">
        <v>0</v>
      </c>
      <c r="M26" s="88"/>
      <c r="N26" s="88">
        <v>0</v>
      </c>
      <c r="O26" s="88"/>
      <c r="P26" s="88">
        <v>35000000</v>
      </c>
      <c r="Q26" s="88"/>
      <c r="R26" s="88">
        <v>0</v>
      </c>
      <c r="S26" s="88"/>
      <c r="T26" s="88">
        <v>35000000</v>
      </c>
    </row>
    <row r="27" spans="2:20" s="105" customFormat="1" ht="27.75" customHeight="1" x14ac:dyDescent="0.6">
      <c r="B27" s="6" t="s">
        <v>173</v>
      </c>
      <c r="D27" s="6" t="s">
        <v>194</v>
      </c>
      <c r="E27" s="102"/>
      <c r="F27" s="88">
        <v>900000</v>
      </c>
      <c r="G27" s="88"/>
      <c r="H27" s="88">
        <v>11</v>
      </c>
      <c r="I27" s="88"/>
      <c r="J27" s="88">
        <v>0</v>
      </c>
      <c r="K27" s="88"/>
      <c r="L27" s="88">
        <v>0</v>
      </c>
      <c r="M27" s="88"/>
      <c r="N27" s="88">
        <v>0</v>
      </c>
      <c r="O27" s="88"/>
      <c r="P27" s="88">
        <v>9900000</v>
      </c>
      <c r="Q27" s="88"/>
      <c r="R27" s="88">
        <v>0</v>
      </c>
      <c r="S27" s="88"/>
      <c r="T27" s="88">
        <v>9900000</v>
      </c>
    </row>
    <row r="28" spans="2:20" s="105" customFormat="1" ht="27.75" customHeight="1" x14ac:dyDescent="0.6">
      <c r="B28" s="6" t="s">
        <v>138</v>
      </c>
      <c r="D28" s="6" t="s">
        <v>177</v>
      </c>
      <c r="E28" s="102"/>
      <c r="F28" s="88">
        <v>1</v>
      </c>
      <c r="G28" s="88"/>
      <c r="H28" s="88">
        <v>2400</v>
      </c>
      <c r="I28" s="88"/>
      <c r="J28" s="88">
        <v>0</v>
      </c>
      <c r="K28" s="88"/>
      <c r="L28" s="88">
        <v>0</v>
      </c>
      <c r="M28" s="88"/>
      <c r="N28" s="88">
        <v>0</v>
      </c>
      <c r="O28" s="88"/>
      <c r="P28" s="88">
        <v>2400</v>
      </c>
      <c r="Q28" s="88"/>
      <c r="R28" s="88">
        <v>0</v>
      </c>
      <c r="S28" s="88"/>
      <c r="T28" s="88">
        <v>2400</v>
      </c>
    </row>
    <row r="29" spans="2:20" s="105" customFormat="1" ht="27.75" customHeight="1" x14ac:dyDescent="0.6">
      <c r="B29" s="6" t="s">
        <v>128</v>
      </c>
      <c r="D29" s="6" t="s">
        <v>151</v>
      </c>
      <c r="E29" s="102"/>
      <c r="F29" s="88">
        <v>1</v>
      </c>
      <c r="G29" s="88"/>
      <c r="H29" s="88">
        <v>170</v>
      </c>
      <c r="I29" s="88"/>
      <c r="J29" s="88">
        <v>0</v>
      </c>
      <c r="K29" s="88"/>
      <c r="L29" s="88">
        <v>0</v>
      </c>
      <c r="M29" s="88"/>
      <c r="N29" s="88">
        <v>0</v>
      </c>
      <c r="O29" s="88"/>
      <c r="P29" s="88">
        <v>170</v>
      </c>
      <c r="Q29" s="88"/>
      <c r="R29" s="88">
        <v>0</v>
      </c>
      <c r="S29" s="88"/>
      <c r="T29" s="88">
        <v>170</v>
      </c>
    </row>
    <row r="30" spans="2:20" s="4" customFormat="1" x14ac:dyDescent="0.55000000000000004">
      <c r="D30" s="6"/>
      <c r="E30" s="6"/>
      <c r="F30" s="88"/>
      <c r="G30" s="6"/>
      <c r="H30" s="88"/>
      <c r="I30" s="6"/>
      <c r="J30" s="88"/>
      <c r="K30" s="6"/>
      <c r="L30" s="88"/>
      <c r="M30" s="6"/>
      <c r="N30" s="88"/>
      <c r="O30" s="6"/>
      <c r="P30" s="88"/>
      <c r="Q30" s="6"/>
      <c r="R30" s="88"/>
      <c r="S30" s="6"/>
      <c r="T30" s="88"/>
    </row>
    <row r="31" spans="2:20" ht="21.75" thickBot="1" x14ac:dyDescent="0.6">
      <c r="B31" s="30" t="s">
        <v>88</v>
      </c>
      <c r="C31" s="30"/>
      <c r="D31" s="30"/>
      <c r="E31" s="30"/>
      <c r="F31" s="72">
        <f>SUM(F10:F30)</f>
        <v>54625117</v>
      </c>
      <c r="G31" s="72"/>
      <c r="H31" s="72">
        <f>SUM(H10:H30)</f>
        <v>52702</v>
      </c>
      <c r="I31" s="72"/>
      <c r="J31" s="72">
        <f>SUM(J10:J30)</f>
        <v>0</v>
      </c>
      <c r="K31" s="72"/>
      <c r="L31" s="72">
        <f>SUM(L10:L30)</f>
        <v>0</v>
      </c>
      <c r="M31" s="72"/>
      <c r="N31" s="72">
        <f>SUM(N10:N30)</f>
        <v>0</v>
      </c>
      <c r="O31" s="72"/>
      <c r="P31" s="72">
        <f>SUM(P10:P30)</f>
        <v>47188990051</v>
      </c>
      <c r="Q31" s="76"/>
      <c r="R31" s="72">
        <f>SUM(R10:R30)</f>
        <v>75414462</v>
      </c>
      <c r="S31" s="76"/>
      <c r="T31" s="72">
        <f>SUM(T10:T30)</f>
        <v>47113575589</v>
      </c>
    </row>
    <row r="32" spans="2:20" ht="21.75" thickTop="1" x14ac:dyDescent="0.55000000000000004"/>
    <row r="33" spans="10:10" ht="30" x14ac:dyDescent="0.75">
      <c r="J33" s="55">
        <v>10</v>
      </c>
    </row>
  </sheetData>
  <sortState xmlns:xlrd2="http://schemas.microsoft.com/office/spreadsheetml/2017/richdata2" ref="B30:T30">
    <sortCondition descending="1" ref="T30"/>
  </sortState>
  <mergeCells count="16">
    <mergeCell ref="B2:T2"/>
    <mergeCell ref="B3:T3"/>
    <mergeCell ref="B4:T4"/>
    <mergeCell ref="R9"/>
    <mergeCell ref="T9"/>
    <mergeCell ref="P8:T8"/>
    <mergeCell ref="J9"/>
    <mergeCell ref="L9"/>
    <mergeCell ref="N9"/>
    <mergeCell ref="J8:N8"/>
    <mergeCell ref="P9"/>
    <mergeCell ref="B8:B9"/>
    <mergeCell ref="D9"/>
    <mergeCell ref="F9"/>
    <mergeCell ref="H9"/>
    <mergeCell ref="D8:H8"/>
  </mergeCells>
  <printOptions horizontalCentered="1" verticalCentered="1"/>
  <pageMargins left="0" right="0" top="0" bottom="0" header="0" footer="0"/>
  <pageSetup paperSize="9" scale="6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/>
    <pageSetUpPr fitToPage="1"/>
  </sheetPr>
  <dimension ref="B2:AB41"/>
  <sheetViews>
    <sheetView rightToLeft="1" view="pageBreakPreview" topLeftCell="A13" zoomScale="60" zoomScaleNormal="70" workbookViewId="0">
      <selection activeCell="D40" sqref="D40"/>
    </sheetView>
  </sheetViews>
  <sheetFormatPr defaultRowHeight="21" x14ac:dyDescent="0.55000000000000004"/>
  <cols>
    <col min="1" max="1" width="3.7109375" style="4" customWidth="1"/>
    <col min="2" max="2" width="34.85546875" style="4" customWidth="1"/>
    <col min="3" max="3" width="1" style="4" customWidth="1"/>
    <col min="4" max="4" width="14.42578125" style="4" bestFit="1" customWidth="1"/>
    <col min="5" max="5" width="1" style="4" customWidth="1"/>
    <col min="6" max="6" width="21.42578125" style="4" bestFit="1" customWidth="1"/>
    <col min="7" max="7" width="1" style="4" customWidth="1"/>
    <col min="8" max="8" width="21.42578125" style="4" bestFit="1" customWidth="1"/>
    <col min="9" max="9" width="1" style="4" customWidth="1"/>
    <col min="10" max="10" width="21.85546875" style="4" customWidth="1"/>
    <col min="11" max="11" width="1" style="4" customWidth="1"/>
    <col min="12" max="12" width="14.42578125" style="4" bestFit="1" customWidth="1"/>
    <col min="13" max="13" width="1" style="4" customWidth="1"/>
    <col min="14" max="14" width="21.42578125" style="4" bestFit="1" customWidth="1"/>
    <col min="15" max="15" width="1" style="4" customWidth="1"/>
    <col min="16" max="16" width="19.140625" style="4" bestFit="1" customWidth="1"/>
    <col min="17" max="17" width="1" style="4" customWidth="1"/>
    <col min="18" max="18" width="20.4257812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2:28" ht="30" x14ac:dyDescent="0.55000000000000004">
      <c r="B3" s="108" t="s">
        <v>52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4" spans="2:28" ht="30" x14ac:dyDescent="0.55000000000000004">
      <c r="B4" s="108" t="s">
        <v>239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</row>
    <row r="6" spans="2:28" s="2" customFormat="1" ht="30" x14ac:dyDescent="0.55000000000000004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0" x14ac:dyDescent="0.55000000000000004">
      <c r="B7" s="13" t="s">
        <v>111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x14ac:dyDescent="0.55000000000000004">
      <c r="B8" s="107" t="s">
        <v>2</v>
      </c>
      <c r="D8" s="108" t="s">
        <v>54</v>
      </c>
      <c r="E8" s="108" t="s">
        <v>54</v>
      </c>
      <c r="F8" s="108" t="s">
        <v>54</v>
      </c>
      <c r="G8" s="108" t="s">
        <v>54</v>
      </c>
      <c r="H8" s="108" t="s">
        <v>54</v>
      </c>
      <c r="I8" s="108" t="s">
        <v>54</v>
      </c>
      <c r="J8" s="108" t="s">
        <v>54</v>
      </c>
      <c r="L8" s="108" t="s">
        <v>55</v>
      </c>
      <c r="M8" s="108" t="s">
        <v>55</v>
      </c>
      <c r="N8" s="108" t="s">
        <v>55</v>
      </c>
      <c r="O8" s="108" t="s">
        <v>55</v>
      </c>
      <c r="P8" s="108" t="s">
        <v>55</v>
      </c>
      <c r="Q8" s="108" t="s">
        <v>55</v>
      </c>
      <c r="R8" s="108" t="s">
        <v>55</v>
      </c>
    </row>
    <row r="9" spans="2:28" ht="48" customHeight="1" x14ac:dyDescent="0.65">
      <c r="B9" s="107" t="s">
        <v>2</v>
      </c>
      <c r="D9" s="111" t="s">
        <v>6</v>
      </c>
      <c r="E9" s="53"/>
      <c r="F9" s="111" t="s">
        <v>68</v>
      </c>
      <c r="G9" s="53"/>
      <c r="H9" s="111" t="s">
        <v>69</v>
      </c>
      <c r="I9" s="53"/>
      <c r="J9" s="111" t="s">
        <v>70</v>
      </c>
      <c r="K9" s="41"/>
      <c r="L9" s="111" t="s">
        <v>6</v>
      </c>
      <c r="M9" s="53"/>
      <c r="N9" s="111" t="s">
        <v>68</v>
      </c>
      <c r="O9" s="53"/>
      <c r="P9" s="111" t="s">
        <v>69</v>
      </c>
      <c r="Q9" s="53"/>
      <c r="R9" s="111" t="s">
        <v>70</v>
      </c>
    </row>
    <row r="10" spans="2:28" s="2" customFormat="1" x14ac:dyDescent="0.55000000000000004">
      <c r="B10" s="2" t="s">
        <v>155</v>
      </c>
      <c r="C10" s="102"/>
      <c r="D10" s="84">
        <v>14541998</v>
      </c>
      <c r="E10" s="84"/>
      <c r="F10" s="84">
        <v>68938151270</v>
      </c>
      <c r="G10" s="84"/>
      <c r="H10" s="84">
        <v>64659331229</v>
      </c>
      <c r="I10" s="84"/>
      <c r="J10" s="84">
        <v>4278820041</v>
      </c>
      <c r="K10" s="84"/>
      <c r="L10" s="84">
        <v>14541998</v>
      </c>
      <c r="M10" s="84"/>
      <c r="N10" s="84">
        <v>68938151270</v>
      </c>
      <c r="O10" s="84"/>
      <c r="P10" s="84">
        <v>62617975535</v>
      </c>
      <c r="Q10" s="84"/>
      <c r="R10" s="84">
        <v>6320175735</v>
      </c>
    </row>
    <row r="11" spans="2:28" s="2" customFormat="1" x14ac:dyDescent="0.55000000000000004">
      <c r="B11" s="2" t="s">
        <v>169</v>
      </c>
      <c r="C11" s="102"/>
      <c r="D11" s="84">
        <v>697392</v>
      </c>
      <c r="E11" s="84"/>
      <c r="F11" s="84">
        <v>32270439194</v>
      </c>
      <c r="G11" s="84"/>
      <c r="H11" s="84">
        <v>30086725263</v>
      </c>
      <c r="I11" s="84"/>
      <c r="J11" s="84">
        <v>2183713931</v>
      </c>
      <c r="K11" s="84"/>
      <c r="L11" s="84">
        <v>697392</v>
      </c>
      <c r="M11" s="84"/>
      <c r="N11" s="84">
        <v>32270439194</v>
      </c>
      <c r="O11" s="84"/>
      <c r="P11" s="84">
        <v>26370108277</v>
      </c>
      <c r="Q11" s="84"/>
      <c r="R11" s="84">
        <v>5900330917</v>
      </c>
    </row>
    <row r="12" spans="2:28" s="2" customFormat="1" x14ac:dyDescent="0.55000000000000004">
      <c r="B12" s="2" t="s">
        <v>217</v>
      </c>
      <c r="C12" s="102"/>
      <c r="D12" s="84">
        <v>747967</v>
      </c>
      <c r="E12" s="84"/>
      <c r="F12" s="84">
        <v>32848563226</v>
      </c>
      <c r="G12" s="84"/>
      <c r="H12" s="84">
        <v>30409828790</v>
      </c>
      <c r="I12" s="84"/>
      <c r="J12" s="84">
        <v>2438734436</v>
      </c>
      <c r="K12" s="84"/>
      <c r="L12" s="84">
        <v>747967</v>
      </c>
      <c r="M12" s="84"/>
      <c r="N12" s="84">
        <v>32848563226</v>
      </c>
      <c r="O12" s="84"/>
      <c r="P12" s="84">
        <v>28658744019</v>
      </c>
      <c r="Q12" s="84"/>
      <c r="R12" s="84">
        <v>4189819207</v>
      </c>
    </row>
    <row r="13" spans="2:28" s="2" customFormat="1" x14ac:dyDescent="0.55000000000000004">
      <c r="B13" s="2" t="s">
        <v>130</v>
      </c>
      <c r="C13" s="102"/>
      <c r="D13" s="84">
        <v>4974884</v>
      </c>
      <c r="E13" s="84"/>
      <c r="F13" s="84">
        <v>43320682936</v>
      </c>
      <c r="G13" s="84"/>
      <c r="H13" s="84">
        <v>40650229878</v>
      </c>
      <c r="I13" s="84"/>
      <c r="J13" s="84">
        <v>2670453058</v>
      </c>
      <c r="K13" s="84"/>
      <c r="L13" s="84">
        <v>4974884</v>
      </c>
      <c r="M13" s="84"/>
      <c r="N13" s="84">
        <v>43320682936</v>
      </c>
      <c r="O13" s="84"/>
      <c r="P13" s="84">
        <v>40650229878</v>
      </c>
      <c r="Q13" s="84"/>
      <c r="R13" s="84">
        <v>2670453058</v>
      </c>
    </row>
    <row r="14" spans="2:28" s="2" customFormat="1" x14ac:dyDescent="0.55000000000000004">
      <c r="B14" s="2" t="s">
        <v>147</v>
      </c>
      <c r="C14" s="102"/>
      <c r="D14" s="84">
        <v>1002024</v>
      </c>
      <c r="E14" s="84"/>
      <c r="F14" s="84">
        <v>25140603799</v>
      </c>
      <c r="G14" s="84"/>
      <c r="H14" s="84">
        <v>23677580770</v>
      </c>
      <c r="I14" s="84"/>
      <c r="J14" s="84">
        <v>1463023029</v>
      </c>
      <c r="K14" s="84"/>
      <c r="L14" s="84">
        <v>1002024</v>
      </c>
      <c r="M14" s="84"/>
      <c r="N14" s="84">
        <v>25140603799</v>
      </c>
      <c r="O14" s="84"/>
      <c r="P14" s="84">
        <v>23317822598</v>
      </c>
      <c r="Q14" s="84"/>
      <c r="R14" s="84">
        <v>1822781201</v>
      </c>
    </row>
    <row r="15" spans="2:28" s="2" customFormat="1" x14ac:dyDescent="0.55000000000000004">
      <c r="B15" s="2" t="s">
        <v>160</v>
      </c>
      <c r="C15" s="102"/>
      <c r="D15" s="84">
        <v>1547430</v>
      </c>
      <c r="E15" s="84"/>
      <c r="F15" s="84">
        <v>11921226634</v>
      </c>
      <c r="G15" s="84"/>
      <c r="H15" s="84">
        <v>10644501717</v>
      </c>
      <c r="I15" s="84"/>
      <c r="J15" s="84">
        <v>1276724917</v>
      </c>
      <c r="K15" s="84"/>
      <c r="L15" s="84">
        <v>1547430</v>
      </c>
      <c r="M15" s="84"/>
      <c r="N15" s="84">
        <v>11921226634</v>
      </c>
      <c r="O15" s="84"/>
      <c r="P15" s="84">
        <v>10804010252</v>
      </c>
      <c r="Q15" s="84"/>
      <c r="R15" s="84">
        <v>1117216382</v>
      </c>
    </row>
    <row r="16" spans="2:28" s="2" customFormat="1" x14ac:dyDescent="0.55000000000000004">
      <c r="B16" s="2" t="s">
        <v>236</v>
      </c>
      <c r="C16" s="102"/>
      <c r="D16" s="84">
        <v>849068</v>
      </c>
      <c r="E16" s="84"/>
      <c r="F16" s="84">
        <v>7461101841</v>
      </c>
      <c r="G16" s="84"/>
      <c r="H16" s="84">
        <v>6650846437</v>
      </c>
      <c r="I16" s="84"/>
      <c r="J16" s="84">
        <v>810255404</v>
      </c>
      <c r="K16" s="84"/>
      <c r="L16" s="84">
        <v>849068</v>
      </c>
      <c r="M16" s="84"/>
      <c r="N16" s="84">
        <v>7461101841</v>
      </c>
      <c r="O16" s="84"/>
      <c r="P16" s="84">
        <v>6622834688</v>
      </c>
      <c r="Q16" s="84"/>
      <c r="R16" s="84">
        <v>838267153</v>
      </c>
    </row>
    <row r="17" spans="2:18" s="2" customFormat="1" x14ac:dyDescent="0.55000000000000004">
      <c r="B17" s="2" t="s">
        <v>237</v>
      </c>
      <c r="C17" s="102"/>
      <c r="D17" s="84">
        <v>133907</v>
      </c>
      <c r="E17" s="84"/>
      <c r="F17" s="84">
        <v>6324068136</v>
      </c>
      <c r="G17" s="84"/>
      <c r="H17" s="84">
        <v>5685280872</v>
      </c>
      <c r="I17" s="84"/>
      <c r="J17" s="84">
        <v>638787264</v>
      </c>
      <c r="K17" s="84"/>
      <c r="L17" s="84">
        <v>133907</v>
      </c>
      <c r="M17" s="84"/>
      <c r="N17" s="84">
        <v>6324068136</v>
      </c>
      <c r="O17" s="84"/>
      <c r="P17" s="84">
        <v>5553584828</v>
      </c>
      <c r="Q17" s="84"/>
      <c r="R17" s="84">
        <v>770483308</v>
      </c>
    </row>
    <row r="18" spans="2:18" s="2" customFormat="1" x14ac:dyDescent="0.55000000000000004">
      <c r="B18" s="2" t="s">
        <v>154</v>
      </c>
      <c r="C18" s="102"/>
      <c r="D18" s="84">
        <v>184513</v>
      </c>
      <c r="E18" s="84"/>
      <c r="F18" s="84">
        <v>3490390259</v>
      </c>
      <c r="G18" s="84"/>
      <c r="H18" s="84">
        <v>3079540329</v>
      </c>
      <c r="I18" s="84"/>
      <c r="J18" s="84">
        <v>410849930</v>
      </c>
      <c r="K18" s="84"/>
      <c r="L18" s="84">
        <v>184513</v>
      </c>
      <c r="M18" s="84"/>
      <c r="N18" s="84">
        <v>3490390259</v>
      </c>
      <c r="O18" s="84"/>
      <c r="P18" s="84">
        <v>3060583581</v>
      </c>
      <c r="Q18" s="84"/>
      <c r="R18" s="84">
        <v>429806678</v>
      </c>
    </row>
    <row r="19" spans="2:18" s="2" customFormat="1" x14ac:dyDescent="0.55000000000000004">
      <c r="B19" s="2" t="s">
        <v>235</v>
      </c>
      <c r="C19" s="102"/>
      <c r="D19" s="84">
        <v>1408426</v>
      </c>
      <c r="E19" s="84"/>
      <c r="F19" s="84">
        <v>11942391231</v>
      </c>
      <c r="G19" s="84"/>
      <c r="H19" s="84">
        <v>11242368298</v>
      </c>
      <c r="I19" s="84"/>
      <c r="J19" s="84">
        <v>700022933</v>
      </c>
      <c r="K19" s="84"/>
      <c r="L19" s="84">
        <v>1408426</v>
      </c>
      <c r="M19" s="84"/>
      <c r="N19" s="84">
        <v>11942391231</v>
      </c>
      <c r="O19" s="84"/>
      <c r="P19" s="84">
        <v>11552012075</v>
      </c>
      <c r="Q19" s="84"/>
      <c r="R19" s="84">
        <v>390379156</v>
      </c>
    </row>
    <row r="20" spans="2:18" s="2" customFormat="1" x14ac:dyDescent="0.55000000000000004">
      <c r="B20" s="2" t="s">
        <v>232</v>
      </c>
      <c r="C20" s="102"/>
      <c r="D20" s="84">
        <v>341730</v>
      </c>
      <c r="E20" s="84"/>
      <c r="F20" s="84">
        <v>5700110735</v>
      </c>
      <c r="G20" s="84"/>
      <c r="H20" s="84">
        <v>4915411343</v>
      </c>
      <c r="I20" s="84"/>
      <c r="J20" s="84">
        <v>784699392</v>
      </c>
      <c r="K20" s="84"/>
      <c r="L20" s="84">
        <v>341730</v>
      </c>
      <c r="M20" s="84"/>
      <c r="N20" s="84">
        <v>5700110735</v>
      </c>
      <c r="O20" s="84"/>
      <c r="P20" s="84">
        <v>5333038380</v>
      </c>
      <c r="Q20" s="84"/>
      <c r="R20" s="84">
        <v>367072355</v>
      </c>
    </row>
    <row r="21" spans="2:18" s="2" customFormat="1" x14ac:dyDescent="0.55000000000000004">
      <c r="B21" s="2" t="s">
        <v>221</v>
      </c>
      <c r="C21" s="102"/>
      <c r="D21" s="84">
        <v>6000</v>
      </c>
      <c r="E21" s="84"/>
      <c r="F21" s="84">
        <v>5033867446</v>
      </c>
      <c r="G21" s="84"/>
      <c r="H21" s="84">
        <v>4969379136</v>
      </c>
      <c r="I21" s="84"/>
      <c r="J21" s="84">
        <v>64488310</v>
      </c>
      <c r="K21" s="84"/>
      <c r="L21" s="84">
        <v>6000</v>
      </c>
      <c r="M21" s="84"/>
      <c r="N21" s="84">
        <v>5033867446</v>
      </c>
      <c r="O21" s="84"/>
      <c r="P21" s="84">
        <v>4746380124</v>
      </c>
      <c r="Q21" s="84"/>
      <c r="R21" s="84">
        <v>287487322</v>
      </c>
    </row>
    <row r="22" spans="2:18" s="2" customFormat="1" x14ac:dyDescent="0.55000000000000004">
      <c r="B22" s="2" t="s">
        <v>238</v>
      </c>
      <c r="C22" s="102"/>
      <c r="D22" s="84">
        <v>257545</v>
      </c>
      <c r="E22" s="84"/>
      <c r="F22" s="84">
        <v>1553996526</v>
      </c>
      <c r="G22" s="84"/>
      <c r="H22" s="84">
        <v>1456711735</v>
      </c>
      <c r="I22" s="84"/>
      <c r="J22" s="84">
        <v>97284791</v>
      </c>
      <c r="K22" s="84"/>
      <c r="L22" s="84">
        <v>257545</v>
      </c>
      <c r="M22" s="84"/>
      <c r="N22" s="84">
        <v>1553996526</v>
      </c>
      <c r="O22" s="84"/>
      <c r="P22" s="84">
        <v>1356049489</v>
      </c>
      <c r="Q22" s="84"/>
      <c r="R22" s="84">
        <v>197947037</v>
      </c>
    </row>
    <row r="23" spans="2:18" s="2" customFormat="1" x14ac:dyDescent="0.55000000000000004">
      <c r="B23" s="2" t="s">
        <v>182</v>
      </c>
      <c r="C23" s="102"/>
      <c r="D23" s="84">
        <v>3800</v>
      </c>
      <c r="E23" s="84"/>
      <c r="F23" s="84">
        <v>2953926503</v>
      </c>
      <c r="G23" s="84"/>
      <c r="H23" s="84">
        <v>2921556371</v>
      </c>
      <c r="I23" s="84"/>
      <c r="J23" s="84">
        <v>32370132</v>
      </c>
      <c r="K23" s="84"/>
      <c r="L23" s="84">
        <v>3800</v>
      </c>
      <c r="M23" s="84"/>
      <c r="N23" s="84">
        <v>2953926503</v>
      </c>
      <c r="O23" s="84"/>
      <c r="P23" s="84">
        <v>2783244370</v>
      </c>
      <c r="Q23" s="84"/>
      <c r="R23" s="84">
        <v>170682133</v>
      </c>
    </row>
    <row r="24" spans="2:18" s="2" customFormat="1" x14ac:dyDescent="0.55000000000000004">
      <c r="B24" s="2" t="s">
        <v>126</v>
      </c>
      <c r="C24" s="102"/>
      <c r="D24" s="84">
        <v>77</v>
      </c>
      <c r="E24" s="84"/>
      <c r="F24" s="84">
        <v>66021691</v>
      </c>
      <c r="G24" s="84"/>
      <c r="H24" s="84">
        <v>64944656</v>
      </c>
      <c r="I24" s="84"/>
      <c r="J24" s="84">
        <v>1077035</v>
      </c>
      <c r="K24" s="84"/>
      <c r="L24" s="84">
        <v>77</v>
      </c>
      <c r="M24" s="84"/>
      <c r="N24" s="84">
        <v>66021691</v>
      </c>
      <c r="O24" s="84"/>
      <c r="P24" s="84">
        <v>56096650</v>
      </c>
      <c r="Q24" s="84"/>
      <c r="R24" s="84">
        <v>9925041</v>
      </c>
    </row>
    <row r="25" spans="2:18" s="2" customFormat="1" x14ac:dyDescent="0.55000000000000004">
      <c r="B25" s="2" t="s">
        <v>123</v>
      </c>
      <c r="C25" s="102"/>
      <c r="D25" s="84">
        <v>197</v>
      </c>
      <c r="E25" s="84"/>
      <c r="F25" s="84">
        <v>157337047</v>
      </c>
      <c r="G25" s="84"/>
      <c r="H25" s="84">
        <v>155235438</v>
      </c>
      <c r="I25" s="84"/>
      <c r="J25" s="84">
        <v>2101609</v>
      </c>
      <c r="K25" s="84"/>
      <c r="L25" s="84">
        <v>197</v>
      </c>
      <c r="M25" s="84"/>
      <c r="N25" s="84">
        <v>157337047</v>
      </c>
      <c r="O25" s="84"/>
      <c r="P25" s="84">
        <v>147507690</v>
      </c>
      <c r="Q25" s="84"/>
      <c r="R25" s="84">
        <v>9829357</v>
      </c>
    </row>
    <row r="26" spans="2:18" s="2" customFormat="1" x14ac:dyDescent="0.55000000000000004">
      <c r="B26" s="2" t="s">
        <v>225</v>
      </c>
      <c r="C26" s="102"/>
      <c r="D26" s="84">
        <v>616907</v>
      </c>
      <c r="E26" s="84"/>
      <c r="F26" s="84">
        <v>15501522130</v>
      </c>
      <c r="G26" s="84"/>
      <c r="H26" s="84">
        <v>15345015785</v>
      </c>
      <c r="I26" s="84"/>
      <c r="J26" s="84">
        <v>156506345</v>
      </c>
      <c r="K26" s="84"/>
      <c r="L26" s="84">
        <v>616907</v>
      </c>
      <c r="M26" s="84"/>
      <c r="N26" s="84">
        <v>15501522130</v>
      </c>
      <c r="O26" s="84"/>
      <c r="P26" s="84">
        <v>15557098939</v>
      </c>
      <c r="Q26" s="84"/>
      <c r="R26" s="84">
        <v>-55576808</v>
      </c>
    </row>
    <row r="27" spans="2:18" s="2" customFormat="1" x14ac:dyDescent="0.55000000000000004">
      <c r="B27" s="2" t="s">
        <v>117</v>
      </c>
      <c r="C27" s="102"/>
      <c r="D27" s="84">
        <v>5400</v>
      </c>
      <c r="E27" s="84"/>
      <c r="F27" s="84">
        <v>5307237888</v>
      </c>
      <c r="G27" s="84"/>
      <c r="H27" s="84">
        <v>5307237888</v>
      </c>
      <c r="I27" s="84"/>
      <c r="J27" s="84">
        <v>0</v>
      </c>
      <c r="K27" s="84"/>
      <c r="L27" s="84">
        <v>5400</v>
      </c>
      <c r="M27" s="84"/>
      <c r="N27" s="84">
        <v>5307237888</v>
      </c>
      <c r="O27" s="84"/>
      <c r="P27" s="84">
        <v>5399021250</v>
      </c>
      <c r="Q27" s="84"/>
      <c r="R27" s="84">
        <v>-91783361</v>
      </c>
    </row>
    <row r="28" spans="2:18" s="2" customFormat="1" x14ac:dyDescent="0.55000000000000004">
      <c r="B28" s="2" t="s">
        <v>219</v>
      </c>
      <c r="C28" s="102"/>
      <c r="D28" s="84">
        <v>3133975</v>
      </c>
      <c r="E28" s="84"/>
      <c r="F28" s="84">
        <v>14084397204</v>
      </c>
      <c r="G28" s="84"/>
      <c r="H28" s="84">
        <v>12919264588</v>
      </c>
      <c r="I28" s="84"/>
      <c r="J28" s="84">
        <v>1165132616</v>
      </c>
      <c r="K28" s="84"/>
      <c r="L28" s="84">
        <v>3133975</v>
      </c>
      <c r="M28" s="84"/>
      <c r="N28" s="84">
        <v>14084397204</v>
      </c>
      <c r="O28" s="84"/>
      <c r="P28" s="84">
        <v>14199934841</v>
      </c>
      <c r="Q28" s="84"/>
      <c r="R28" s="84">
        <v>-115537636</v>
      </c>
    </row>
    <row r="29" spans="2:18" s="2" customFormat="1" x14ac:dyDescent="0.55000000000000004">
      <c r="B29" s="2" t="s">
        <v>224</v>
      </c>
      <c r="C29" s="102"/>
      <c r="D29" s="84">
        <v>1233529</v>
      </c>
      <c r="E29" s="84"/>
      <c r="F29" s="84">
        <v>14959511929</v>
      </c>
      <c r="G29" s="84"/>
      <c r="H29" s="84">
        <v>14272845808</v>
      </c>
      <c r="I29" s="84"/>
      <c r="J29" s="84">
        <v>686666121</v>
      </c>
      <c r="K29" s="84"/>
      <c r="L29" s="84">
        <v>1233529</v>
      </c>
      <c r="M29" s="84"/>
      <c r="N29" s="84">
        <v>14959511929</v>
      </c>
      <c r="O29" s="84"/>
      <c r="P29" s="84">
        <v>15569053383</v>
      </c>
      <c r="Q29" s="84"/>
      <c r="R29" s="84">
        <v>-609541453</v>
      </c>
    </row>
    <row r="30" spans="2:18" s="2" customFormat="1" x14ac:dyDescent="0.55000000000000004">
      <c r="B30" s="2" t="s">
        <v>220</v>
      </c>
      <c r="C30" s="102"/>
      <c r="D30" s="84">
        <v>1397761</v>
      </c>
      <c r="E30" s="84"/>
      <c r="F30" s="84">
        <v>7133407149</v>
      </c>
      <c r="G30" s="84"/>
      <c r="H30" s="84">
        <v>6655438302</v>
      </c>
      <c r="I30" s="84"/>
      <c r="J30" s="84">
        <v>477968847</v>
      </c>
      <c r="K30" s="84"/>
      <c r="L30" s="84">
        <v>1397761</v>
      </c>
      <c r="M30" s="84"/>
      <c r="N30" s="84">
        <v>7133407149</v>
      </c>
      <c r="O30" s="84"/>
      <c r="P30" s="84">
        <v>7952407760</v>
      </c>
      <c r="Q30" s="84"/>
      <c r="R30" s="84">
        <v>-819000610</v>
      </c>
    </row>
    <row r="31" spans="2:18" s="2" customFormat="1" x14ac:dyDescent="0.55000000000000004">
      <c r="B31" s="2" t="s">
        <v>149</v>
      </c>
      <c r="C31" s="102"/>
      <c r="D31" s="84">
        <v>613503</v>
      </c>
      <c r="E31" s="84"/>
      <c r="F31" s="84">
        <v>7836606644</v>
      </c>
      <c r="G31" s="84"/>
      <c r="H31" s="84">
        <v>7842705170</v>
      </c>
      <c r="I31" s="84"/>
      <c r="J31" s="84">
        <v>-6098525</v>
      </c>
      <c r="K31" s="84"/>
      <c r="L31" s="84">
        <v>613503</v>
      </c>
      <c r="M31" s="84"/>
      <c r="N31" s="84">
        <v>7836606644</v>
      </c>
      <c r="O31" s="84"/>
      <c r="P31" s="84">
        <v>8955548497</v>
      </c>
      <c r="Q31" s="84"/>
      <c r="R31" s="84">
        <v>-1118941852</v>
      </c>
    </row>
    <row r="32" spans="2:18" s="2" customFormat="1" x14ac:dyDescent="0.55000000000000004">
      <c r="B32" s="2" t="s">
        <v>171</v>
      </c>
      <c r="C32" s="102"/>
      <c r="D32" s="84">
        <v>461792</v>
      </c>
      <c r="E32" s="84"/>
      <c r="F32" s="84">
        <v>4438958744</v>
      </c>
      <c r="G32" s="84"/>
      <c r="H32" s="84">
        <v>3956962190</v>
      </c>
      <c r="I32" s="84"/>
      <c r="J32" s="84">
        <v>481996554</v>
      </c>
      <c r="K32" s="84"/>
      <c r="L32" s="84">
        <v>461792</v>
      </c>
      <c r="M32" s="84"/>
      <c r="N32" s="84">
        <v>4438958744</v>
      </c>
      <c r="O32" s="84"/>
      <c r="P32" s="84">
        <v>6471657145</v>
      </c>
      <c r="Q32" s="84"/>
      <c r="R32" s="84">
        <v>-2032698400</v>
      </c>
    </row>
    <row r="33" spans="2:18" s="2" customFormat="1" x14ac:dyDescent="0.55000000000000004">
      <c r="B33" s="2" t="s">
        <v>228</v>
      </c>
      <c r="C33" s="102"/>
      <c r="D33" s="84">
        <v>287995</v>
      </c>
      <c r="E33" s="84"/>
      <c r="F33" s="84">
        <v>8116078533</v>
      </c>
      <c r="G33" s="84"/>
      <c r="H33" s="84">
        <v>7887053389</v>
      </c>
      <c r="I33" s="84"/>
      <c r="J33" s="84">
        <v>229025144</v>
      </c>
      <c r="K33" s="84"/>
      <c r="L33" s="84">
        <v>287995</v>
      </c>
      <c r="M33" s="84"/>
      <c r="N33" s="84">
        <v>8116078533</v>
      </c>
      <c r="O33" s="84"/>
      <c r="P33" s="84">
        <v>10380140615</v>
      </c>
      <c r="Q33" s="84"/>
      <c r="R33" s="84">
        <v>-2264062081</v>
      </c>
    </row>
    <row r="34" spans="2:18" s="2" customFormat="1" x14ac:dyDescent="0.55000000000000004">
      <c r="B34" s="2" t="s">
        <v>156</v>
      </c>
      <c r="C34" s="102"/>
      <c r="D34" s="84">
        <v>14370673</v>
      </c>
      <c r="E34" s="84"/>
      <c r="F34" s="84">
        <v>26484700536</v>
      </c>
      <c r="G34" s="84"/>
      <c r="H34" s="84">
        <v>24500841368</v>
      </c>
      <c r="I34" s="84"/>
      <c r="J34" s="84">
        <v>1983859168</v>
      </c>
      <c r="K34" s="84"/>
      <c r="L34" s="84">
        <v>14370673</v>
      </c>
      <c r="M34" s="84"/>
      <c r="N34" s="84">
        <v>26484700536</v>
      </c>
      <c r="O34" s="84"/>
      <c r="P34" s="84">
        <v>30584311046</v>
      </c>
      <c r="Q34" s="84"/>
      <c r="R34" s="84">
        <v>-4099610509</v>
      </c>
    </row>
    <row r="35" spans="2:18" s="2" customFormat="1" x14ac:dyDescent="0.55000000000000004">
      <c r="B35" s="2" t="s">
        <v>153</v>
      </c>
      <c r="C35" s="102"/>
      <c r="D35" s="84">
        <v>1506857</v>
      </c>
      <c r="E35" s="84"/>
      <c r="F35" s="84">
        <v>15398321544</v>
      </c>
      <c r="G35" s="84"/>
      <c r="H35" s="84">
        <v>14604439208</v>
      </c>
      <c r="I35" s="84"/>
      <c r="J35" s="84">
        <v>793882336</v>
      </c>
      <c r="K35" s="84"/>
      <c r="L35" s="84">
        <v>1506857</v>
      </c>
      <c r="M35" s="84"/>
      <c r="N35" s="84">
        <v>15398321544</v>
      </c>
      <c r="O35" s="84"/>
      <c r="P35" s="84">
        <v>21211278256</v>
      </c>
      <c r="Q35" s="84"/>
      <c r="R35" s="84">
        <v>-5812956711</v>
      </c>
    </row>
    <row r="36" spans="2:18" s="2" customFormat="1" x14ac:dyDescent="0.55000000000000004">
      <c r="B36" s="2" t="s">
        <v>168</v>
      </c>
      <c r="C36" s="102"/>
      <c r="D36" s="84">
        <v>906255</v>
      </c>
      <c r="E36" s="84"/>
      <c r="F36" s="84">
        <v>33557138657</v>
      </c>
      <c r="G36" s="84"/>
      <c r="H36" s="84">
        <v>32025671926</v>
      </c>
      <c r="I36" s="84"/>
      <c r="J36" s="84">
        <v>1531466731</v>
      </c>
      <c r="K36" s="84"/>
      <c r="L36" s="84">
        <v>906255</v>
      </c>
      <c r="M36" s="84"/>
      <c r="N36" s="84">
        <v>33557138657</v>
      </c>
      <c r="O36" s="84"/>
      <c r="P36" s="84">
        <v>39611468614</v>
      </c>
      <c r="Q36" s="84"/>
      <c r="R36" s="84">
        <v>-6054329956</v>
      </c>
    </row>
    <row r="37" spans="2:18" s="2" customFormat="1" x14ac:dyDescent="0.55000000000000004">
      <c r="B37" s="2" t="s">
        <v>139</v>
      </c>
      <c r="C37" s="102"/>
      <c r="D37" s="84">
        <v>28931880</v>
      </c>
      <c r="E37" s="84"/>
      <c r="F37" s="84">
        <v>57807067981</v>
      </c>
      <c r="G37" s="84"/>
      <c r="H37" s="84">
        <v>61641699356</v>
      </c>
      <c r="I37" s="84"/>
      <c r="J37" s="84">
        <v>-3834631374</v>
      </c>
      <c r="K37" s="84"/>
      <c r="L37" s="84">
        <v>28931880</v>
      </c>
      <c r="M37" s="84"/>
      <c r="N37" s="84">
        <v>57807067981</v>
      </c>
      <c r="O37" s="84"/>
      <c r="P37" s="84">
        <v>67073864943</v>
      </c>
      <c r="Q37" s="84"/>
      <c r="R37" s="84">
        <v>-9266796961</v>
      </c>
    </row>
    <row r="38" spans="2:18" s="2" customFormat="1" x14ac:dyDescent="0.55000000000000004">
      <c r="B38" s="2" t="s">
        <v>122</v>
      </c>
      <c r="C38" s="102"/>
      <c r="D38" s="84">
        <v>1359531</v>
      </c>
      <c r="E38" s="84"/>
      <c r="F38" s="84">
        <v>31475079301</v>
      </c>
      <c r="G38" s="84"/>
      <c r="H38" s="84">
        <v>29218171511</v>
      </c>
      <c r="I38" s="84"/>
      <c r="J38" s="84">
        <v>2256907790</v>
      </c>
      <c r="K38" s="84"/>
      <c r="L38" s="84">
        <v>1359531</v>
      </c>
      <c r="M38" s="84"/>
      <c r="N38" s="84">
        <v>31475079301</v>
      </c>
      <c r="O38" s="84"/>
      <c r="P38" s="84">
        <v>43556968916</v>
      </c>
      <c r="Q38" s="84"/>
      <c r="R38" s="84">
        <v>-12081889614</v>
      </c>
    </row>
    <row r="39" spans="2:18" s="42" customFormat="1" ht="30.75" customHeight="1" thickBot="1" x14ac:dyDescent="0.65">
      <c r="B39" s="83" t="s">
        <v>88</v>
      </c>
      <c r="D39" s="86">
        <f>SUM(D10:D38)</f>
        <v>81523016</v>
      </c>
      <c r="E39" s="46"/>
      <c r="F39" s="86">
        <f>SUM(F10:F38)</f>
        <v>501222906714</v>
      </c>
      <c r="G39" s="46"/>
      <c r="H39" s="86">
        <f>SUM(H10:H38)</f>
        <v>477446818751</v>
      </c>
      <c r="I39" s="46"/>
      <c r="J39" s="86">
        <f>SUM(J10:J38)</f>
        <v>23776087965</v>
      </c>
      <c r="K39" s="87"/>
      <c r="L39" s="86">
        <f>SUM(L10:L38)</f>
        <v>81523016</v>
      </c>
      <c r="M39" s="46"/>
      <c r="N39" s="86">
        <f>SUM(N10:N38)</f>
        <v>501222906714</v>
      </c>
      <c r="O39" s="46"/>
      <c r="P39" s="86">
        <f>SUM(P10:P38)</f>
        <v>520152976639</v>
      </c>
      <c r="Q39" s="46"/>
      <c r="R39" s="86">
        <f>SUM(R10:R38)</f>
        <v>-18930069912</v>
      </c>
    </row>
    <row r="40" spans="2:18" ht="21.75" thickTop="1" x14ac:dyDescent="0.55000000000000004"/>
    <row r="41" spans="2:18" ht="30" x14ac:dyDescent="0.75">
      <c r="J41" s="60">
        <v>11</v>
      </c>
    </row>
  </sheetData>
  <sortState xmlns:xlrd2="http://schemas.microsoft.com/office/spreadsheetml/2017/richdata2" ref="B10:R38">
    <sortCondition descending="1" ref="R10:R38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" right="0" top="0" bottom="0" header="0" footer="0"/>
  <pageSetup paperSize="9" scale="61" orientation="landscape" r:id="rId1"/>
  <rowBreaks count="1" manualBreakCount="1">
    <brk id="3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2"/>
    <pageSetUpPr fitToPage="1"/>
  </sheetPr>
  <dimension ref="B2:AB84"/>
  <sheetViews>
    <sheetView rightToLeft="1" view="pageBreakPreview" topLeftCell="A37" zoomScale="60" zoomScaleNormal="96" workbookViewId="0">
      <selection activeCell="N76" sqref="N76"/>
    </sheetView>
  </sheetViews>
  <sheetFormatPr defaultRowHeight="21" x14ac:dyDescent="0.55000000000000004"/>
  <cols>
    <col min="1" max="1" width="3.7109375" style="2" customWidth="1"/>
    <col min="2" max="2" width="40.140625" style="2" customWidth="1"/>
    <col min="3" max="3" width="1" style="2" customWidth="1"/>
    <col min="4" max="4" width="13" style="2" bestFit="1" customWidth="1"/>
    <col min="5" max="5" width="1" style="2" customWidth="1"/>
    <col min="6" max="6" width="19.7109375" style="2" bestFit="1" customWidth="1"/>
    <col min="7" max="7" width="1" style="2" customWidth="1"/>
    <col min="8" max="8" width="19.7109375" style="2" bestFit="1" customWidth="1"/>
    <col min="9" max="9" width="1" style="2" customWidth="1"/>
    <col min="10" max="10" width="19" style="2" customWidth="1"/>
    <col min="11" max="11" width="1" style="2" customWidth="1"/>
    <col min="12" max="12" width="19.42578125" style="2" customWidth="1"/>
    <col min="13" max="13" width="1" style="2" customWidth="1"/>
    <col min="14" max="14" width="22" style="2" customWidth="1"/>
    <col min="15" max="15" width="1" style="2" customWidth="1"/>
    <col min="16" max="16" width="23" style="2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</row>
    <row r="3" spans="2:28" ht="30" x14ac:dyDescent="0.55000000000000004">
      <c r="B3" s="106" t="s">
        <v>52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</row>
    <row r="4" spans="2:28" ht="30" x14ac:dyDescent="0.55000000000000004">
      <c r="B4" s="106" t="s">
        <v>239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</row>
    <row r="6" spans="2:28" ht="30" x14ac:dyDescent="0.55000000000000004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 t="s">
        <v>132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 x14ac:dyDescent="0.55000000000000004">
      <c r="B8" s="125" t="s">
        <v>2</v>
      </c>
      <c r="D8" s="106" t="s">
        <v>54</v>
      </c>
      <c r="E8" s="106" t="s">
        <v>54</v>
      </c>
      <c r="F8" s="106" t="s">
        <v>54</v>
      </c>
      <c r="G8" s="106" t="s">
        <v>54</v>
      </c>
      <c r="H8" s="106" t="s">
        <v>54</v>
      </c>
      <c r="I8" s="106" t="s">
        <v>54</v>
      </c>
      <c r="J8" s="106" t="s">
        <v>54</v>
      </c>
      <c r="L8" s="106" t="s">
        <v>55</v>
      </c>
      <c r="M8" s="106" t="s">
        <v>55</v>
      </c>
      <c r="N8" s="106" t="s">
        <v>55</v>
      </c>
      <c r="O8" s="106" t="s">
        <v>55</v>
      </c>
      <c r="P8" s="106" t="s">
        <v>55</v>
      </c>
      <c r="Q8" s="106" t="s">
        <v>55</v>
      </c>
      <c r="R8" s="106" t="s">
        <v>55</v>
      </c>
    </row>
    <row r="9" spans="2:28" s="4" customFormat="1" ht="63" customHeight="1" x14ac:dyDescent="0.55000000000000004">
      <c r="B9" s="125" t="s">
        <v>2</v>
      </c>
      <c r="D9" s="109" t="s">
        <v>6</v>
      </c>
      <c r="E9" s="48"/>
      <c r="F9" s="109" t="s">
        <v>68</v>
      </c>
      <c r="G9" s="48"/>
      <c r="H9" s="109" t="s">
        <v>69</v>
      </c>
      <c r="I9" s="48"/>
      <c r="J9" s="109" t="s">
        <v>71</v>
      </c>
      <c r="L9" s="109" t="s">
        <v>6</v>
      </c>
      <c r="M9" s="48"/>
      <c r="N9" s="109" t="s">
        <v>68</v>
      </c>
      <c r="O9" s="48"/>
      <c r="P9" s="109" t="s">
        <v>69</v>
      </c>
      <c r="Q9" s="48"/>
      <c r="R9" s="109" t="s">
        <v>71</v>
      </c>
    </row>
    <row r="10" spans="2:28" x14ac:dyDescent="0.55000000000000004">
      <c r="B10" s="2" t="s">
        <v>138</v>
      </c>
      <c r="C10" s="102"/>
      <c r="D10" s="3">
        <v>0</v>
      </c>
      <c r="E10" s="3"/>
      <c r="F10" s="3">
        <v>0</v>
      </c>
      <c r="G10" s="3"/>
      <c r="H10" s="3">
        <v>0</v>
      </c>
      <c r="I10" s="3"/>
      <c r="J10" s="3">
        <v>0</v>
      </c>
      <c r="K10" s="3"/>
      <c r="L10" s="3">
        <v>1805893</v>
      </c>
      <c r="M10" s="3"/>
      <c r="N10" s="3">
        <v>91446138296</v>
      </c>
      <c r="O10" s="3"/>
      <c r="P10" s="3">
        <v>60018973713</v>
      </c>
      <c r="Q10" s="3"/>
      <c r="R10" s="3">
        <v>31427164583</v>
      </c>
    </row>
    <row r="11" spans="2:28" x14ac:dyDescent="0.55000000000000004">
      <c r="B11" s="2" t="s">
        <v>134</v>
      </c>
      <c r="C11" s="102"/>
      <c r="D11" s="3">
        <v>0</v>
      </c>
      <c r="E11" s="3"/>
      <c r="F11" s="3">
        <v>0</v>
      </c>
      <c r="G11" s="3"/>
      <c r="H11" s="3">
        <v>0</v>
      </c>
      <c r="I11" s="3"/>
      <c r="J11" s="3">
        <v>0</v>
      </c>
      <c r="K11" s="3"/>
      <c r="L11" s="3">
        <v>5155820</v>
      </c>
      <c r="M11" s="3"/>
      <c r="N11" s="3">
        <v>77469192137</v>
      </c>
      <c r="O11" s="3"/>
      <c r="P11" s="3">
        <v>49406377276</v>
      </c>
      <c r="Q11" s="3"/>
      <c r="R11" s="3">
        <v>28062814861</v>
      </c>
    </row>
    <row r="12" spans="2:28" x14ac:dyDescent="0.55000000000000004">
      <c r="B12" s="2" t="s">
        <v>143</v>
      </c>
      <c r="C12" s="102"/>
      <c r="D12" s="3">
        <v>1511787</v>
      </c>
      <c r="E12" s="3"/>
      <c r="F12" s="3">
        <v>14291550725</v>
      </c>
      <c r="G12" s="3"/>
      <c r="H12" s="3">
        <v>15723101716</v>
      </c>
      <c r="I12" s="3"/>
      <c r="J12" s="3">
        <v>-1431550991</v>
      </c>
      <c r="K12" s="3"/>
      <c r="L12" s="3">
        <v>5151787</v>
      </c>
      <c r="M12" s="3"/>
      <c r="N12" s="3">
        <v>58272497860</v>
      </c>
      <c r="O12" s="3"/>
      <c r="P12" s="3">
        <v>43620518536</v>
      </c>
      <c r="Q12" s="3"/>
      <c r="R12" s="3">
        <v>14651979324</v>
      </c>
    </row>
    <row r="13" spans="2:28" ht="19.5" customHeight="1" x14ac:dyDescent="0.55000000000000004">
      <c r="B13" s="2" t="s">
        <v>144</v>
      </c>
      <c r="C13" s="102"/>
      <c r="D13" s="3">
        <v>0</v>
      </c>
      <c r="E13" s="3"/>
      <c r="F13" s="3">
        <v>0</v>
      </c>
      <c r="G13" s="3"/>
      <c r="H13" s="3">
        <v>0</v>
      </c>
      <c r="I13" s="3"/>
      <c r="J13" s="3">
        <v>0</v>
      </c>
      <c r="K13" s="3"/>
      <c r="L13" s="3">
        <v>2567000</v>
      </c>
      <c r="M13" s="3"/>
      <c r="N13" s="3">
        <v>42600626188</v>
      </c>
      <c r="O13" s="3"/>
      <c r="P13" s="3">
        <v>31871062111</v>
      </c>
      <c r="Q13" s="3"/>
      <c r="R13" s="3">
        <v>10729564077</v>
      </c>
    </row>
    <row r="14" spans="2:28" ht="19.5" customHeight="1" x14ac:dyDescent="0.55000000000000004">
      <c r="B14" s="2" t="s">
        <v>167</v>
      </c>
      <c r="C14" s="102"/>
      <c r="D14" s="3">
        <v>0</v>
      </c>
      <c r="E14" s="3"/>
      <c r="F14" s="3">
        <v>0</v>
      </c>
      <c r="G14" s="3"/>
      <c r="H14" s="3">
        <v>0</v>
      </c>
      <c r="I14" s="3"/>
      <c r="J14" s="3">
        <v>0</v>
      </c>
      <c r="K14" s="3"/>
      <c r="L14" s="3">
        <v>4236516</v>
      </c>
      <c r="M14" s="3"/>
      <c r="N14" s="3">
        <v>36443885686</v>
      </c>
      <c r="O14" s="3"/>
      <c r="P14" s="3">
        <v>28881505202</v>
      </c>
      <c r="Q14" s="3"/>
      <c r="R14" s="3">
        <v>7562380484</v>
      </c>
    </row>
    <row r="15" spans="2:28" ht="19.5" customHeight="1" x14ac:dyDescent="0.55000000000000004">
      <c r="B15" s="2" t="s">
        <v>127</v>
      </c>
      <c r="C15" s="102"/>
      <c r="D15" s="3">
        <v>0</v>
      </c>
      <c r="E15" s="3"/>
      <c r="F15" s="3">
        <v>0</v>
      </c>
      <c r="G15" s="3"/>
      <c r="H15" s="3">
        <v>0</v>
      </c>
      <c r="I15" s="3"/>
      <c r="J15" s="3">
        <v>0</v>
      </c>
      <c r="K15" s="3"/>
      <c r="L15" s="3">
        <v>170706</v>
      </c>
      <c r="M15" s="3"/>
      <c r="N15" s="3">
        <v>24804910711</v>
      </c>
      <c r="O15" s="3"/>
      <c r="P15" s="3">
        <v>18426669600</v>
      </c>
      <c r="Q15" s="3"/>
      <c r="R15" s="3">
        <v>6378241111</v>
      </c>
    </row>
    <row r="16" spans="2:28" ht="19.5" customHeight="1" x14ac:dyDescent="0.55000000000000004">
      <c r="B16" s="2" t="s">
        <v>146</v>
      </c>
      <c r="C16" s="102"/>
      <c r="D16" s="3">
        <v>0</v>
      </c>
      <c r="E16" s="3"/>
      <c r="F16" s="3">
        <v>0</v>
      </c>
      <c r="G16" s="3"/>
      <c r="H16" s="3">
        <v>0</v>
      </c>
      <c r="I16" s="3"/>
      <c r="J16" s="3">
        <v>0</v>
      </c>
      <c r="K16" s="3"/>
      <c r="L16" s="3">
        <v>275724</v>
      </c>
      <c r="M16" s="3"/>
      <c r="N16" s="3">
        <v>38214474530</v>
      </c>
      <c r="O16" s="3"/>
      <c r="P16" s="3">
        <v>31957880991</v>
      </c>
      <c r="Q16" s="3"/>
      <c r="R16" s="3">
        <v>6256593539</v>
      </c>
    </row>
    <row r="17" spans="2:18" ht="19.5" customHeight="1" x14ac:dyDescent="0.55000000000000004">
      <c r="B17" s="2" t="s">
        <v>113</v>
      </c>
      <c r="C17" s="102"/>
      <c r="D17" s="3">
        <v>0</v>
      </c>
      <c r="E17" s="3"/>
      <c r="F17" s="3">
        <v>0</v>
      </c>
      <c r="G17" s="3"/>
      <c r="H17" s="3">
        <v>0</v>
      </c>
      <c r="I17" s="3"/>
      <c r="J17" s="3">
        <v>0</v>
      </c>
      <c r="K17" s="3"/>
      <c r="L17" s="3">
        <v>1717303</v>
      </c>
      <c r="M17" s="3"/>
      <c r="N17" s="3">
        <v>61049581062</v>
      </c>
      <c r="O17" s="3"/>
      <c r="P17" s="3">
        <v>55326626378</v>
      </c>
      <c r="Q17" s="3"/>
      <c r="R17" s="3">
        <v>5722954684</v>
      </c>
    </row>
    <row r="18" spans="2:18" ht="19.5" customHeight="1" x14ac:dyDescent="0.55000000000000004">
      <c r="B18" s="2" t="s">
        <v>142</v>
      </c>
      <c r="C18" s="102"/>
      <c r="D18" s="3">
        <v>0</v>
      </c>
      <c r="E18" s="3"/>
      <c r="F18" s="3">
        <v>0</v>
      </c>
      <c r="G18" s="3"/>
      <c r="H18" s="3">
        <v>0</v>
      </c>
      <c r="I18" s="3"/>
      <c r="J18" s="3">
        <v>0</v>
      </c>
      <c r="K18" s="3"/>
      <c r="L18" s="3">
        <v>100964</v>
      </c>
      <c r="M18" s="3"/>
      <c r="N18" s="3">
        <v>36119582909</v>
      </c>
      <c r="O18" s="3"/>
      <c r="P18" s="3">
        <v>30796467619</v>
      </c>
      <c r="Q18" s="3"/>
      <c r="R18" s="3">
        <v>5323115290</v>
      </c>
    </row>
    <row r="19" spans="2:18" ht="19.5" customHeight="1" x14ac:dyDescent="0.55000000000000004">
      <c r="B19" s="2" t="s">
        <v>121</v>
      </c>
      <c r="C19" s="102"/>
      <c r="D19" s="3">
        <v>0</v>
      </c>
      <c r="E19" s="3"/>
      <c r="F19" s="3">
        <v>0</v>
      </c>
      <c r="G19" s="3"/>
      <c r="H19" s="3">
        <v>0</v>
      </c>
      <c r="I19" s="3"/>
      <c r="J19" s="3">
        <v>0</v>
      </c>
      <c r="K19" s="3"/>
      <c r="L19" s="3">
        <v>643000</v>
      </c>
      <c r="M19" s="3"/>
      <c r="N19" s="3">
        <v>49706684238</v>
      </c>
      <c r="O19" s="3"/>
      <c r="P19" s="3">
        <v>46461568963</v>
      </c>
      <c r="Q19" s="3"/>
      <c r="R19" s="3">
        <v>3245115275</v>
      </c>
    </row>
    <row r="20" spans="2:18" ht="19.5" customHeight="1" x14ac:dyDescent="0.55000000000000004">
      <c r="B20" s="2" t="s">
        <v>145</v>
      </c>
      <c r="C20" s="102"/>
      <c r="D20" s="3">
        <v>0</v>
      </c>
      <c r="E20" s="3"/>
      <c r="F20" s="3">
        <v>0</v>
      </c>
      <c r="G20" s="3"/>
      <c r="H20" s="3">
        <v>0</v>
      </c>
      <c r="I20" s="3"/>
      <c r="J20" s="3">
        <v>0</v>
      </c>
      <c r="K20" s="3"/>
      <c r="L20" s="3">
        <v>1300000</v>
      </c>
      <c r="M20" s="3"/>
      <c r="N20" s="3">
        <v>29808537222</v>
      </c>
      <c r="O20" s="3"/>
      <c r="P20" s="3">
        <v>26943725250</v>
      </c>
      <c r="Q20" s="3"/>
      <c r="R20" s="3">
        <v>2864811972</v>
      </c>
    </row>
    <row r="21" spans="2:18" ht="19.5" customHeight="1" x14ac:dyDescent="0.55000000000000004">
      <c r="B21" s="2" t="s">
        <v>170</v>
      </c>
      <c r="C21" s="102"/>
      <c r="D21" s="3">
        <v>0</v>
      </c>
      <c r="E21" s="3"/>
      <c r="F21" s="3">
        <v>0</v>
      </c>
      <c r="G21" s="3"/>
      <c r="H21" s="3">
        <v>0</v>
      </c>
      <c r="I21" s="3"/>
      <c r="J21" s="3">
        <v>0</v>
      </c>
      <c r="K21" s="3"/>
      <c r="L21" s="3">
        <v>620000</v>
      </c>
      <c r="M21" s="3"/>
      <c r="N21" s="3">
        <v>22605543858</v>
      </c>
      <c r="O21" s="3"/>
      <c r="P21" s="3">
        <v>20159718312</v>
      </c>
      <c r="Q21" s="3"/>
      <c r="R21" s="3">
        <v>2445825546</v>
      </c>
    </row>
    <row r="22" spans="2:18" ht="19.5" customHeight="1" x14ac:dyDescent="0.55000000000000004">
      <c r="B22" s="2" t="s">
        <v>131</v>
      </c>
      <c r="C22" s="102"/>
      <c r="D22" s="3">
        <v>0</v>
      </c>
      <c r="E22" s="3"/>
      <c r="F22" s="3">
        <v>0</v>
      </c>
      <c r="G22" s="3"/>
      <c r="H22" s="3">
        <v>0</v>
      </c>
      <c r="I22" s="3"/>
      <c r="J22" s="3">
        <v>0</v>
      </c>
      <c r="K22" s="3"/>
      <c r="L22" s="3">
        <v>902641</v>
      </c>
      <c r="M22" s="3"/>
      <c r="N22" s="3">
        <v>15918726766</v>
      </c>
      <c r="O22" s="3"/>
      <c r="P22" s="3">
        <v>13737208079</v>
      </c>
      <c r="Q22" s="3"/>
      <c r="R22" s="3">
        <v>2181518687</v>
      </c>
    </row>
    <row r="23" spans="2:18" ht="19.5" customHeight="1" x14ac:dyDescent="0.55000000000000004">
      <c r="B23" s="2" t="s">
        <v>150</v>
      </c>
      <c r="C23" s="102"/>
      <c r="D23" s="3">
        <v>0</v>
      </c>
      <c r="E23" s="3"/>
      <c r="F23" s="3">
        <v>0</v>
      </c>
      <c r="G23" s="3"/>
      <c r="H23" s="3">
        <v>0</v>
      </c>
      <c r="I23" s="3"/>
      <c r="J23" s="3">
        <v>0</v>
      </c>
      <c r="K23" s="3"/>
      <c r="L23" s="3">
        <v>1384000</v>
      </c>
      <c r="M23" s="3"/>
      <c r="N23" s="3">
        <v>14942047802</v>
      </c>
      <c r="O23" s="3"/>
      <c r="P23" s="3">
        <v>13415181024</v>
      </c>
      <c r="Q23" s="3"/>
      <c r="R23" s="3">
        <v>1526866778</v>
      </c>
    </row>
    <row r="24" spans="2:18" ht="19.5" customHeight="1" x14ac:dyDescent="0.55000000000000004">
      <c r="B24" s="2" t="s">
        <v>238</v>
      </c>
      <c r="C24" s="102"/>
      <c r="D24" s="3">
        <v>0</v>
      </c>
      <c r="E24" s="3"/>
      <c r="F24" s="3">
        <v>0</v>
      </c>
      <c r="G24" s="3"/>
      <c r="H24" s="3">
        <v>0</v>
      </c>
      <c r="I24" s="3"/>
      <c r="J24" s="3">
        <v>0</v>
      </c>
      <c r="K24" s="3"/>
      <c r="L24" s="3">
        <v>1901368</v>
      </c>
      <c r="M24" s="3"/>
      <c r="N24" s="3">
        <v>11353720107</v>
      </c>
      <c r="O24" s="3"/>
      <c r="P24" s="3">
        <v>10011256654</v>
      </c>
      <c r="Q24" s="3"/>
      <c r="R24" s="3">
        <v>1342463453</v>
      </c>
    </row>
    <row r="25" spans="2:18" ht="19.5" customHeight="1" x14ac:dyDescent="0.55000000000000004">
      <c r="B25" s="2" t="s">
        <v>165</v>
      </c>
      <c r="C25" s="102"/>
      <c r="D25" s="3">
        <v>0</v>
      </c>
      <c r="E25" s="3"/>
      <c r="F25" s="3">
        <v>0</v>
      </c>
      <c r="G25" s="3"/>
      <c r="H25" s="3">
        <v>0</v>
      </c>
      <c r="I25" s="3"/>
      <c r="J25" s="3">
        <v>0</v>
      </c>
      <c r="K25" s="3"/>
      <c r="L25" s="3">
        <v>500000</v>
      </c>
      <c r="M25" s="3"/>
      <c r="N25" s="3">
        <v>15536263234</v>
      </c>
      <c r="O25" s="3"/>
      <c r="P25" s="3">
        <v>14438097814</v>
      </c>
      <c r="Q25" s="3"/>
      <c r="R25" s="3">
        <v>1098165420</v>
      </c>
    </row>
    <row r="26" spans="2:18" ht="19.5" customHeight="1" x14ac:dyDescent="0.55000000000000004">
      <c r="B26" s="2" t="s">
        <v>229</v>
      </c>
      <c r="C26" s="102"/>
      <c r="D26" s="3">
        <v>0</v>
      </c>
      <c r="E26" s="3"/>
      <c r="F26" s="3">
        <v>0</v>
      </c>
      <c r="G26" s="3"/>
      <c r="H26" s="3">
        <v>0</v>
      </c>
      <c r="I26" s="3"/>
      <c r="J26" s="3">
        <v>0</v>
      </c>
      <c r="K26" s="3"/>
      <c r="L26" s="3">
        <v>1867639</v>
      </c>
      <c r="M26" s="3"/>
      <c r="N26" s="3">
        <v>10404789913</v>
      </c>
      <c r="O26" s="3"/>
      <c r="P26" s="3">
        <v>9457592305</v>
      </c>
      <c r="Q26" s="3"/>
      <c r="R26" s="3">
        <v>947197608</v>
      </c>
    </row>
    <row r="27" spans="2:18" ht="19.5" customHeight="1" x14ac:dyDescent="0.55000000000000004">
      <c r="B27" s="2" t="s">
        <v>226</v>
      </c>
      <c r="C27" s="102"/>
      <c r="D27" s="3">
        <v>0</v>
      </c>
      <c r="E27" s="3"/>
      <c r="F27" s="3">
        <v>0</v>
      </c>
      <c r="G27" s="3"/>
      <c r="H27" s="3">
        <v>0</v>
      </c>
      <c r="I27" s="3"/>
      <c r="J27" s="3">
        <v>0</v>
      </c>
      <c r="K27" s="3"/>
      <c r="L27" s="3">
        <v>3113909</v>
      </c>
      <c r="M27" s="3"/>
      <c r="N27" s="3">
        <v>11250709467</v>
      </c>
      <c r="O27" s="3"/>
      <c r="P27" s="3">
        <v>10360397579</v>
      </c>
      <c r="Q27" s="3"/>
      <c r="R27" s="3">
        <v>890311888</v>
      </c>
    </row>
    <row r="28" spans="2:18" ht="19.5" customHeight="1" x14ac:dyDescent="0.55000000000000004">
      <c r="B28" s="2" t="s">
        <v>154</v>
      </c>
      <c r="C28" s="102"/>
      <c r="D28" s="3">
        <v>0</v>
      </c>
      <c r="E28" s="3"/>
      <c r="F28" s="3">
        <v>0</v>
      </c>
      <c r="G28" s="3"/>
      <c r="H28" s="3">
        <v>0</v>
      </c>
      <c r="I28" s="3"/>
      <c r="J28" s="3">
        <v>0</v>
      </c>
      <c r="K28" s="3"/>
      <c r="L28" s="3">
        <v>1533275</v>
      </c>
      <c r="M28" s="3"/>
      <c r="N28" s="3">
        <v>81974760586</v>
      </c>
      <c r="O28" s="3"/>
      <c r="P28" s="3">
        <v>81299051137</v>
      </c>
      <c r="Q28" s="3"/>
      <c r="R28" s="3">
        <v>675709449</v>
      </c>
    </row>
    <row r="29" spans="2:18" ht="19.5" customHeight="1" x14ac:dyDescent="0.55000000000000004">
      <c r="B29" s="2" t="s">
        <v>148</v>
      </c>
      <c r="C29" s="102"/>
      <c r="D29" s="3">
        <v>0</v>
      </c>
      <c r="E29" s="3"/>
      <c r="F29" s="3">
        <v>0</v>
      </c>
      <c r="G29" s="3"/>
      <c r="H29" s="3">
        <v>0</v>
      </c>
      <c r="I29" s="3"/>
      <c r="J29" s="3">
        <v>0</v>
      </c>
      <c r="K29" s="3"/>
      <c r="L29" s="3">
        <v>5000</v>
      </c>
      <c r="M29" s="3"/>
      <c r="N29" s="3">
        <v>4555174225</v>
      </c>
      <c r="O29" s="3"/>
      <c r="P29" s="3">
        <v>4124352325</v>
      </c>
      <c r="Q29" s="3"/>
      <c r="R29" s="3">
        <v>430821900</v>
      </c>
    </row>
    <row r="30" spans="2:18" ht="19.5" customHeight="1" x14ac:dyDescent="0.55000000000000004">
      <c r="B30" s="2" t="s">
        <v>159</v>
      </c>
      <c r="C30" s="102"/>
      <c r="D30" s="3">
        <v>0</v>
      </c>
      <c r="E30" s="3"/>
      <c r="F30" s="3">
        <v>0</v>
      </c>
      <c r="G30" s="3"/>
      <c r="H30" s="3">
        <v>0</v>
      </c>
      <c r="I30" s="3"/>
      <c r="J30" s="3">
        <v>0</v>
      </c>
      <c r="K30" s="3"/>
      <c r="L30" s="3">
        <v>2254288</v>
      </c>
      <c r="M30" s="3"/>
      <c r="N30" s="3">
        <v>30121485330</v>
      </c>
      <c r="O30" s="3"/>
      <c r="P30" s="3">
        <v>29769331611</v>
      </c>
      <c r="Q30" s="3"/>
      <c r="R30" s="3">
        <v>352153719</v>
      </c>
    </row>
    <row r="31" spans="2:18" ht="19.5" customHeight="1" x14ac:dyDescent="0.55000000000000004">
      <c r="B31" s="2" t="s">
        <v>230</v>
      </c>
      <c r="C31" s="102"/>
      <c r="D31" s="3">
        <v>315303</v>
      </c>
      <c r="E31" s="3"/>
      <c r="F31" s="3">
        <v>2166235626</v>
      </c>
      <c r="G31" s="3"/>
      <c r="H31" s="3">
        <v>1910202822</v>
      </c>
      <c r="I31" s="3"/>
      <c r="J31" s="3">
        <v>256032804</v>
      </c>
      <c r="K31" s="3"/>
      <c r="L31" s="3">
        <v>1014088</v>
      </c>
      <c r="M31" s="3"/>
      <c r="N31" s="3">
        <v>6438035202</v>
      </c>
      <c r="O31" s="3"/>
      <c r="P31" s="3">
        <v>6143657855</v>
      </c>
      <c r="Q31" s="3"/>
      <c r="R31" s="3">
        <v>294377347</v>
      </c>
    </row>
    <row r="32" spans="2:18" ht="19.5" customHeight="1" x14ac:dyDescent="0.55000000000000004">
      <c r="B32" s="2" t="s">
        <v>123</v>
      </c>
      <c r="C32" s="102"/>
      <c r="D32" s="3">
        <v>0</v>
      </c>
      <c r="E32" s="3"/>
      <c r="F32" s="3">
        <v>0</v>
      </c>
      <c r="G32" s="3"/>
      <c r="H32" s="3">
        <v>0</v>
      </c>
      <c r="I32" s="3"/>
      <c r="J32" s="3">
        <v>0</v>
      </c>
      <c r="K32" s="3"/>
      <c r="L32" s="3">
        <v>5500</v>
      </c>
      <c r="M32" s="3"/>
      <c r="N32" s="3">
        <v>4243386752</v>
      </c>
      <c r="O32" s="3"/>
      <c r="P32" s="3">
        <v>4118235004</v>
      </c>
      <c r="Q32" s="3"/>
      <c r="R32" s="3">
        <v>125151748</v>
      </c>
    </row>
    <row r="33" spans="2:18" ht="19.5" customHeight="1" x14ac:dyDescent="0.55000000000000004">
      <c r="B33" s="2" t="s">
        <v>182</v>
      </c>
      <c r="C33" s="102"/>
      <c r="D33" s="3">
        <v>0</v>
      </c>
      <c r="E33" s="3"/>
      <c r="F33" s="3">
        <v>0</v>
      </c>
      <c r="G33" s="3"/>
      <c r="H33" s="3">
        <v>0</v>
      </c>
      <c r="I33" s="3"/>
      <c r="J33" s="3">
        <v>0</v>
      </c>
      <c r="K33" s="3"/>
      <c r="L33" s="3">
        <v>7300</v>
      </c>
      <c r="M33" s="3"/>
      <c r="N33" s="3">
        <v>5341780630</v>
      </c>
      <c r="O33" s="3"/>
      <c r="P33" s="3">
        <v>5236839000</v>
      </c>
      <c r="Q33" s="3"/>
      <c r="R33" s="3">
        <v>104941630</v>
      </c>
    </row>
    <row r="34" spans="2:18" ht="19.5" customHeight="1" x14ac:dyDescent="0.55000000000000004">
      <c r="B34" s="2" t="s">
        <v>221</v>
      </c>
      <c r="C34" s="102"/>
      <c r="D34" s="3">
        <v>0</v>
      </c>
      <c r="E34" s="3"/>
      <c r="F34" s="3">
        <v>0</v>
      </c>
      <c r="G34" s="3"/>
      <c r="H34" s="3">
        <v>0</v>
      </c>
      <c r="I34" s="3"/>
      <c r="J34" s="3">
        <v>0</v>
      </c>
      <c r="K34" s="3"/>
      <c r="L34" s="3">
        <v>3200</v>
      </c>
      <c r="M34" s="3"/>
      <c r="N34" s="3">
        <v>2627139747</v>
      </c>
      <c r="O34" s="3"/>
      <c r="P34" s="3">
        <v>2531402733</v>
      </c>
      <c r="Q34" s="3"/>
      <c r="R34" s="3">
        <v>95737014</v>
      </c>
    </row>
    <row r="35" spans="2:18" ht="19.5" customHeight="1" x14ac:dyDescent="0.55000000000000004">
      <c r="B35" s="2" t="s">
        <v>180</v>
      </c>
      <c r="C35" s="102"/>
      <c r="D35" s="3">
        <v>0</v>
      </c>
      <c r="E35" s="3"/>
      <c r="F35" s="3">
        <v>0</v>
      </c>
      <c r="G35" s="3"/>
      <c r="H35" s="3">
        <v>0</v>
      </c>
      <c r="I35" s="3"/>
      <c r="J35" s="3">
        <v>0</v>
      </c>
      <c r="K35" s="3"/>
      <c r="L35" s="3">
        <v>4000</v>
      </c>
      <c r="M35" s="3"/>
      <c r="N35" s="3">
        <v>3068643708</v>
      </c>
      <c r="O35" s="3"/>
      <c r="P35" s="3">
        <v>2996322983</v>
      </c>
      <c r="Q35" s="3"/>
      <c r="R35" s="3">
        <v>72320725</v>
      </c>
    </row>
    <row r="36" spans="2:18" ht="19.5" customHeight="1" x14ac:dyDescent="0.55000000000000004">
      <c r="B36" s="2" t="s">
        <v>210</v>
      </c>
      <c r="C36" s="102"/>
      <c r="D36" s="3">
        <v>0</v>
      </c>
      <c r="E36" s="3"/>
      <c r="F36" s="3">
        <v>0</v>
      </c>
      <c r="G36" s="3"/>
      <c r="H36" s="3">
        <v>0</v>
      </c>
      <c r="I36" s="3"/>
      <c r="J36" s="3">
        <v>0</v>
      </c>
      <c r="K36" s="3"/>
      <c r="L36" s="3">
        <v>10500</v>
      </c>
      <c r="M36" s="3"/>
      <c r="N36" s="3">
        <v>10295483607</v>
      </c>
      <c r="O36" s="3"/>
      <c r="P36" s="3">
        <v>10232014211</v>
      </c>
      <c r="Q36" s="3"/>
      <c r="R36" s="3">
        <v>63469396</v>
      </c>
    </row>
    <row r="37" spans="2:18" ht="19.5" customHeight="1" x14ac:dyDescent="0.55000000000000004">
      <c r="B37" s="2" t="s">
        <v>149</v>
      </c>
      <c r="C37" s="102"/>
      <c r="D37" s="3">
        <v>0</v>
      </c>
      <c r="E37" s="3"/>
      <c r="F37" s="3">
        <v>0</v>
      </c>
      <c r="G37" s="3"/>
      <c r="H37" s="3">
        <v>0</v>
      </c>
      <c r="I37" s="3"/>
      <c r="J37" s="3">
        <v>0</v>
      </c>
      <c r="K37" s="3"/>
      <c r="L37" s="3">
        <v>1226497</v>
      </c>
      <c r="M37" s="3"/>
      <c r="N37" s="3">
        <v>20869266447</v>
      </c>
      <c r="O37" s="3"/>
      <c r="P37" s="3">
        <v>20823146841</v>
      </c>
      <c r="Q37" s="3"/>
      <c r="R37" s="3">
        <v>46119606</v>
      </c>
    </row>
    <row r="38" spans="2:18" ht="19.5" customHeight="1" x14ac:dyDescent="0.55000000000000004">
      <c r="B38" s="2" t="s">
        <v>211</v>
      </c>
      <c r="C38" s="102"/>
      <c r="D38" s="3">
        <v>0</v>
      </c>
      <c r="E38" s="3"/>
      <c r="F38" s="3">
        <v>0</v>
      </c>
      <c r="G38" s="3"/>
      <c r="H38" s="3">
        <v>0</v>
      </c>
      <c r="I38" s="3"/>
      <c r="J38" s="3">
        <v>0</v>
      </c>
      <c r="K38" s="3"/>
      <c r="L38" s="3">
        <v>5000</v>
      </c>
      <c r="M38" s="3"/>
      <c r="N38" s="3">
        <v>5000000000</v>
      </c>
      <c r="O38" s="3"/>
      <c r="P38" s="3">
        <v>4977902080</v>
      </c>
      <c r="Q38" s="3"/>
      <c r="R38" s="3">
        <v>22097920</v>
      </c>
    </row>
    <row r="39" spans="2:18" ht="19.5" customHeight="1" x14ac:dyDescent="0.55000000000000004">
      <c r="B39" s="2" t="s">
        <v>184</v>
      </c>
      <c r="C39" s="102"/>
      <c r="D39" s="3">
        <v>0</v>
      </c>
      <c r="E39" s="3"/>
      <c r="F39" s="3">
        <v>0</v>
      </c>
      <c r="G39" s="3"/>
      <c r="H39" s="3">
        <v>0</v>
      </c>
      <c r="I39" s="3"/>
      <c r="J39" s="3">
        <v>0</v>
      </c>
      <c r="K39" s="3"/>
      <c r="L39" s="3">
        <v>13200</v>
      </c>
      <c r="M39" s="3"/>
      <c r="N39" s="3">
        <v>8590322723</v>
      </c>
      <c r="O39" s="3"/>
      <c r="P39" s="3">
        <v>8576764247</v>
      </c>
      <c r="Q39" s="3"/>
      <c r="R39" s="3">
        <v>13558476</v>
      </c>
    </row>
    <row r="40" spans="2:18" ht="19.5" customHeight="1" x14ac:dyDescent="0.55000000000000004">
      <c r="B40" s="2" t="s">
        <v>185</v>
      </c>
      <c r="C40" s="102"/>
      <c r="D40" s="3">
        <v>0</v>
      </c>
      <c r="E40" s="3"/>
      <c r="F40" s="3">
        <v>0</v>
      </c>
      <c r="G40" s="3"/>
      <c r="H40" s="3">
        <v>0</v>
      </c>
      <c r="I40" s="3"/>
      <c r="J40" s="3">
        <v>0</v>
      </c>
      <c r="K40" s="3"/>
      <c r="L40" s="3">
        <v>2000</v>
      </c>
      <c r="M40" s="3"/>
      <c r="N40" s="3">
        <v>1486150591</v>
      </c>
      <c r="O40" s="3"/>
      <c r="P40" s="3">
        <v>1474167143</v>
      </c>
      <c r="Q40" s="3"/>
      <c r="R40" s="3">
        <v>11983448</v>
      </c>
    </row>
    <row r="41" spans="2:18" ht="23.25" customHeight="1" x14ac:dyDescent="0.55000000000000004">
      <c r="B41" s="2" t="s">
        <v>147</v>
      </c>
      <c r="C41" s="102"/>
      <c r="D41" s="3">
        <v>3320</v>
      </c>
      <c r="E41" s="3"/>
      <c r="F41" s="3">
        <v>79827788</v>
      </c>
      <c r="G41" s="3"/>
      <c r="H41" s="3">
        <v>77258800</v>
      </c>
      <c r="I41" s="3"/>
      <c r="J41" s="3">
        <v>2568988</v>
      </c>
      <c r="K41" s="3"/>
      <c r="L41" s="3">
        <v>1095064</v>
      </c>
      <c r="M41" s="3"/>
      <c r="N41" s="3">
        <v>25492186186</v>
      </c>
      <c r="O41" s="3"/>
      <c r="P41" s="3">
        <v>25482930652</v>
      </c>
      <c r="Q41" s="3"/>
      <c r="R41" s="3">
        <v>9255534</v>
      </c>
    </row>
    <row r="42" spans="2:18" ht="19.5" customHeight="1" x14ac:dyDescent="0.55000000000000004">
      <c r="B42" s="2" t="s">
        <v>223</v>
      </c>
      <c r="C42" s="102"/>
      <c r="D42" s="3">
        <v>0</v>
      </c>
      <c r="E42" s="3"/>
      <c r="F42" s="3">
        <v>0</v>
      </c>
      <c r="G42" s="3"/>
      <c r="H42" s="3">
        <v>0</v>
      </c>
      <c r="I42" s="3"/>
      <c r="J42" s="3">
        <v>0</v>
      </c>
      <c r="K42" s="3"/>
      <c r="L42" s="3">
        <v>1100</v>
      </c>
      <c r="M42" s="3"/>
      <c r="N42" s="3">
        <v>1100000000</v>
      </c>
      <c r="O42" s="3"/>
      <c r="P42" s="3">
        <v>1093048078</v>
      </c>
      <c r="Q42" s="3"/>
      <c r="R42" s="3">
        <v>6951922</v>
      </c>
    </row>
    <row r="43" spans="2:18" ht="19.5" customHeight="1" x14ac:dyDescent="0.55000000000000004">
      <c r="B43" s="2" t="s">
        <v>14</v>
      </c>
      <c r="C43" s="102"/>
      <c r="D43" s="3">
        <v>0</v>
      </c>
      <c r="E43" s="3"/>
      <c r="F43" s="3">
        <v>0</v>
      </c>
      <c r="G43" s="3"/>
      <c r="H43" s="3">
        <v>0</v>
      </c>
      <c r="I43" s="3"/>
      <c r="J43" s="3">
        <v>0</v>
      </c>
      <c r="K43" s="3"/>
      <c r="L43" s="3">
        <v>18776</v>
      </c>
      <c r="M43" s="3"/>
      <c r="N43" s="3">
        <v>118144913</v>
      </c>
      <c r="O43" s="3"/>
      <c r="P43" s="3">
        <v>116651767</v>
      </c>
      <c r="Q43" s="3"/>
      <c r="R43" s="3">
        <v>1493146</v>
      </c>
    </row>
    <row r="44" spans="2:18" ht="19.5" customHeight="1" x14ac:dyDescent="0.55000000000000004">
      <c r="B44" s="2" t="s">
        <v>164</v>
      </c>
      <c r="C44" s="102"/>
      <c r="D44" s="3">
        <v>0</v>
      </c>
      <c r="E44" s="3"/>
      <c r="F44" s="3">
        <v>0</v>
      </c>
      <c r="G44" s="3"/>
      <c r="H44" s="3">
        <v>0</v>
      </c>
      <c r="I44" s="3"/>
      <c r="J44" s="3">
        <v>0</v>
      </c>
      <c r="K44" s="3"/>
      <c r="L44" s="3">
        <v>71</v>
      </c>
      <c r="M44" s="3"/>
      <c r="N44" s="3">
        <v>1508950</v>
      </c>
      <c r="O44" s="3"/>
      <c r="P44" s="3">
        <v>891145</v>
      </c>
      <c r="Q44" s="3"/>
      <c r="R44" s="3">
        <v>617805</v>
      </c>
    </row>
    <row r="45" spans="2:18" ht="19.5" customHeight="1" x14ac:dyDescent="0.55000000000000004">
      <c r="B45" s="2" t="s">
        <v>204</v>
      </c>
      <c r="C45" s="102"/>
      <c r="D45" s="3">
        <v>0</v>
      </c>
      <c r="E45" s="3"/>
      <c r="F45" s="3">
        <v>0</v>
      </c>
      <c r="G45" s="3"/>
      <c r="H45" s="3">
        <v>0</v>
      </c>
      <c r="I45" s="3"/>
      <c r="J45" s="3">
        <v>0</v>
      </c>
      <c r="K45" s="3"/>
      <c r="L45" s="3">
        <v>5</v>
      </c>
      <c r="M45" s="3"/>
      <c r="N45" s="3">
        <v>5</v>
      </c>
      <c r="O45" s="3"/>
      <c r="P45" s="3">
        <v>5</v>
      </c>
      <c r="Q45" s="3"/>
      <c r="R45" s="3">
        <v>0</v>
      </c>
    </row>
    <row r="46" spans="2:18" ht="19.5" customHeight="1" x14ac:dyDescent="0.55000000000000004">
      <c r="B46" s="2" t="s">
        <v>197</v>
      </c>
      <c r="C46" s="102"/>
      <c r="D46" s="3">
        <v>0</v>
      </c>
      <c r="E46" s="3"/>
      <c r="F46" s="3">
        <v>0</v>
      </c>
      <c r="G46" s="3"/>
      <c r="H46" s="3">
        <v>0</v>
      </c>
      <c r="I46" s="3"/>
      <c r="J46" s="3">
        <v>0</v>
      </c>
      <c r="K46" s="3"/>
      <c r="L46" s="3">
        <v>4</v>
      </c>
      <c r="M46" s="3"/>
      <c r="N46" s="3">
        <v>4</v>
      </c>
      <c r="O46" s="3"/>
      <c r="P46" s="3">
        <v>4</v>
      </c>
      <c r="Q46" s="3"/>
      <c r="R46" s="3">
        <v>0</v>
      </c>
    </row>
    <row r="47" spans="2:18" ht="19.5" customHeight="1" x14ac:dyDescent="0.55000000000000004">
      <c r="B47" s="2" t="s">
        <v>199</v>
      </c>
      <c r="C47" s="102"/>
      <c r="D47" s="3">
        <v>0</v>
      </c>
      <c r="E47" s="3"/>
      <c r="F47" s="3">
        <v>0</v>
      </c>
      <c r="G47" s="3"/>
      <c r="H47" s="3">
        <v>0</v>
      </c>
      <c r="I47" s="3"/>
      <c r="J47" s="3">
        <v>0</v>
      </c>
      <c r="K47" s="3"/>
      <c r="L47" s="3">
        <v>2</v>
      </c>
      <c r="M47" s="3"/>
      <c r="N47" s="3">
        <v>2</v>
      </c>
      <c r="O47" s="3"/>
      <c r="P47" s="3">
        <v>2</v>
      </c>
      <c r="Q47" s="3"/>
      <c r="R47" s="3">
        <v>0</v>
      </c>
    </row>
    <row r="48" spans="2:18" ht="19.5" customHeight="1" x14ac:dyDescent="0.55000000000000004">
      <c r="B48" s="2" t="s">
        <v>205</v>
      </c>
      <c r="C48" s="102"/>
      <c r="D48" s="3">
        <v>0</v>
      </c>
      <c r="E48" s="3"/>
      <c r="F48" s="3">
        <v>0</v>
      </c>
      <c r="G48" s="3"/>
      <c r="H48" s="3">
        <v>0</v>
      </c>
      <c r="I48" s="3"/>
      <c r="J48" s="3">
        <v>0</v>
      </c>
      <c r="K48" s="3"/>
      <c r="L48" s="3">
        <v>3</v>
      </c>
      <c r="M48" s="3"/>
      <c r="N48" s="3">
        <v>3</v>
      </c>
      <c r="O48" s="3"/>
      <c r="P48" s="3">
        <v>3</v>
      </c>
      <c r="Q48" s="3"/>
      <c r="R48" s="3">
        <v>0</v>
      </c>
    </row>
    <row r="49" spans="2:18" ht="19.5" customHeight="1" x14ac:dyDescent="0.55000000000000004">
      <c r="B49" s="2" t="s">
        <v>202</v>
      </c>
      <c r="C49" s="102"/>
      <c r="D49" s="3">
        <v>0</v>
      </c>
      <c r="E49" s="3"/>
      <c r="F49" s="3">
        <v>0</v>
      </c>
      <c r="G49" s="3"/>
      <c r="H49" s="3">
        <v>0</v>
      </c>
      <c r="I49" s="3"/>
      <c r="J49" s="3">
        <v>0</v>
      </c>
      <c r="K49" s="3"/>
      <c r="L49" s="3">
        <v>5</v>
      </c>
      <c r="M49" s="3"/>
      <c r="N49" s="3">
        <v>5</v>
      </c>
      <c r="O49" s="3"/>
      <c r="P49" s="3">
        <v>5</v>
      </c>
      <c r="Q49" s="3"/>
      <c r="R49" s="3">
        <v>0</v>
      </c>
    </row>
    <row r="50" spans="2:18" ht="19.5" customHeight="1" x14ac:dyDescent="0.55000000000000004">
      <c r="B50" s="2" t="s">
        <v>209</v>
      </c>
      <c r="C50" s="102"/>
      <c r="D50" s="3">
        <v>0</v>
      </c>
      <c r="E50" s="3"/>
      <c r="F50" s="3">
        <v>0</v>
      </c>
      <c r="G50" s="3"/>
      <c r="H50" s="3">
        <v>0</v>
      </c>
      <c r="I50" s="3"/>
      <c r="J50" s="3">
        <v>0</v>
      </c>
      <c r="K50" s="3"/>
      <c r="L50" s="3">
        <v>1</v>
      </c>
      <c r="M50" s="3"/>
      <c r="N50" s="3">
        <v>1</v>
      </c>
      <c r="O50" s="3"/>
      <c r="P50" s="3">
        <v>1</v>
      </c>
      <c r="Q50" s="3"/>
      <c r="R50" s="3">
        <v>0</v>
      </c>
    </row>
    <row r="51" spans="2:18" ht="19.5" customHeight="1" x14ac:dyDescent="0.55000000000000004">
      <c r="B51" s="2" t="s">
        <v>200</v>
      </c>
      <c r="C51" s="102"/>
      <c r="D51" s="3">
        <v>0</v>
      </c>
      <c r="E51" s="3"/>
      <c r="F51" s="3">
        <v>0</v>
      </c>
      <c r="G51" s="3"/>
      <c r="H51" s="3">
        <v>0</v>
      </c>
      <c r="I51" s="3"/>
      <c r="J51" s="3">
        <v>0</v>
      </c>
      <c r="K51" s="3"/>
      <c r="L51" s="3">
        <v>3</v>
      </c>
      <c r="M51" s="3"/>
      <c r="N51" s="3">
        <v>3</v>
      </c>
      <c r="O51" s="3"/>
      <c r="P51" s="3">
        <v>3</v>
      </c>
      <c r="Q51" s="3"/>
      <c r="R51" s="3">
        <v>0</v>
      </c>
    </row>
    <row r="52" spans="2:18" ht="19.5" customHeight="1" x14ac:dyDescent="0.55000000000000004">
      <c r="B52" s="2" t="s">
        <v>196</v>
      </c>
      <c r="C52" s="102"/>
      <c r="D52" s="3">
        <v>0</v>
      </c>
      <c r="E52" s="3"/>
      <c r="F52" s="3">
        <v>0</v>
      </c>
      <c r="G52" s="3"/>
      <c r="H52" s="3">
        <v>0</v>
      </c>
      <c r="I52" s="3"/>
      <c r="J52" s="3">
        <v>0</v>
      </c>
      <c r="K52" s="3"/>
      <c r="L52" s="3">
        <v>1</v>
      </c>
      <c r="M52" s="3"/>
      <c r="N52" s="3">
        <v>1</v>
      </c>
      <c r="O52" s="3"/>
      <c r="P52" s="3">
        <v>1</v>
      </c>
      <c r="Q52" s="3"/>
      <c r="R52" s="3">
        <v>0</v>
      </c>
    </row>
    <row r="53" spans="2:18" ht="19.5" customHeight="1" x14ac:dyDescent="0.55000000000000004">
      <c r="B53" s="2" t="s">
        <v>207</v>
      </c>
      <c r="C53" s="102"/>
      <c r="D53" s="3">
        <v>0</v>
      </c>
      <c r="E53" s="3"/>
      <c r="F53" s="3">
        <v>0</v>
      </c>
      <c r="G53" s="3"/>
      <c r="H53" s="3">
        <v>0</v>
      </c>
      <c r="I53" s="3"/>
      <c r="J53" s="3">
        <v>0</v>
      </c>
      <c r="K53" s="3"/>
      <c r="L53" s="3">
        <v>1</v>
      </c>
      <c r="M53" s="3"/>
      <c r="N53" s="3">
        <v>1</v>
      </c>
      <c r="O53" s="3"/>
      <c r="P53" s="3">
        <v>1</v>
      </c>
      <c r="Q53" s="3"/>
      <c r="R53" s="3">
        <v>0</v>
      </c>
    </row>
    <row r="54" spans="2:18" ht="19.5" customHeight="1" x14ac:dyDescent="0.55000000000000004">
      <c r="B54" s="2" t="s">
        <v>198</v>
      </c>
      <c r="C54" s="102"/>
      <c r="D54" s="3">
        <v>0</v>
      </c>
      <c r="E54" s="3"/>
      <c r="F54" s="3">
        <v>0</v>
      </c>
      <c r="G54" s="3"/>
      <c r="H54" s="3">
        <v>0</v>
      </c>
      <c r="I54" s="3"/>
      <c r="J54" s="3">
        <v>0</v>
      </c>
      <c r="K54" s="3"/>
      <c r="L54" s="3">
        <v>1</v>
      </c>
      <c r="M54" s="3"/>
      <c r="N54" s="3">
        <v>1</v>
      </c>
      <c r="O54" s="3"/>
      <c r="P54" s="3">
        <v>1</v>
      </c>
      <c r="Q54" s="3"/>
      <c r="R54" s="3">
        <v>0</v>
      </c>
    </row>
    <row r="55" spans="2:18" ht="19.5" customHeight="1" x14ac:dyDescent="0.55000000000000004">
      <c r="B55" s="2" t="s">
        <v>206</v>
      </c>
      <c r="C55" s="102"/>
      <c r="D55" s="3">
        <v>0</v>
      </c>
      <c r="E55" s="3"/>
      <c r="F55" s="3">
        <v>0</v>
      </c>
      <c r="G55" s="3"/>
      <c r="H55" s="3">
        <v>0</v>
      </c>
      <c r="I55" s="3"/>
      <c r="J55" s="3">
        <v>0</v>
      </c>
      <c r="K55" s="3"/>
      <c r="L55" s="3">
        <v>1</v>
      </c>
      <c r="M55" s="3"/>
      <c r="N55" s="3">
        <v>1</v>
      </c>
      <c r="O55" s="3"/>
      <c r="P55" s="3">
        <v>1</v>
      </c>
      <c r="Q55" s="3"/>
      <c r="R55" s="3">
        <v>0</v>
      </c>
    </row>
    <row r="56" spans="2:18" ht="19.5" customHeight="1" x14ac:dyDescent="0.55000000000000004">
      <c r="B56" s="2" t="s">
        <v>201</v>
      </c>
      <c r="C56" s="102"/>
      <c r="D56" s="3">
        <v>0</v>
      </c>
      <c r="E56" s="3"/>
      <c r="F56" s="3">
        <v>0</v>
      </c>
      <c r="G56" s="3"/>
      <c r="H56" s="3">
        <v>0</v>
      </c>
      <c r="I56" s="3"/>
      <c r="J56" s="3">
        <v>0</v>
      </c>
      <c r="K56" s="3"/>
      <c r="L56" s="3">
        <v>1</v>
      </c>
      <c r="M56" s="3"/>
      <c r="N56" s="3">
        <v>1</v>
      </c>
      <c r="O56" s="3"/>
      <c r="P56" s="3">
        <v>1</v>
      </c>
      <c r="Q56" s="3"/>
      <c r="R56" s="3">
        <v>0</v>
      </c>
    </row>
    <row r="57" spans="2:18" ht="19.5" customHeight="1" x14ac:dyDescent="0.55000000000000004">
      <c r="B57" s="2" t="s">
        <v>203</v>
      </c>
      <c r="C57" s="102"/>
      <c r="D57" s="3">
        <v>0</v>
      </c>
      <c r="E57" s="3"/>
      <c r="F57" s="3">
        <v>0</v>
      </c>
      <c r="G57" s="3"/>
      <c r="H57" s="3">
        <v>0</v>
      </c>
      <c r="I57" s="3"/>
      <c r="J57" s="3">
        <v>0</v>
      </c>
      <c r="K57" s="3"/>
      <c r="L57" s="3">
        <v>4</v>
      </c>
      <c r="M57" s="3"/>
      <c r="N57" s="3">
        <v>4</v>
      </c>
      <c r="O57" s="3"/>
      <c r="P57" s="3">
        <v>4</v>
      </c>
      <c r="Q57" s="3"/>
      <c r="R57" s="3">
        <v>0</v>
      </c>
    </row>
    <row r="58" spans="2:18" ht="19.5" customHeight="1" x14ac:dyDescent="0.55000000000000004">
      <c r="B58" s="2" t="s">
        <v>208</v>
      </c>
      <c r="C58" s="102"/>
      <c r="D58" s="3">
        <v>0</v>
      </c>
      <c r="E58" s="3"/>
      <c r="F58" s="3">
        <v>0</v>
      </c>
      <c r="G58" s="3"/>
      <c r="H58" s="3">
        <v>0</v>
      </c>
      <c r="I58" s="3"/>
      <c r="J58" s="3">
        <v>0</v>
      </c>
      <c r="K58" s="3"/>
      <c r="L58" s="3">
        <v>4</v>
      </c>
      <c r="M58" s="3"/>
      <c r="N58" s="3">
        <v>4</v>
      </c>
      <c r="O58" s="3"/>
      <c r="P58" s="3">
        <v>4</v>
      </c>
      <c r="Q58" s="3"/>
      <c r="R58" s="3">
        <v>0</v>
      </c>
    </row>
    <row r="59" spans="2:18" ht="19.5" customHeight="1" x14ac:dyDescent="0.55000000000000004">
      <c r="B59" s="2" t="s">
        <v>128</v>
      </c>
      <c r="C59" s="102"/>
      <c r="D59" s="3">
        <v>0</v>
      </c>
      <c r="E59" s="3"/>
      <c r="F59" s="3">
        <v>0</v>
      </c>
      <c r="G59" s="3"/>
      <c r="H59" s="3">
        <v>0</v>
      </c>
      <c r="I59" s="3"/>
      <c r="J59" s="3">
        <v>0</v>
      </c>
      <c r="K59" s="3"/>
      <c r="L59" s="3">
        <v>1</v>
      </c>
      <c r="M59" s="3"/>
      <c r="N59" s="3">
        <v>1</v>
      </c>
      <c r="O59" s="3"/>
      <c r="P59" s="3">
        <v>2822</v>
      </c>
      <c r="Q59" s="3"/>
      <c r="R59" s="3">
        <v>-2821</v>
      </c>
    </row>
    <row r="60" spans="2:18" ht="19.5" customHeight="1" x14ac:dyDescent="0.55000000000000004">
      <c r="B60" s="2" t="s">
        <v>129</v>
      </c>
      <c r="C60" s="102"/>
      <c r="D60" s="3">
        <v>0</v>
      </c>
      <c r="E60" s="3"/>
      <c r="F60" s="3">
        <v>0</v>
      </c>
      <c r="G60" s="3"/>
      <c r="H60" s="3">
        <v>0</v>
      </c>
      <c r="I60" s="3"/>
      <c r="J60" s="3">
        <v>0</v>
      </c>
      <c r="K60" s="3"/>
      <c r="L60" s="3">
        <v>1</v>
      </c>
      <c r="M60" s="3"/>
      <c r="N60" s="3">
        <v>1</v>
      </c>
      <c r="O60" s="3"/>
      <c r="P60" s="3">
        <v>45756</v>
      </c>
      <c r="Q60" s="3"/>
      <c r="R60" s="3">
        <v>-45755</v>
      </c>
    </row>
    <row r="61" spans="2:18" ht="19.5" customHeight="1" x14ac:dyDescent="0.55000000000000004">
      <c r="B61" s="2" t="s">
        <v>178</v>
      </c>
      <c r="C61" s="102"/>
      <c r="D61" s="3">
        <v>0</v>
      </c>
      <c r="E61" s="3"/>
      <c r="F61" s="3">
        <v>0</v>
      </c>
      <c r="G61" s="3"/>
      <c r="H61" s="3">
        <v>0</v>
      </c>
      <c r="I61" s="3"/>
      <c r="J61" s="3">
        <v>0</v>
      </c>
      <c r="K61" s="3"/>
      <c r="L61" s="3">
        <v>130020</v>
      </c>
      <c r="M61" s="3"/>
      <c r="N61" s="3">
        <v>13946977004</v>
      </c>
      <c r="O61" s="3"/>
      <c r="P61" s="3">
        <v>14035670014</v>
      </c>
      <c r="Q61" s="3"/>
      <c r="R61" s="3">
        <v>-88693010</v>
      </c>
    </row>
    <row r="62" spans="2:18" ht="19.5" customHeight="1" x14ac:dyDescent="0.55000000000000004">
      <c r="B62" s="2" t="s">
        <v>174</v>
      </c>
      <c r="C62" s="102"/>
      <c r="D62" s="3">
        <v>0</v>
      </c>
      <c r="E62" s="3"/>
      <c r="F62" s="3">
        <v>0</v>
      </c>
      <c r="G62" s="3"/>
      <c r="H62" s="3">
        <v>0</v>
      </c>
      <c r="I62" s="3"/>
      <c r="J62" s="3">
        <v>0</v>
      </c>
      <c r="K62" s="3"/>
      <c r="L62" s="3">
        <v>70000</v>
      </c>
      <c r="M62" s="3"/>
      <c r="N62" s="3">
        <v>2900731435</v>
      </c>
      <c r="O62" s="3"/>
      <c r="P62" s="3">
        <v>3006463493</v>
      </c>
      <c r="Q62" s="3"/>
      <c r="R62" s="3">
        <v>-105732058</v>
      </c>
    </row>
    <row r="63" spans="2:18" ht="19.5" customHeight="1" x14ac:dyDescent="0.55000000000000004">
      <c r="B63" s="2" t="s">
        <v>163</v>
      </c>
      <c r="C63" s="102"/>
      <c r="D63" s="3">
        <v>0</v>
      </c>
      <c r="E63" s="3"/>
      <c r="F63" s="3">
        <v>0</v>
      </c>
      <c r="G63" s="3"/>
      <c r="H63" s="3">
        <v>0</v>
      </c>
      <c r="I63" s="3"/>
      <c r="J63" s="3">
        <v>0</v>
      </c>
      <c r="K63" s="3"/>
      <c r="L63" s="3">
        <v>2800000</v>
      </c>
      <c r="M63" s="3"/>
      <c r="N63" s="3">
        <v>10613409820</v>
      </c>
      <c r="O63" s="3"/>
      <c r="P63" s="3">
        <v>10947009356</v>
      </c>
      <c r="Q63" s="3"/>
      <c r="R63" s="3">
        <v>-333599536</v>
      </c>
    </row>
    <row r="64" spans="2:18" ht="19.5" customHeight="1" x14ac:dyDescent="0.55000000000000004">
      <c r="B64" s="2" t="s">
        <v>162</v>
      </c>
      <c r="C64" s="102"/>
      <c r="D64" s="3">
        <v>0</v>
      </c>
      <c r="E64" s="3"/>
      <c r="F64" s="3">
        <v>0</v>
      </c>
      <c r="G64" s="3"/>
      <c r="H64" s="3">
        <v>0</v>
      </c>
      <c r="I64" s="3"/>
      <c r="J64" s="3">
        <v>0</v>
      </c>
      <c r="K64" s="3"/>
      <c r="L64" s="3">
        <v>241720</v>
      </c>
      <c r="M64" s="3"/>
      <c r="N64" s="3">
        <v>12203841301</v>
      </c>
      <c r="O64" s="3"/>
      <c r="P64" s="3">
        <v>12694079076</v>
      </c>
      <c r="Q64" s="3"/>
      <c r="R64" s="3">
        <v>-490237775</v>
      </c>
    </row>
    <row r="65" spans="2:18" ht="19.5" customHeight="1" x14ac:dyDescent="0.55000000000000004">
      <c r="B65" s="2" t="s">
        <v>231</v>
      </c>
      <c r="C65" s="102"/>
      <c r="D65" s="3">
        <v>0</v>
      </c>
      <c r="E65" s="3"/>
      <c r="F65" s="3">
        <v>0</v>
      </c>
      <c r="G65" s="3"/>
      <c r="H65" s="3">
        <v>0</v>
      </c>
      <c r="I65" s="3"/>
      <c r="J65" s="3">
        <v>0</v>
      </c>
      <c r="K65" s="3"/>
      <c r="L65" s="3">
        <v>936785</v>
      </c>
      <c r="M65" s="3"/>
      <c r="N65" s="3">
        <v>4923529090</v>
      </c>
      <c r="O65" s="3"/>
      <c r="P65" s="3">
        <v>5483381895</v>
      </c>
      <c r="Q65" s="3"/>
      <c r="R65" s="3">
        <v>-559852805</v>
      </c>
    </row>
    <row r="66" spans="2:18" ht="19.5" customHeight="1" x14ac:dyDescent="0.55000000000000004">
      <c r="B66" s="2" t="s">
        <v>195</v>
      </c>
      <c r="C66" s="102"/>
      <c r="D66" s="3">
        <v>0</v>
      </c>
      <c r="E66" s="3"/>
      <c r="F66" s="3">
        <v>0</v>
      </c>
      <c r="G66" s="3"/>
      <c r="H66" s="3">
        <v>0</v>
      </c>
      <c r="I66" s="3"/>
      <c r="J66" s="3">
        <v>0</v>
      </c>
      <c r="K66" s="3"/>
      <c r="L66" s="3">
        <v>617252</v>
      </c>
      <c r="M66" s="3"/>
      <c r="N66" s="3">
        <v>19683855093</v>
      </c>
      <c r="O66" s="3"/>
      <c r="P66" s="3">
        <v>20309610444</v>
      </c>
      <c r="Q66" s="3"/>
      <c r="R66" s="3">
        <v>-625755351</v>
      </c>
    </row>
    <row r="67" spans="2:18" ht="19.5" customHeight="1" x14ac:dyDescent="0.55000000000000004">
      <c r="B67" s="2" t="s">
        <v>227</v>
      </c>
      <c r="C67" s="102"/>
      <c r="D67" s="3">
        <v>0</v>
      </c>
      <c r="E67" s="3"/>
      <c r="F67" s="3">
        <v>0</v>
      </c>
      <c r="G67" s="3"/>
      <c r="H67" s="3">
        <v>0</v>
      </c>
      <c r="I67" s="3"/>
      <c r="J67" s="3">
        <v>0</v>
      </c>
      <c r="K67" s="3"/>
      <c r="L67" s="3">
        <v>1017668</v>
      </c>
      <c r="M67" s="3"/>
      <c r="N67" s="3">
        <v>9817382923</v>
      </c>
      <c r="O67" s="3"/>
      <c r="P67" s="3">
        <v>10570059273</v>
      </c>
      <c r="Q67" s="3"/>
      <c r="R67" s="3">
        <v>-752676350</v>
      </c>
    </row>
    <row r="68" spans="2:18" ht="19.5" customHeight="1" x14ac:dyDescent="0.55000000000000004">
      <c r="B68" s="2" t="s">
        <v>218</v>
      </c>
      <c r="C68" s="102"/>
      <c r="D68" s="3">
        <v>0</v>
      </c>
      <c r="E68" s="3"/>
      <c r="F68" s="3">
        <v>0</v>
      </c>
      <c r="G68" s="3"/>
      <c r="H68" s="3">
        <v>0</v>
      </c>
      <c r="I68" s="3"/>
      <c r="J68" s="3">
        <v>0</v>
      </c>
      <c r="K68" s="3"/>
      <c r="L68" s="3">
        <v>302870</v>
      </c>
      <c r="M68" s="3"/>
      <c r="N68" s="3">
        <v>13630713664</v>
      </c>
      <c r="O68" s="3"/>
      <c r="P68" s="3">
        <v>14554235672</v>
      </c>
      <c r="Q68" s="3"/>
      <c r="R68" s="3">
        <v>-923522008</v>
      </c>
    </row>
    <row r="69" spans="2:18" ht="19.5" customHeight="1" x14ac:dyDescent="0.55000000000000004">
      <c r="B69" s="2" t="s">
        <v>15</v>
      </c>
      <c r="C69" s="102"/>
      <c r="D69" s="3">
        <v>0</v>
      </c>
      <c r="E69" s="3"/>
      <c r="F69" s="3">
        <v>0</v>
      </c>
      <c r="G69" s="3"/>
      <c r="H69" s="3">
        <v>0</v>
      </c>
      <c r="I69" s="3"/>
      <c r="J69" s="3">
        <v>0</v>
      </c>
      <c r="K69" s="3"/>
      <c r="L69" s="3">
        <v>7542643</v>
      </c>
      <c r="M69" s="3"/>
      <c r="N69" s="3">
        <v>42911390091</v>
      </c>
      <c r="O69" s="3"/>
      <c r="P69" s="3">
        <v>44161831574</v>
      </c>
      <c r="Q69" s="3"/>
      <c r="R69" s="3">
        <v>-1250441483</v>
      </c>
    </row>
    <row r="70" spans="2:18" ht="19.5" customHeight="1" x14ac:dyDescent="0.55000000000000004">
      <c r="B70" s="2" t="s">
        <v>173</v>
      </c>
      <c r="C70" s="102"/>
      <c r="D70" s="3">
        <v>0</v>
      </c>
      <c r="E70" s="3"/>
      <c r="F70" s="3">
        <v>0</v>
      </c>
      <c r="G70" s="3"/>
      <c r="H70" s="3">
        <v>0</v>
      </c>
      <c r="I70" s="3"/>
      <c r="J70" s="3">
        <v>0</v>
      </c>
      <c r="K70" s="3"/>
      <c r="L70" s="3">
        <v>900000</v>
      </c>
      <c r="M70" s="3"/>
      <c r="N70" s="3">
        <v>9235887997</v>
      </c>
      <c r="O70" s="3"/>
      <c r="P70" s="3">
        <v>11377548511</v>
      </c>
      <c r="Q70" s="3"/>
      <c r="R70" s="3">
        <v>-2141660514</v>
      </c>
    </row>
    <row r="71" spans="2:18" ht="19.5" customHeight="1" x14ac:dyDescent="0.55000000000000004">
      <c r="B71" s="2" t="s">
        <v>172</v>
      </c>
      <c r="C71" s="102"/>
      <c r="D71" s="3">
        <v>0</v>
      </c>
      <c r="E71" s="3"/>
      <c r="F71" s="3">
        <v>0</v>
      </c>
      <c r="G71" s="3"/>
      <c r="H71" s="3">
        <v>0</v>
      </c>
      <c r="I71" s="3"/>
      <c r="J71" s="3">
        <v>0</v>
      </c>
      <c r="K71" s="3"/>
      <c r="L71" s="3">
        <v>5022320</v>
      </c>
      <c r="M71" s="3"/>
      <c r="N71" s="3">
        <v>9593187341</v>
      </c>
      <c r="O71" s="3"/>
      <c r="P71" s="3">
        <v>12496783905</v>
      </c>
      <c r="Q71" s="3"/>
      <c r="R71" s="3">
        <v>-2903596564</v>
      </c>
    </row>
    <row r="72" spans="2:18" ht="19.5" customHeight="1" x14ac:dyDescent="0.55000000000000004">
      <c r="B72" s="2" t="s">
        <v>158</v>
      </c>
      <c r="C72" s="102"/>
      <c r="D72" s="3">
        <v>0</v>
      </c>
      <c r="E72" s="3"/>
      <c r="F72" s="3">
        <v>0</v>
      </c>
      <c r="G72" s="3"/>
      <c r="H72" s="3">
        <v>0</v>
      </c>
      <c r="I72" s="3"/>
      <c r="J72" s="3">
        <v>0</v>
      </c>
      <c r="K72" s="3"/>
      <c r="L72" s="3">
        <v>10000000</v>
      </c>
      <c r="M72" s="3"/>
      <c r="N72" s="3">
        <v>29018732290</v>
      </c>
      <c r="O72" s="3"/>
      <c r="P72" s="3">
        <v>31999668021</v>
      </c>
      <c r="Q72" s="3"/>
      <c r="R72" s="3">
        <v>-2980935731</v>
      </c>
    </row>
    <row r="73" spans="2:18" x14ac:dyDescent="0.55000000000000004">
      <c r="B73" s="2" t="s">
        <v>160</v>
      </c>
      <c r="C73" s="102"/>
      <c r="D73" s="3">
        <v>0</v>
      </c>
      <c r="E73" s="3"/>
      <c r="F73" s="3">
        <v>0</v>
      </c>
      <c r="G73" s="3"/>
      <c r="H73" s="3">
        <v>0</v>
      </c>
      <c r="I73" s="3"/>
      <c r="J73" s="3">
        <v>0</v>
      </c>
      <c r="K73" s="3"/>
      <c r="L73" s="3">
        <v>2200000</v>
      </c>
      <c r="M73" s="3"/>
      <c r="N73" s="3">
        <v>15526899044</v>
      </c>
      <c r="O73" s="3"/>
      <c r="P73" s="3">
        <v>19056338386</v>
      </c>
      <c r="Q73" s="3"/>
      <c r="R73" s="3">
        <v>-3529439342</v>
      </c>
    </row>
    <row r="74" spans="2:18" x14ac:dyDescent="0.55000000000000004">
      <c r="B74" s="2" t="s">
        <v>122</v>
      </c>
      <c r="C74" s="102"/>
      <c r="D74" s="3">
        <v>0</v>
      </c>
      <c r="E74" s="3"/>
      <c r="F74" s="3">
        <v>0</v>
      </c>
      <c r="G74" s="3"/>
      <c r="H74" s="3">
        <v>0</v>
      </c>
      <c r="I74" s="3"/>
      <c r="J74" s="3">
        <v>0</v>
      </c>
      <c r="K74" s="3"/>
      <c r="L74" s="3">
        <v>659469</v>
      </c>
      <c r="M74" s="3"/>
      <c r="N74" s="3">
        <v>16959484386</v>
      </c>
      <c r="O74" s="3"/>
      <c r="P74" s="3">
        <v>21128220482</v>
      </c>
      <c r="Q74" s="3"/>
      <c r="R74" s="3">
        <v>-4168736096</v>
      </c>
    </row>
    <row r="75" spans="2:18" x14ac:dyDescent="0.55000000000000004">
      <c r="B75" s="2" t="s">
        <v>171</v>
      </c>
      <c r="C75" s="102"/>
      <c r="D75" s="3">
        <v>0</v>
      </c>
      <c r="E75" s="3"/>
      <c r="F75" s="3">
        <v>0</v>
      </c>
      <c r="G75" s="3"/>
      <c r="H75" s="3">
        <v>0</v>
      </c>
      <c r="I75" s="3"/>
      <c r="J75" s="3">
        <v>0</v>
      </c>
      <c r="K75" s="3"/>
      <c r="L75" s="3">
        <v>1572691</v>
      </c>
      <c r="M75" s="3"/>
      <c r="N75" s="3">
        <v>16723747112</v>
      </c>
      <c r="O75" s="3"/>
      <c r="P75" s="3">
        <v>22040046087</v>
      </c>
      <c r="Q75" s="3"/>
      <c r="R75" s="3">
        <v>-5316298975</v>
      </c>
    </row>
    <row r="76" spans="2:18" x14ac:dyDescent="0.55000000000000004">
      <c r="B76" s="2" t="s">
        <v>156</v>
      </c>
      <c r="C76" s="102"/>
      <c r="D76" s="3">
        <v>0</v>
      </c>
      <c r="E76" s="3"/>
      <c r="F76" s="3">
        <v>0</v>
      </c>
      <c r="G76" s="3"/>
      <c r="H76" s="3">
        <v>0</v>
      </c>
      <c r="I76" s="3"/>
      <c r="J76" s="3">
        <v>0</v>
      </c>
      <c r="K76" s="3"/>
      <c r="L76" s="3">
        <v>9355500</v>
      </c>
      <c r="M76" s="3"/>
      <c r="N76" s="3">
        <v>20520323083</v>
      </c>
      <c r="O76" s="3"/>
      <c r="P76" s="3">
        <v>25891962844</v>
      </c>
      <c r="Q76" s="3"/>
      <c r="R76" s="3">
        <v>-5371639761</v>
      </c>
    </row>
    <row r="77" spans="2:18" x14ac:dyDescent="0.55000000000000004">
      <c r="B77" s="2" t="s">
        <v>153</v>
      </c>
      <c r="C77" s="102"/>
      <c r="D77" s="3">
        <v>0</v>
      </c>
      <c r="E77" s="3"/>
      <c r="F77" s="3">
        <v>0</v>
      </c>
      <c r="G77" s="3"/>
      <c r="H77" s="3">
        <v>0</v>
      </c>
      <c r="I77" s="3"/>
      <c r="J77" s="3">
        <v>0</v>
      </c>
      <c r="K77" s="3"/>
      <c r="L77" s="3">
        <v>2798447</v>
      </c>
      <c r="M77" s="3"/>
      <c r="N77" s="3">
        <v>33243833040</v>
      </c>
      <c r="O77" s="3"/>
      <c r="P77" s="3">
        <v>39392349780</v>
      </c>
      <c r="Q77" s="3"/>
      <c r="R77" s="3">
        <v>-6148516740</v>
      </c>
    </row>
    <row r="78" spans="2:18" x14ac:dyDescent="0.55000000000000004">
      <c r="B78" s="2" t="s">
        <v>161</v>
      </c>
      <c r="C78" s="102"/>
      <c r="D78" s="3">
        <v>0</v>
      </c>
      <c r="E78" s="3"/>
      <c r="F78" s="3">
        <v>0</v>
      </c>
      <c r="G78" s="3"/>
      <c r="H78" s="3">
        <v>0</v>
      </c>
      <c r="I78" s="3"/>
      <c r="J78" s="3">
        <v>0</v>
      </c>
      <c r="K78" s="3"/>
      <c r="L78" s="3">
        <v>127000</v>
      </c>
      <c r="M78" s="3"/>
      <c r="N78" s="3">
        <v>17389142198</v>
      </c>
      <c r="O78" s="3"/>
      <c r="P78" s="3">
        <v>25061888013</v>
      </c>
      <c r="Q78" s="3"/>
      <c r="R78" s="3">
        <v>-7672745815</v>
      </c>
    </row>
    <row r="79" spans="2:18" x14ac:dyDescent="0.55000000000000004">
      <c r="B79" s="2" t="s">
        <v>133</v>
      </c>
      <c r="C79" s="102"/>
      <c r="D79" s="3">
        <v>0</v>
      </c>
      <c r="E79" s="3"/>
      <c r="F79" s="3">
        <v>0</v>
      </c>
      <c r="G79" s="3"/>
      <c r="H79" s="3">
        <v>0</v>
      </c>
      <c r="I79" s="3"/>
      <c r="J79" s="3">
        <v>0</v>
      </c>
      <c r="K79" s="3"/>
      <c r="L79" s="3">
        <v>720140</v>
      </c>
      <c r="M79" s="3"/>
      <c r="N79" s="3">
        <v>118099559104</v>
      </c>
      <c r="O79" s="3"/>
      <c r="P79" s="3">
        <v>131985048446</v>
      </c>
      <c r="Q79" s="3"/>
      <c r="R79" s="3">
        <v>-13885489342</v>
      </c>
    </row>
    <row r="80" spans="2:18" x14ac:dyDescent="0.55000000000000004">
      <c r="B80" s="2" t="s">
        <v>157</v>
      </c>
      <c r="C80" s="102"/>
      <c r="D80" s="3">
        <v>0</v>
      </c>
      <c r="E80" s="3"/>
      <c r="F80" s="3">
        <v>0</v>
      </c>
      <c r="G80" s="3"/>
      <c r="H80" s="3">
        <v>0</v>
      </c>
      <c r="I80" s="3"/>
      <c r="J80" s="3">
        <v>0</v>
      </c>
      <c r="K80" s="3"/>
      <c r="L80" s="3">
        <v>887040</v>
      </c>
      <c r="M80" s="3"/>
      <c r="N80" s="3">
        <v>38181704370</v>
      </c>
      <c r="O80" s="3"/>
      <c r="P80" s="3">
        <v>56935053760</v>
      </c>
      <c r="Q80" s="3"/>
      <c r="R80" s="3">
        <v>-18753349390</v>
      </c>
    </row>
    <row r="81" spans="2:18" x14ac:dyDescent="0.55000000000000004">
      <c r="D81" s="3"/>
      <c r="F81" s="3"/>
      <c r="H81" s="3"/>
      <c r="J81" s="3"/>
      <c r="L81" s="3"/>
      <c r="N81" s="3"/>
      <c r="P81" s="3"/>
      <c r="R81" s="3"/>
    </row>
    <row r="82" spans="2:18" ht="21.75" thickBot="1" x14ac:dyDescent="0.6">
      <c r="B82" s="30" t="s">
        <v>88</v>
      </c>
      <c r="D82" s="9"/>
      <c r="F82" s="9">
        <f>SUM(F10:F81)</f>
        <v>16537614139</v>
      </c>
      <c r="H82" s="9">
        <f>SUM(H10:H81)</f>
        <v>17710563338</v>
      </c>
      <c r="J82" s="9">
        <f>SUM(J10:J81)</f>
        <v>-1172949199</v>
      </c>
      <c r="L82" s="9">
        <f>SUM(L10:L81)</f>
        <v>88514732</v>
      </c>
      <c r="N82" s="9">
        <f>SUM(N10:N81)</f>
        <v>1314395712007</v>
      </c>
      <c r="P82" s="9">
        <f>SUM(P10:P81)</f>
        <v>1257414833864</v>
      </c>
      <c r="R82" s="9">
        <f>SUM(R10:R81)</f>
        <v>56980878143</v>
      </c>
    </row>
    <row r="83" spans="2:18" ht="21.75" thickTop="1" x14ac:dyDescent="0.55000000000000004"/>
    <row r="84" spans="2:18" ht="26.25" x14ac:dyDescent="0.65">
      <c r="J84" s="26">
        <v>12</v>
      </c>
    </row>
  </sheetData>
  <sortState xmlns:xlrd2="http://schemas.microsoft.com/office/spreadsheetml/2017/richdata2" ref="B10:R80">
    <sortCondition descending="1" ref="R10:R80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5" right="0.25" top="0.75" bottom="0.75" header="0.3" footer="0.3"/>
  <pageSetup paperSize="9" scale="42" orientation="portrait" r:id="rId1"/>
  <rowBreaks count="3" manualBreakCount="3">
    <brk id="29" max="16383" man="1"/>
    <brk id="53" max="16383" man="1"/>
    <brk id="7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2"/>
    <pageSetUpPr fitToPage="1"/>
  </sheetPr>
  <dimension ref="B2:AB25"/>
  <sheetViews>
    <sheetView rightToLeft="1" view="pageBreakPreview" topLeftCell="A4" zoomScale="60" zoomScaleNormal="100" workbookViewId="0">
      <selection activeCell="D24" sqref="D24"/>
    </sheetView>
  </sheetViews>
  <sheetFormatPr defaultRowHeight="21" x14ac:dyDescent="0.6"/>
  <cols>
    <col min="1" max="1" width="3.5703125" style="1" customWidth="1"/>
    <col min="2" max="2" width="35.140625" style="70" customWidth="1"/>
    <col min="3" max="3" width="1.28515625" style="1" customWidth="1"/>
    <col min="4" max="4" width="21.28515625" style="1" bestFit="1" customWidth="1"/>
    <col min="5" max="5" width="1.28515625" style="1" customWidth="1"/>
    <col min="6" max="6" width="16.7109375" style="1" customWidth="1"/>
    <col min="7" max="7" width="1.28515625" style="1" customWidth="1"/>
    <col min="8" max="8" width="14.85546875" style="1" bestFit="1" customWidth="1"/>
    <col min="9" max="9" width="1.28515625" style="1" customWidth="1"/>
    <col min="10" max="10" width="16.140625" style="1" bestFit="1" customWidth="1"/>
    <col min="11" max="11" width="1.28515625" style="1" customWidth="1"/>
    <col min="12" max="12" width="16.85546875" style="1" customWidth="1"/>
    <col min="13" max="13" width="1.28515625" style="1" customWidth="1"/>
    <col min="14" max="14" width="16.7109375" style="1" customWidth="1"/>
    <col min="15" max="15" width="1.28515625" style="1" customWidth="1"/>
    <col min="16" max="16" width="16.140625" style="1" bestFit="1" customWidth="1"/>
    <col min="17" max="17" width="1.28515625" style="1" customWidth="1"/>
    <col min="18" max="18" width="18.28515625" style="1" bestFit="1" customWidth="1"/>
    <col min="19" max="19" width="1.28515625" style="1" customWidth="1"/>
    <col min="20" max="20" width="9.140625" style="1" customWidth="1"/>
    <col min="21" max="16384" width="9.140625" style="1"/>
  </cols>
  <sheetData>
    <row r="2" spans="2:28" ht="30" x14ac:dyDescent="0.6"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6"/>
      <c r="R2" s="16"/>
      <c r="S2" s="16"/>
      <c r="T2" s="16"/>
      <c r="U2" s="16"/>
    </row>
    <row r="3" spans="2:28" ht="30" x14ac:dyDescent="0.6">
      <c r="B3" s="106" t="s">
        <v>52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6"/>
      <c r="R3" s="16"/>
    </row>
    <row r="4" spans="2:28" ht="30" x14ac:dyDescent="0.6">
      <c r="B4" s="106" t="s">
        <v>239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6"/>
      <c r="R4" s="16"/>
    </row>
    <row r="6" spans="2:28" s="2" customFormat="1" ht="30" x14ac:dyDescent="0.55000000000000004">
      <c r="B6" s="89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0" x14ac:dyDescent="0.55000000000000004">
      <c r="B7" s="131" t="s">
        <v>116</v>
      </c>
      <c r="C7" s="131"/>
      <c r="D7" s="131"/>
      <c r="E7" s="131"/>
      <c r="F7" s="131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15" customFormat="1" x14ac:dyDescent="0.6">
      <c r="B8" s="108" t="s">
        <v>56</v>
      </c>
      <c r="D8" s="108" t="s">
        <v>54</v>
      </c>
      <c r="E8" s="108" t="s">
        <v>54</v>
      </c>
      <c r="F8" s="108" t="s">
        <v>54</v>
      </c>
      <c r="G8" s="108" t="s">
        <v>54</v>
      </c>
      <c r="H8" s="108" t="s">
        <v>54</v>
      </c>
      <c r="I8" s="108" t="s">
        <v>54</v>
      </c>
      <c r="J8" s="108" t="s">
        <v>54</v>
      </c>
      <c r="L8" s="108" t="s">
        <v>55</v>
      </c>
      <c r="M8" s="108" t="s">
        <v>55</v>
      </c>
      <c r="N8" s="108" t="s">
        <v>55</v>
      </c>
      <c r="O8" s="108" t="s">
        <v>55</v>
      </c>
      <c r="P8" s="108" t="s">
        <v>55</v>
      </c>
      <c r="Q8" s="108" t="s">
        <v>55</v>
      </c>
      <c r="R8" s="108" t="s">
        <v>55</v>
      </c>
    </row>
    <row r="9" spans="2:28" s="52" customFormat="1" ht="54" customHeight="1" x14ac:dyDescent="0.75">
      <c r="B9" s="108" t="s">
        <v>56</v>
      </c>
      <c r="D9" s="128" t="s">
        <v>76</v>
      </c>
      <c r="E9" s="93"/>
      <c r="F9" s="128" t="s">
        <v>73</v>
      </c>
      <c r="G9" s="93"/>
      <c r="H9" s="128" t="s">
        <v>74</v>
      </c>
      <c r="I9" s="93"/>
      <c r="J9" s="128" t="s">
        <v>77</v>
      </c>
      <c r="K9" s="94"/>
      <c r="L9" s="128" t="s">
        <v>76</v>
      </c>
      <c r="M9" s="93"/>
      <c r="N9" s="128" t="s">
        <v>73</v>
      </c>
      <c r="O9" s="93"/>
      <c r="P9" s="128" t="s">
        <v>74</v>
      </c>
      <c r="Q9" s="93"/>
      <c r="R9" s="128" t="s">
        <v>77</v>
      </c>
    </row>
    <row r="10" spans="2:28" s="52" customFormat="1" ht="26.25" x14ac:dyDescent="0.75">
      <c r="B10" s="92" t="s">
        <v>117</v>
      </c>
      <c r="C10" s="102"/>
      <c r="D10" s="82">
        <v>79131452</v>
      </c>
      <c r="E10" s="82"/>
      <c r="F10" s="82">
        <v>0</v>
      </c>
      <c r="G10" s="82"/>
      <c r="H10" s="82">
        <v>0</v>
      </c>
      <c r="I10" s="82"/>
      <c r="J10" s="82">
        <v>79131452</v>
      </c>
      <c r="K10" s="82"/>
      <c r="L10" s="82">
        <v>725069651</v>
      </c>
      <c r="M10" s="82"/>
      <c r="N10" s="82">
        <v>-91783361</v>
      </c>
      <c r="O10" s="82"/>
      <c r="P10" s="82">
        <v>0</v>
      </c>
      <c r="Q10" s="82"/>
      <c r="R10" s="82">
        <v>633286290</v>
      </c>
    </row>
    <row r="11" spans="2:28" s="52" customFormat="1" ht="26.25" x14ac:dyDescent="0.75">
      <c r="B11" s="92" t="s">
        <v>148</v>
      </c>
      <c r="C11" s="102"/>
      <c r="D11" s="82">
        <v>0</v>
      </c>
      <c r="E11" s="82"/>
      <c r="F11" s="82">
        <v>0</v>
      </c>
      <c r="G11" s="82"/>
      <c r="H11" s="82">
        <v>0</v>
      </c>
      <c r="I11" s="82"/>
      <c r="J11" s="82">
        <v>0</v>
      </c>
      <c r="K11" s="82"/>
      <c r="L11" s="82">
        <v>0</v>
      </c>
      <c r="M11" s="82"/>
      <c r="N11" s="82">
        <v>0</v>
      </c>
      <c r="O11" s="82"/>
      <c r="P11" s="82">
        <v>430821900</v>
      </c>
      <c r="Q11" s="82"/>
      <c r="R11" s="82">
        <v>430821900</v>
      </c>
    </row>
    <row r="12" spans="2:28" s="52" customFormat="1" ht="26.25" x14ac:dyDescent="0.75">
      <c r="B12" s="92" t="s">
        <v>221</v>
      </c>
      <c r="C12" s="102"/>
      <c r="D12" s="82">
        <v>0</v>
      </c>
      <c r="E12" s="82"/>
      <c r="F12" s="82">
        <v>64488310</v>
      </c>
      <c r="G12" s="82"/>
      <c r="H12" s="82">
        <v>0</v>
      </c>
      <c r="I12" s="82"/>
      <c r="J12" s="82">
        <v>64488310</v>
      </c>
      <c r="K12" s="82"/>
      <c r="L12" s="82">
        <v>0</v>
      </c>
      <c r="M12" s="82"/>
      <c r="N12" s="82">
        <v>287487322</v>
      </c>
      <c r="O12" s="82"/>
      <c r="P12" s="82">
        <v>95737014</v>
      </c>
      <c r="Q12" s="82"/>
      <c r="R12" s="82">
        <v>383224336</v>
      </c>
    </row>
    <row r="13" spans="2:28" s="52" customFormat="1" ht="26.25" x14ac:dyDescent="0.75">
      <c r="B13" s="92" t="s">
        <v>182</v>
      </c>
      <c r="C13" s="102"/>
      <c r="D13" s="82">
        <v>0</v>
      </c>
      <c r="E13" s="82"/>
      <c r="F13" s="82">
        <v>32370132</v>
      </c>
      <c r="G13" s="82"/>
      <c r="H13" s="82">
        <v>0</v>
      </c>
      <c r="I13" s="82"/>
      <c r="J13" s="82">
        <v>32370132</v>
      </c>
      <c r="K13" s="82"/>
      <c r="L13" s="82">
        <v>0</v>
      </c>
      <c r="M13" s="82"/>
      <c r="N13" s="82">
        <v>170682133</v>
      </c>
      <c r="O13" s="82"/>
      <c r="P13" s="82">
        <v>104941630</v>
      </c>
      <c r="Q13" s="82"/>
      <c r="R13" s="82">
        <v>275623763</v>
      </c>
    </row>
    <row r="14" spans="2:28" s="52" customFormat="1" ht="26.25" x14ac:dyDescent="0.75">
      <c r="B14" s="92" t="s">
        <v>123</v>
      </c>
      <c r="C14" s="102"/>
      <c r="D14" s="82">
        <v>0</v>
      </c>
      <c r="E14" s="82"/>
      <c r="F14" s="82">
        <v>2101609</v>
      </c>
      <c r="G14" s="82"/>
      <c r="H14" s="82">
        <v>0</v>
      </c>
      <c r="I14" s="82"/>
      <c r="J14" s="82">
        <v>2101609</v>
      </c>
      <c r="K14" s="82"/>
      <c r="L14" s="82">
        <v>0</v>
      </c>
      <c r="M14" s="82"/>
      <c r="N14" s="82">
        <v>9829357</v>
      </c>
      <c r="O14" s="82"/>
      <c r="P14" s="82">
        <v>125151748</v>
      </c>
      <c r="Q14" s="82"/>
      <c r="R14" s="82">
        <v>134981105</v>
      </c>
    </row>
    <row r="15" spans="2:28" s="52" customFormat="1" ht="26.25" x14ac:dyDescent="0.75">
      <c r="B15" s="92" t="s">
        <v>180</v>
      </c>
      <c r="C15" s="102"/>
      <c r="D15" s="82">
        <v>0</v>
      </c>
      <c r="E15" s="82"/>
      <c r="F15" s="82">
        <v>0</v>
      </c>
      <c r="G15" s="82"/>
      <c r="H15" s="82">
        <v>0</v>
      </c>
      <c r="I15" s="82"/>
      <c r="J15" s="82">
        <v>0</v>
      </c>
      <c r="K15" s="82"/>
      <c r="L15" s="82">
        <v>0</v>
      </c>
      <c r="M15" s="82"/>
      <c r="N15" s="82">
        <v>0</v>
      </c>
      <c r="O15" s="82"/>
      <c r="P15" s="82">
        <v>72320725</v>
      </c>
      <c r="Q15" s="82"/>
      <c r="R15" s="82">
        <v>72320725</v>
      </c>
    </row>
    <row r="16" spans="2:28" s="52" customFormat="1" ht="26.25" x14ac:dyDescent="0.75">
      <c r="B16" s="92" t="s">
        <v>210</v>
      </c>
      <c r="C16" s="102"/>
      <c r="D16" s="82">
        <v>0</v>
      </c>
      <c r="E16" s="82"/>
      <c r="F16" s="82">
        <v>0</v>
      </c>
      <c r="G16" s="82"/>
      <c r="H16" s="82">
        <v>0</v>
      </c>
      <c r="I16" s="82"/>
      <c r="J16" s="82">
        <v>0</v>
      </c>
      <c r="K16" s="82"/>
      <c r="L16" s="82">
        <v>0</v>
      </c>
      <c r="M16" s="82"/>
      <c r="N16" s="82">
        <v>0</v>
      </c>
      <c r="O16" s="82"/>
      <c r="P16" s="82">
        <v>63469396</v>
      </c>
      <c r="Q16" s="82"/>
      <c r="R16" s="82">
        <v>63469396</v>
      </c>
    </row>
    <row r="17" spans="2:18" s="52" customFormat="1" ht="26.25" x14ac:dyDescent="0.75">
      <c r="B17" s="92" t="s">
        <v>211</v>
      </c>
      <c r="C17" s="102"/>
      <c r="D17" s="82">
        <v>0</v>
      </c>
      <c r="E17" s="82"/>
      <c r="F17" s="82">
        <v>0</v>
      </c>
      <c r="G17" s="82"/>
      <c r="H17" s="82">
        <v>0</v>
      </c>
      <c r="I17" s="82"/>
      <c r="J17" s="82">
        <v>0</v>
      </c>
      <c r="K17" s="82"/>
      <c r="L17" s="82">
        <v>0</v>
      </c>
      <c r="M17" s="82"/>
      <c r="N17" s="82">
        <v>0</v>
      </c>
      <c r="O17" s="82"/>
      <c r="P17" s="82">
        <v>22097920</v>
      </c>
      <c r="Q17" s="82"/>
      <c r="R17" s="82">
        <v>22097920</v>
      </c>
    </row>
    <row r="18" spans="2:18" s="52" customFormat="1" ht="26.25" x14ac:dyDescent="0.75">
      <c r="B18" s="92" t="s">
        <v>184</v>
      </c>
      <c r="C18" s="102"/>
      <c r="D18" s="82">
        <v>0</v>
      </c>
      <c r="E18" s="82"/>
      <c r="F18" s="82">
        <v>0</v>
      </c>
      <c r="G18" s="82"/>
      <c r="H18" s="82">
        <v>0</v>
      </c>
      <c r="I18" s="82"/>
      <c r="J18" s="82">
        <v>0</v>
      </c>
      <c r="K18" s="82"/>
      <c r="L18" s="82">
        <v>0</v>
      </c>
      <c r="M18" s="82"/>
      <c r="N18" s="82">
        <v>0</v>
      </c>
      <c r="O18" s="82"/>
      <c r="P18" s="82">
        <v>13558476</v>
      </c>
      <c r="Q18" s="82"/>
      <c r="R18" s="82">
        <v>13558476</v>
      </c>
    </row>
    <row r="19" spans="2:18" s="52" customFormat="1" ht="28.5" customHeight="1" x14ac:dyDescent="0.75">
      <c r="B19" s="92" t="s">
        <v>185</v>
      </c>
      <c r="C19" s="102"/>
      <c r="D19" s="82">
        <v>0</v>
      </c>
      <c r="E19" s="82"/>
      <c r="F19" s="82">
        <v>0</v>
      </c>
      <c r="G19" s="82"/>
      <c r="H19" s="82">
        <v>0</v>
      </c>
      <c r="I19" s="82"/>
      <c r="J19" s="82">
        <v>0</v>
      </c>
      <c r="K19" s="82"/>
      <c r="L19" s="82">
        <v>0</v>
      </c>
      <c r="M19" s="82"/>
      <c r="N19" s="82">
        <v>0</v>
      </c>
      <c r="O19" s="82"/>
      <c r="P19" s="82">
        <v>11983448</v>
      </c>
      <c r="Q19" s="82"/>
      <c r="R19" s="82">
        <v>11983448</v>
      </c>
    </row>
    <row r="20" spans="2:18" s="52" customFormat="1" ht="26.25" x14ac:dyDescent="0.75">
      <c r="B20" s="92" t="s">
        <v>126</v>
      </c>
      <c r="C20" s="102"/>
      <c r="D20" s="82">
        <v>0</v>
      </c>
      <c r="E20" s="82"/>
      <c r="F20" s="82">
        <v>1077035</v>
      </c>
      <c r="G20" s="82"/>
      <c r="H20" s="82">
        <v>0</v>
      </c>
      <c r="I20" s="82"/>
      <c r="J20" s="82">
        <v>1077035</v>
      </c>
      <c r="K20" s="82"/>
      <c r="L20" s="82">
        <v>0</v>
      </c>
      <c r="M20" s="82"/>
      <c r="N20" s="82">
        <v>9925041</v>
      </c>
      <c r="O20" s="82"/>
      <c r="P20" s="82">
        <v>0</v>
      </c>
      <c r="Q20" s="82"/>
      <c r="R20" s="82">
        <v>9925041</v>
      </c>
    </row>
    <row r="21" spans="2:18" s="52" customFormat="1" ht="26.25" x14ac:dyDescent="0.75">
      <c r="B21" s="92" t="s">
        <v>223</v>
      </c>
      <c r="C21" s="102"/>
      <c r="D21" s="82">
        <v>0</v>
      </c>
      <c r="E21" s="82"/>
      <c r="F21" s="82">
        <v>0</v>
      </c>
      <c r="G21" s="82"/>
      <c r="H21" s="82">
        <v>0</v>
      </c>
      <c r="I21" s="82"/>
      <c r="J21" s="82">
        <v>0</v>
      </c>
      <c r="K21" s="82"/>
      <c r="L21" s="82">
        <v>0</v>
      </c>
      <c r="M21" s="82"/>
      <c r="N21" s="82">
        <v>0</v>
      </c>
      <c r="O21" s="82"/>
      <c r="P21" s="82">
        <v>6951922</v>
      </c>
      <c r="Q21" s="82"/>
      <c r="R21" s="82">
        <v>6951922</v>
      </c>
    </row>
    <row r="22" spans="2:18" ht="26.25" x14ac:dyDescent="0.75">
      <c r="B22" s="90"/>
      <c r="C22" s="52"/>
      <c r="D22" s="75"/>
      <c r="E22" s="85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</row>
    <row r="23" spans="2:18" ht="27" thickBot="1" x14ac:dyDescent="0.8">
      <c r="B23" s="91" t="s">
        <v>88</v>
      </c>
      <c r="D23" s="72">
        <f>SUM(D10:D22)</f>
        <v>79131452</v>
      </c>
      <c r="E23" s="85"/>
      <c r="F23" s="72">
        <f>SUM(F10:F22)</f>
        <v>100037086</v>
      </c>
      <c r="G23" s="82"/>
      <c r="H23" s="72">
        <f>SUM(H10:H22)</f>
        <v>0</v>
      </c>
      <c r="I23" s="82"/>
      <c r="J23" s="72">
        <f>SUM(J10:J22)</f>
        <v>179168538</v>
      </c>
      <c r="K23" s="82"/>
      <c r="L23" s="72">
        <f>SUM(L10:L22)</f>
        <v>725069651</v>
      </c>
      <c r="M23" s="82"/>
      <c r="N23" s="72">
        <f>SUM(N10:N22)</f>
        <v>386140492</v>
      </c>
      <c r="O23" s="82"/>
      <c r="P23" s="72">
        <f>SUM(P10:P22)</f>
        <v>947034179</v>
      </c>
      <c r="Q23" s="82"/>
      <c r="R23" s="72">
        <f>SUM(R10:R22)</f>
        <v>2058244322</v>
      </c>
    </row>
    <row r="24" spans="2:18" ht="27" thickTop="1" x14ac:dyDescent="0.75">
      <c r="D24" s="82"/>
      <c r="E24" s="85"/>
      <c r="G24" s="82"/>
      <c r="I24" s="82"/>
      <c r="K24" s="82"/>
      <c r="M24" s="82"/>
      <c r="O24" s="82"/>
      <c r="Q24" s="82"/>
    </row>
    <row r="25" spans="2:18" ht="30" x14ac:dyDescent="0.75">
      <c r="J25" s="55">
        <v>13</v>
      </c>
    </row>
  </sheetData>
  <sortState xmlns:xlrd2="http://schemas.microsoft.com/office/spreadsheetml/2017/richdata2" ref="B10:R21">
    <sortCondition descending="1" ref="R10:R21"/>
  </sortState>
  <mergeCells count="15">
    <mergeCell ref="R9"/>
    <mergeCell ref="L8:R8"/>
    <mergeCell ref="B8:B9"/>
    <mergeCell ref="D9"/>
    <mergeCell ref="F9"/>
    <mergeCell ref="H9"/>
    <mergeCell ref="J9"/>
    <mergeCell ref="D8:J8"/>
    <mergeCell ref="B2:P2"/>
    <mergeCell ref="B3:P3"/>
    <mergeCell ref="B4:P4"/>
    <mergeCell ref="L9"/>
    <mergeCell ref="N9"/>
    <mergeCell ref="P9"/>
    <mergeCell ref="B7:F7"/>
  </mergeCells>
  <printOptions horizontalCentered="1" verticalCentered="1"/>
  <pageMargins left="0.7" right="0.7" top="0.75" bottom="0.75" header="0.3" footer="0.3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2"/>
    <pageSetUpPr fitToPage="1"/>
  </sheetPr>
  <dimension ref="B2:AB18"/>
  <sheetViews>
    <sheetView rightToLeft="1" view="pageBreakPreview" zoomScaleNormal="100" zoomScaleSheetLayoutView="100" workbookViewId="0">
      <selection activeCell="F17" sqref="F17"/>
    </sheetView>
  </sheetViews>
  <sheetFormatPr defaultRowHeight="21.75" customHeight="1" x14ac:dyDescent="0.55000000000000004"/>
  <cols>
    <col min="1" max="1" width="3" style="2" customWidth="1"/>
    <col min="2" max="2" width="50.140625" style="2" bestFit="1" customWidth="1"/>
    <col min="3" max="3" width="1" style="2" customWidth="1"/>
    <col min="4" max="4" width="27.85546875" style="2" customWidth="1"/>
    <col min="5" max="5" width="1" style="2" customWidth="1"/>
    <col min="6" max="6" width="19.140625" style="2" customWidth="1"/>
    <col min="7" max="7" width="1" style="2" customWidth="1"/>
    <col min="8" max="8" width="18.28515625" style="2" customWidth="1"/>
    <col min="9" max="9" width="1" style="2" customWidth="1"/>
    <col min="10" max="10" width="21.710937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27" customHeight="1" x14ac:dyDescent="0.55000000000000004"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2:28" ht="27" customHeight="1" x14ac:dyDescent="0.55000000000000004">
      <c r="B3" s="106" t="s">
        <v>52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2:28" ht="27" customHeight="1" x14ac:dyDescent="0.55000000000000004">
      <c r="B4" s="106" t="s">
        <v>239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2:28" ht="73.5" customHeight="1" x14ac:dyDescent="0.55000000000000004"/>
    <row r="6" spans="2:28" ht="30" x14ac:dyDescent="0.55000000000000004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 t="s">
        <v>112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 x14ac:dyDescent="0.55000000000000004">
      <c r="B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s="4" customFormat="1" ht="21.75" customHeight="1" x14ac:dyDescent="0.55000000000000004">
      <c r="B9" s="110" t="s">
        <v>78</v>
      </c>
      <c r="C9" s="110" t="s">
        <v>78</v>
      </c>
      <c r="D9" s="110" t="s">
        <v>78</v>
      </c>
      <c r="F9" s="110" t="s">
        <v>54</v>
      </c>
      <c r="G9" s="110" t="s">
        <v>54</v>
      </c>
      <c r="H9" s="110" t="s">
        <v>54</v>
      </c>
      <c r="J9" s="110" t="s">
        <v>55</v>
      </c>
      <c r="K9" s="110" t="s">
        <v>55</v>
      </c>
      <c r="L9" s="110" t="s">
        <v>55</v>
      </c>
    </row>
    <row r="10" spans="2:28" s="42" customFormat="1" ht="50.25" customHeight="1" x14ac:dyDescent="0.6">
      <c r="B10" s="129" t="s">
        <v>79</v>
      </c>
      <c r="D10" s="129" t="s">
        <v>39</v>
      </c>
      <c r="F10" s="129" t="s">
        <v>80</v>
      </c>
      <c r="H10" s="129" t="s">
        <v>81</v>
      </c>
      <c r="J10" s="127" t="s">
        <v>80</v>
      </c>
      <c r="L10" s="129" t="s">
        <v>81</v>
      </c>
    </row>
    <row r="11" spans="2:28" s="4" customFormat="1" ht="21.75" customHeight="1" x14ac:dyDescent="0.55000000000000004">
      <c r="B11" s="4" t="s">
        <v>212</v>
      </c>
      <c r="C11" s="102"/>
      <c r="D11" s="4" t="s">
        <v>213</v>
      </c>
      <c r="E11" s="102"/>
      <c r="F11" s="67">
        <v>769315342</v>
      </c>
      <c r="G11" s="67"/>
      <c r="H11" s="67" t="s">
        <v>61</v>
      </c>
      <c r="I11" s="67"/>
      <c r="J11" s="67">
        <v>3750138947</v>
      </c>
      <c r="L11" s="48" t="s">
        <v>61</v>
      </c>
    </row>
    <row r="12" spans="2:28" s="4" customFormat="1" ht="21.75" customHeight="1" x14ac:dyDescent="0.55000000000000004">
      <c r="B12" s="4" t="s">
        <v>135</v>
      </c>
      <c r="C12" s="102"/>
      <c r="D12" s="4" t="s">
        <v>136</v>
      </c>
      <c r="E12" s="102"/>
      <c r="F12" s="67">
        <v>1831181</v>
      </c>
      <c r="G12" s="67"/>
      <c r="H12" s="67" t="s">
        <v>61</v>
      </c>
      <c r="I12" s="67"/>
      <c r="J12" s="67">
        <v>68988597</v>
      </c>
    </row>
    <row r="13" spans="2:28" s="4" customFormat="1" ht="21.75" customHeight="1" x14ac:dyDescent="0.55000000000000004">
      <c r="B13" s="4" t="s">
        <v>46</v>
      </c>
      <c r="C13" s="102"/>
      <c r="D13" s="4" t="s">
        <v>47</v>
      </c>
      <c r="E13" s="102"/>
      <c r="F13" s="67">
        <v>2435</v>
      </c>
      <c r="G13" s="67"/>
      <c r="H13" s="67" t="s">
        <v>61</v>
      </c>
      <c r="I13" s="67"/>
      <c r="J13" s="67">
        <v>27796</v>
      </c>
    </row>
    <row r="14" spans="2:28" s="4" customFormat="1" ht="21.75" customHeight="1" x14ac:dyDescent="0.55000000000000004">
      <c r="B14" s="4" t="s">
        <v>49</v>
      </c>
      <c r="C14" s="102"/>
      <c r="D14" s="4" t="s">
        <v>50</v>
      </c>
      <c r="E14" s="102"/>
      <c r="F14" s="67">
        <v>3839</v>
      </c>
      <c r="G14" s="67"/>
      <c r="H14" s="67" t="s">
        <v>61</v>
      </c>
      <c r="I14" s="67"/>
      <c r="J14" s="67">
        <v>21854</v>
      </c>
    </row>
    <row r="15" spans="2:28" s="4" customFormat="1" ht="21.75" customHeight="1" x14ac:dyDescent="0.55000000000000004">
      <c r="B15" s="4" t="s">
        <v>212</v>
      </c>
      <c r="C15" s="102"/>
      <c r="D15" s="4" t="s">
        <v>216</v>
      </c>
      <c r="E15" s="102"/>
      <c r="F15" s="67">
        <v>4042</v>
      </c>
      <c r="G15" s="67"/>
      <c r="H15" s="67" t="s">
        <v>61</v>
      </c>
      <c r="I15" s="67"/>
      <c r="J15" s="67">
        <v>16927</v>
      </c>
    </row>
    <row r="16" spans="2:28" ht="21.75" customHeight="1" thickBot="1" x14ac:dyDescent="0.6">
      <c r="B16" s="132" t="s">
        <v>88</v>
      </c>
      <c r="C16" s="132"/>
      <c r="D16" s="132"/>
      <c r="F16" s="72">
        <f>SUM(F11:F15)</f>
        <v>771156839</v>
      </c>
      <c r="H16" s="30"/>
      <c r="J16" s="72">
        <f>SUM(J11:J15)</f>
        <v>3819194121</v>
      </c>
      <c r="L16" s="30"/>
    </row>
    <row r="17" spans="6:6" ht="21.75" customHeight="1" thickTop="1" x14ac:dyDescent="0.55000000000000004"/>
    <row r="18" spans="6:6" ht="30" x14ac:dyDescent="0.75">
      <c r="F18" s="58">
        <v>14</v>
      </c>
    </row>
  </sheetData>
  <sortState xmlns:xlrd2="http://schemas.microsoft.com/office/spreadsheetml/2017/richdata2" ref="B11:J15">
    <sortCondition descending="1" ref="J11:J15"/>
  </sortState>
  <mergeCells count="13">
    <mergeCell ref="B2:L2"/>
    <mergeCell ref="B3:L3"/>
    <mergeCell ref="B4:L4"/>
    <mergeCell ref="B16:D16"/>
    <mergeCell ref="J10"/>
    <mergeCell ref="L10"/>
    <mergeCell ref="J9:L9"/>
    <mergeCell ref="B10"/>
    <mergeCell ref="D10"/>
    <mergeCell ref="B9:D9"/>
    <mergeCell ref="F10"/>
    <mergeCell ref="H10"/>
    <mergeCell ref="F9:H9"/>
  </mergeCells>
  <printOptions horizontalCentered="1" verticalCentered="1"/>
  <pageMargins left="0.7" right="0.7" top="0.75" bottom="0.75" header="0.3" footer="0.3"/>
  <pageSetup paperSize="9" scale="8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2"/>
    <pageSetUpPr fitToPage="1"/>
  </sheetPr>
  <dimension ref="B2:AB21"/>
  <sheetViews>
    <sheetView rightToLeft="1" view="pageBreakPreview" topLeftCell="A4" zoomScaleNormal="100" zoomScaleSheetLayoutView="100" workbookViewId="0">
      <selection activeCell="J19" sqref="J19"/>
    </sheetView>
  </sheetViews>
  <sheetFormatPr defaultRowHeight="21" x14ac:dyDescent="0.25"/>
  <cols>
    <col min="1" max="1" width="2.7109375" style="32" customWidth="1"/>
    <col min="2" max="2" width="32.42578125" style="32" customWidth="1"/>
    <col min="3" max="3" width="1" style="32" customWidth="1"/>
    <col min="4" max="4" width="14.85546875" style="32" bestFit="1" customWidth="1"/>
    <col min="5" max="5" width="1" style="32" customWidth="1"/>
    <col min="6" max="6" width="11.7109375" style="32" customWidth="1"/>
    <col min="7" max="7" width="1" style="32" customWidth="1"/>
    <col min="8" max="8" width="10.42578125" style="32" bestFit="1" customWidth="1"/>
    <col min="9" max="9" width="1" style="32" customWidth="1"/>
    <col min="10" max="10" width="13.28515625" style="32" bestFit="1" customWidth="1"/>
    <col min="11" max="11" width="1" style="32" customWidth="1"/>
    <col min="12" max="12" width="10.5703125" style="32" customWidth="1"/>
    <col min="13" max="13" width="1" style="32" customWidth="1"/>
    <col min="14" max="14" width="13.28515625" style="32" bestFit="1" customWidth="1"/>
    <col min="15" max="15" width="1" style="32" customWidth="1"/>
    <col min="16" max="16" width="14.28515625" style="32" bestFit="1" customWidth="1"/>
    <col min="17" max="17" width="1" style="32" customWidth="1"/>
    <col min="18" max="18" width="11.28515625" style="32" customWidth="1"/>
    <col min="19" max="19" width="1" style="32" customWidth="1"/>
    <col min="20" max="20" width="14.28515625" style="32" bestFit="1" customWidth="1"/>
    <col min="21" max="21" width="1" style="32" customWidth="1"/>
    <col min="22" max="22" width="9.140625" style="32" customWidth="1"/>
    <col min="23" max="16384" width="9.140625" style="32"/>
  </cols>
  <sheetData>
    <row r="2" spans="2:28" ht="30" x14ac:dyDescent="0.25">
      <c r="B2" s="135" t="s">
        <v>0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</row>
    <row r="3" spans="2:28" ht="30" x14ac:dyDescent="0.25">
      <c r="B3" s="135" t="s">
        <v>52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</row>
    <row r="4" spans="2:28" ht="30" x14ac:dyDescent="0.25">
      <c r="B4" s="135" t="s">
        <v>239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</row>
    <row r="5" spans="2:28" s="33" customFormat="1" ht="87" customHeight="1" x14ac:dyDescent="0.25"/>
    <row r="6" spans="2:28" s="2" customFormat="1" ht="30" x14ac:dyDescent="0.55000000000000004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0" x14ac:dyDescent="0.55000000000000004">
      <c r="B7" s="69" t="s">
        <v>115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2" customFormat="1" ht="30" x14ac:dyDescent="0.55000000000000004">
      <c r="B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s="33" customFormat="1" x14ac:dyDescent="0.25">
      <c r="B9" s="134" t="s">
        <v>53</v>
      </c>
      <c r="C9" s="134" t="s">
        <v>53</v>
      </c>
      <c r="D9" s="134" t="s">
        <v>53</v>
      </c>
      <c r="E9" s="134" t="s">
        <v>53</v>
      </c>
      <c r="F9" s="134" t="s">
        <v>53</v>
      </c>
      <c r="G9" s="134" t="s">
        <v>53</v>
      </c>
      <c r="H9" s="134" t="s">
        <v>53</v>
      </c>
      <c r="J9" s="134" t="s">
        <v>54</v>
      </c>
      <c r="K9" s="134" t="s">
        <v>54</v>
      </c>
      <c r="L9" s="134" t="s">
        <v>54</v>
      </c>
      <c r="M9" s="134" t="s">
        <v>54</v>
      </c>
      <c r="N9" s="134" t="s">
        <v>54</v>
      </c>
      <c r="P9" s="134" t="s">
        <v>55</v>
      </c>
      <c r="Q9" s="134" t="s">
        <v>55</v>
      </c>
      <c r="R9" s="134" t="s">
        <v>55</v>
      </c>
      <c r="S9" s="134" t="s">
        <v>55</v>
      </c>
      <c r="T9" s="134" t="s">
        <v>55</v>
      </c>
    </row>
    <row r="10" spans="2:28" s="35" customFormat="1" ht="60" customHeight="1" x14ac:dyDescent="0.25">
      <c r="B10" s="133" t="s">
        <v>56</v>
      </c>
      <c r="C10" s="38"/>
      <c r="D10" s="133" t="s">
        <v>57</v>
      </c>
      <c r="E10" s="38"/>
      <c r="F10" s="133" t="s">
        <v>25</v>
      </c>
      <c r="G10" s="38"/>
      <c r="H10" s="133" t="s">
        <v>26</v>
      </c>
      <c r="J10" s="133" t="s">
        <v>58</v>
      </c>
      <c r="K10" s="38"/>
      <c r="L10" s="133" t="s">
        <v>59</v>
      </c>
      <c r="M10" s="38"/>
      <c r="N10" s="133" t="s">
        <v>60</v>
      </c>
      <c r="P10" s="133" t="s">
        <v>58</v>
      </c>
      <c r="Q10" s="38"/>
      <c r="R10" s="133" t="s">
        <v>59</v>
      </c>
      <c r="S10" s="38"/>
      <c r="T10" s="133" t="s">
        <v>60</v>
      </c>
    </row>
    <row r="11" spans="2:28" s="33" customFormat="1" x14ac:dyDescent="0.45">
      <c r="B11" s="101" t="s">
        <v>212</v>
      </c>
      <c r="C11" s="102"/>
      <c r="D11" s="34">
        <v>9</v>
      </c>
      <c r="E11" s="34"/>
      <c r="F11" s="34" t="s">
        <v>61</v>
      </c>
      <c r="G11" s="34"/>
      <c r="H11" s="34">
        <v>23</v>
      </c>
      <c r="I11" s="34"/>
      <c r="J11" s="34">
        <v>769315342</v>
      </c>
      <c r="K11" s="34"/>
      <c r="L11" s="34">
        <v>0</v>
      </c>
      <c r="M11" s="34"/>
      <c r="N11" s="34">
        <v>769315342</v>
      </c>
      <c r="O11" s="34"/>
      <c r="P11" s="34">
        <v>3750138947</v>
      </c>
      <c r="Q11" s="34"/>
      <c r="R11" s="34">
        <v>2814373</v>
      </c>
      <c r="S11" s="34"/>
      <c r="T11" s="34">
        <v>3747324574</v>
      </c>
    </row>
    <row r="12" spans="2:28" s="33" customFormat="1" x14ac:dyDescent="0.45">
      <c r="B12" s="101" t="s">
        <v>117</v>
      </c>
      <c r="C12" s="102"/>
      <c r="D12" s="34" t="s">
        <v>61</v>
      </c>
      <c r="E12" s="34"/>
      <c r="F12" s="34" t="s">
        <v>120</v>
      </c>
      <c r="G12" s="34"/>
      <c r="H12" s="34">
        <v>18</v>
      </c>
      <c r="I12" s="34"/>
      <c r="J12" s="34">
        <v>79131452</v>
      </c>
      <c r="K12" s="34"/>
      <c r="L12" s="34" t="s">
        <v>61</v>
      </c>
      <c r="M12" s="34"/>
      <c r="N12" s="34">
        <v>79131452</v>
      </c>
      <c r="O12" s="34"/>
      <c r="P12" s="34">
        <v>725069651</v>
      </c>
      <c r="Q12" s="34"/>
      <c r="R12" s="34" t="s">
        <v>61</v>
      </c>
      <c r="S12" s="34"/>
      <c r="T12" s="34">
        <v>725069651</v>
      </c>
    </row>
    <row r="13" spans="2:28" s="33" customFormat="1" x14ac:dyDescent="0.45">
      <c r="B13" s="101" t="s">
        <v>135</v>
      </c>
      <c r="C13" s="102"/>
      <c r="D13" s="34">
        <v>30</v>
      </c>
      <c r="E13" s="34"/>
      <c r="F13" s="34" t="s">
        <v>61</v>
      </c>
      <c r="G13" s="34"/>
      <c r="H13" s="34">
        <v>0</v>
      </c>
      <c r="I13" s="34"/>
      <c r="J13" s="34">
        <v>1831181</v>
      </c>
      <c r="K13" s="34"/>
      <c r="L13" s="34">
        <v>0</v>
      </c>
      <c r="M13" s="34"/>
      <c r="N13" s="34">
        <v>1831181</v>
      </c>
      <c r="O13" s="34"/>
      <c r="P13" s="34">
        <v>68988597</v>
      </c>
      <c r="Q13" s="34"/>
      <c r="R13" s="34">
        <v>0</v>
      </c>
      <c r="S13" s="34"/>
      <c r="T13" s="34">
        <v>68988597</v>
      </c>
    </row>
    <row r="14" spans="2:28" s="33" customFormat="1" x14ac:dyDescent="0.45">
      <c r="B14" s="101" t="s">
        <v>46</v>
      </c>
      <c r="C14" s="102"/>
      <c r="D14" s="34">
        <v>27</v>
      </c>
      <c r="E14" s="34"/>
      <c r="F14" s="34" t="s">
        <v>61</v>
      </c>
      <c r="G14" s="34"/>
      <c r="H14" s="34">
        <v>0</v>
      </c>
      <c r="I14" s="34"/>
      <c r="J14" s="34">
        <v>2435</v>
      </c>
      <c r="K14" s="34"/>
      <c r="L14" s="34">
        <v>0</v>
      </c>
      <c r="M14" s="34"/>
      <c r="N14" s="34">
        <v>2435</v>
      </c>
      <c r="O14" s="34"/>
      <c r="P14" s="34">
        <v>27796</v>
      </c>
      <c r="Q14" s="34"/>
      <c r="R14" s="34">
        <v>0</v>
      </c>
      <c r="S14" s="34"/>
      <c r="T14" s="34">
        <v>27796</v>
      </c>
    </row>
    <row r="15" spans="2:28" s="33" customFormat="1" x14ac:dyDescent="0.45">
      <c r="B15" s="101" t="s">
        <v>49</v>
      </c>
      <c r="C15" s="102"/>
      <c r="D15" s="34">
        <v>17</v>
      </c>
      <c r="E15" s="34"/>
      <c r="F15" s="34" t="s">
        <v>61</v>
      </c>
      <c r="G15" s="34"/>
      <c r="H15" s="34">
        <v>0</v>
      </c>
      <c r="I15" s="34"/>
      <c r="J15" s="34">
        <v>3839</v>
      </c>
      <c r="K15" s="34"/>
      <c r="L15" s="34">
        <v>0</v>
      </c>
      <c r="M15" s="34"/>
      <c r="N15" s="34">
        <v>3839</v>
      </c>
      <c r="O15" s="34"/>
      <c r="P15" s="34">
        <v>21854</v>
      </c>
      <c r="Q15" s="34"/>
      <c r="R15" s="34">
        <v>0</v>
      </c>
      <c r="S15" s="34"/>
      <c r="T15" s="34">
        <v>21854</v>
      </c>
    </row>
    <row r="16" spans="2:28" s="33" customFormat="1" x14ac:dyDescent="0.45">
      <c r="B16" s="101" t="s">
        <v>212</v>
      </c>
      <c r="C16" s="102"/>
      <c r="D16" s="34">
        <v>9</v>
      </c>
      <c r="E16" s="34"/>
      <c r="F16" s="34" t="s">
        <v>61</v>
      </c>
      <c r="G16" s="34"/>
      <c r="H16" s="34">
        <v>0</v>
      </c>
      <c r="I16" s="34"/>
      <c r="J16" s="34">
        <v>4042</v>
      </c>
      <c r="K16" s="34"/>
      <c r="L16" s="34">
        <v>0</v>
      </c>
      <c r="M16" s="34"/>
      <c r="N16" s="34">
        <v>4042</v>
      </c>
      <c r="O16" s="34"/>
      <c r="P16" s="34">
        <v>16927</v>
      </c>
      <c r="Q16" s="34"/>
      <c r="R16" s="34">
        <v>0</v>
      </c>
      <c r="S16" s="34"/>
      <c r="T16" s="34">
        <v>16927</v>
      </c>
    </row>
    <row r="17" spans="2:20" s="33" customFormat="1" x14ac:dyDescent="0.25">
      <c r="D17" s="34"/>
      <c r="H17" s="34"/>
      <c r="J17" s="36"/>
      <c r="K17" s="37"/>
      <c r="L17" s="36"/>
      <c r="M17" s="37"/>
      <c r="N17" s="36"/>
      <c r="O17" s="37"/>
      <c r="P17" s="36"/>
      <c r="Q17" s="37"/>
      <c r="R17" s="36"/>
      <c r="S17" s="37"/>
      <c r="T17" s="36"/>
    </row>
    <row r="18" spans="2:20" s="33" customFormat="1" ht="21.75" thickBot="1" x14ac:dyDescent="0.3">
      <c r="B18" s="136" t="s">
        <v>88</v>
      </c>
      <c r="C18" s="136"/>
      <c r="D18" s="136"/>
      <c r="E18" s="136"/>
      <c r="F18" s="136"/>
      <c r="G18" s="136"/>
      <c r="H18" s="136"/>
      <c r="J18" s="40">
        <f>SUM(J11:J17)</f>
        <v>850288291</v>
      </c>
      <c r="L18" s="68">
        <f>SUM(L11:L16)</f>
        <v>0</v>
      </c>
      <c r="N18" s="40">
        <f>SUM(N11:N17)</f>
        <v>850288291</v>
      </c>
      <c r="P18" s="40">
        <f>SUM(P11:P17)</f>
        <v>4544263772</v>
      </c>
      <c r="R18" s="68">
        <f>SUM(R11:R16)</f>
        <v>2814373</v>
      </c>
      <c r="T18" s="40">
        <f>SUM(T11:T17)</f>
        <v>4541449399</v>
      </c>
    </row>
    <row r="19" spans="2:20" ht="21.75" thickTop="1" x14ac:dyDescent="0.25"/>
    <row r="21" spans="2:20" ht="30" x14ac:dyDescent="0.25">
      <c r="J21" s="62">
        <v>15</v>
      </c>
    </row>
  </sheetData>
  <sortState xmlns:xlrd2="http://schemas.microsoft.com/office/spreadsheetml/2017/richdata2" ref="B11:T16">
    <sortCondition descending="1" ref="T11:T16"/>
  </sortState>
  <mergeCells count="17">
    <mergeCell ref="B18:H18"/>
    <mergeCell ref="R10"/>
    <mergeCell ref="T10"/>
    <mergeCell ref="P9:T9"/>
    <mergeCell ref="J10"/>
    <mergeCell ref="L10"/>
    <mergeCell ref="N10"/>
    <mergeCell ref="J9:N9"/>
    <mergeCell ref="P10"/>
    <mergeCell ref="B10"/>
    <mergeCell ref="D10"/>
    <mergeCell ref="F10"/>
    <mergeCell ref="H10"/>
    <mergeCell ref="B9:H9"/>
    <mergeCell ref="B2:T2"/>
    <mergeCell ref="B3:T3"/>
    <mergeCell ref="B4:T4"/>
  </mergeCells>
  <printOptions horizontalCentered="1" verticalCentered="1"/>
  <pageMargins left="0.7" right="0.7" top="0.75" bottom="0.75" header="0.3" footer="0.3"/>
  <pageSetup paperSize="9" scale="8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2"/>
    <pageSetUpPr fitToPage="1"/>
  </sheetPr>
  <dimension ref="A2:AB19"/>
  <sheetViews>
    <sheetView rightToLeft="1" view="pageBreakPreview" topLeftCell="A2" zoomScale="85" zoomScaleNormal="85" zoomScaleSheetLayoutView="85" workbookViewId="0">
      <selection activeCell="A19" sqref="A19:F19"/>
    </sheetView>
  </sheetViews>
  <sheetFormatPr defaultRowHeight="21" x14ac:dyDescent="0.55000000000000004"/>
  <cols>
    <col min="1" max="1" width="3" style="2" customWidth="1"/>
    <col min="2" max="2" width="58.42578125" style="2" customWidth="1"/>
    <col min="3" max="3" width="1" style="2" customWidth="1"/>
    <col min="4" max="4" width="17.5703125" style="2" customWidth="1"/>
    <col min="5" max="5" width="1" style="2" customWidth="1"/>
    <col min="6" max="6" width="19" style="2" bestFit="1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06" t="s">
        <v>0</v>
      </c>
      <c r="C2" s="106"/>
      <c r="D2" s="106"/>
      <c r="E2" s="106"/>
      <c r="F2" s="106"/>
    </row>
    <row r="3" spans="2:28" ht="30" x14ac:dyDescent="0.55000000000000004">
      <c r="B3" s="106" t="s">
        <v>52</v>
      </c>
      <c r="C3" s="106"/>
      <c r="D3" s="106"/>
      <c r="E3" s="106"/>
      <c r="F3" s="106"/>
    </row>
    <row r="4" spans="2:28" ht="30" x14ac:dyDescent="0.55000000000000004">
      <c r="B4" s="106" t="s">
        <v>239</v>
      </c>
      <c r="C4" s="106"/>
      <c r="D4" s="106"/>
      <c r="E4" s="106"/>
      <c r="F4" s="106"/>
    </row>
    <row r="5" spans="2:28" ht="125.25" customHeight="1" x14ac:dyDescent="0.55000000000000004"/>
    <row r="6" spans="2:28" s="25" customFormat="1" ht="24" x14ac:dyDescent="0.6">
      <c r="B6" s="63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</row>
    <row r="7" spans="2:28" s="25" customFormat="1" ht="24" x14ac:dyDescent="0.6">
      <c r="B7" s="63" t="s">
        <v>114</v>
      </c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</row>
    <row r="8" spans="2:28" ht="30" x14ac:dyDescent="0.55000000000000004">
      <c r="B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ht="30" x14ac:dyDescent="0.55000000000000004">
      <c r="B9" s="125" t="s">
        <v>82</v>
      </c>
      <c r="D9" s="106" t="s">
        <v>54</v>
      </c>
      <c r="F9" s="106" t="s">
        <v>240</v>
      </c>
    </row>
    <row r="10" spans="2:28" ht="30" x14ac:dyDescent="0.55000000000000004">
      <c r="B10" s="138" t="s">
        <v>82</v>
      </c>
      <c r="D10" s="139" t="s">
        <v>42</v>
      </c>
      <c r="F10" s="139" t="s">
        <v>42</v>
      </c>
    </row>
    <row r="11" spans="2:28" ht="26.25" x14ac:dyDescent="0.65">
      <c r="B11" s="26" t="s">
        <v>82</v>
      </c>
      <c r="C11" s="102"/>
      <c r="D11" s="95">
        <v>36295197</v>
      </c>
      <c r="E11" s="95"/>
      <c r="F11" s="95">
        <v>926193465</v>
      </c>
    </row>
    <row r="12" spans="2:28" ht="26.25" x14ac:dyDescent="0.65">
      <c r="B12" s="26" t="s">
        <v>84</v>
      </c>
      <c r="C12" s="102"/>
      <c r="D12" s="95">
        <v>350618</v>
      </c>
      <c r="E12" s="95"/>
      <c r="F12" s="95">
        <v>268092077</v>
      </c>
    </row>
    <row r="13" spans="2:28" ht="26.25" hidden="1" x14ac:dyDescent="0.65">
      <c r="B13" s="26" t="s">
        <v>83</v>
      </c>
      <c r="C13" s="26"/>
      <c r="D13" s="95">
        <v>0</v>
      </c>
      <c r="E13" s="96"/>
      <c r="F13" s="95">
        <v>0</v>
      </c>
    </row>
    <row r="14" spans="2:28" ht="26.25" x14ac:dyDescent="0.65">
      <c r="B14" s="26"/>
      <c r="C14" s="26"/>
      <c r="D14" s="95"/>
      <c r="E14" s="96"/>
      <c r="F14" s="95"/>
    </row>
    <row r="15" spans="2:28" ht="27" thickBot="1" x14ac:dyDescent="0.7">
      <c r="B15" s="97" t="s">
        <v>88</v>
      </c>
      <c r="C15" s="26"/>
      <c r="D15" s="98">
        <f>SUM(D11:D14)</f>
        <v>36645815</v>
      </c>
      <c r="E15" s="96"/>
      <c r="F15" s="98">
        <f>SUM(F11:F14)</f>
        <v>1194285542</v>
      </c>
    </row>
    <row r="16" spans="2:28" ht="21.75" thickTop="1" x14ac:dyDescent="0.55000000000000004"/>
    <row r="17" spans="1:6" ht="85.5" customHeight="1" x14ac:dyDescent="0.55000000000000004"/>
    <row r="18" spans="1:6" ht="85.5" customHeight="1" x14ac:dyDescent="0.55000000000000004"/>
    <row r="19" spans="1:6" ht="30" x14ac:dyDescent="0.75">
      <c r="A19" s="137">
        <v>16</v>
      </c>
      <c r="B19" s="137"/>
      <c r="C19" s="137"/>
      <c r="D19" s="137"/>
      <c r="E19" s="137"/>
      <c r="F19" s="137"/>
    </row>
  </sheetData>
  <sortState xmlns:xlrd2="http://schemas.microsoft.com/office/spreadsheetml/2017/richdata2" ref="B11:F13">
    <sortCondition descending="1" ref="F11:F13"/>
  </sortState>
  <mergeCells count="9">
    <mergeCell ref="A19:F19"/>
    <mergeCell ref="B2:F2"/>
    <mergeCell ref="B3:F3"/>
    <mergeCell ref="B4:F4"/>
    <mergeCell ref="B9:B10"/>
    <mergeCell ref="D10"/>
    <mergeCell ref="D9"/>
    <mergeCell ref="F10"/>
    <mergeCell ref="F9"/>
  </mergeCells>
  <printOptions horizontalCentered="1" verticalCentered="1"/>
  <pageMargins left="0.7" right="0.7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23"/>
  <sheetViews>
    <sheetView rightToLeft="1" view="pageBreakPreview" zoomScaleNormal="100" zoomScaleSheetLayoutView="100" workbookViewId="0">
      <selection activeCell="O13" sqref="O13"/>
    </sheetView>
  </sheetViews>
  <sheetFormatPr defaultRowHeight="21" x14ac:dyDescent="0.55000000000000004"/>
  <cols>
    <col min="1" max="1" width="2.5703125" style="2" customWidth="1"/>
    <col min="2" max="2" width="3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2.85546875" style="2" bestFit="1" customWidth="1"/>
    <col min="10" max="10" width="1" style="2" customWidth="1"/>
    <col min="11" max="11" width="19.140625" style="2" customWidth="1"/>
    <col min="12" max="12" width="1" style="2" customWidth="1"/>
    <col min="13" max="13" width="18.42578125" style="2" bestFit="1" customWidth="1"/>
    <col min="14" max="14" width="1" style="2" customWidth="1"/>
    <col min="15" max="15" width="25.42578125" style="2" bestFit="1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06" t="s">
        <v>0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3:17" ht="30" x14ac:dyDescent="0.55000000000000004">
      <c r="C3" s="106" t="s">
        <v>1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3:17" ht="30" x14ac:dyDescent="0.55000000000000004">
      <c r="C4" s="106" t="s">
        <v>239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</row>
    <row r="5" spans="3:17" ht="30" x14ac:dyDescent="0.55000000000000004"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3:17" ht="30" x14ac:dyDescent="0.55000000000000004"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3:17" ht="30" x14ac:dyDescent="0.55000000000000004">
      <c r="C7" s="54" t="s">
        <v>89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9" spans="3:17" s="6" customFormat="1" ht="34.5" customHeight="1" x14ac:dyDescent="0.25">
      <c r="C9" s="107" t="s">
        <v>99</v>
      </c>
      <c r="D9" s="108" t="s">
        <v>234</v>
      </c>
      <c r="E9" s="108" t="s">
        <v>3</v>
      </c>
      <c r="F9" s="108" t="s">
        <v>3</v>
      </c>
      <c r="G9" s="108" t="s">
        <v>3</v>
      </c>
      <c r="I9" s="108" t="s">
        <v>4</v>
      </c>
      <c r="J9" s="108" t="s">
        <v>4</v>
      </c>
      <c r="K9" s="108" t="s">
        <v>4</v>
      </c>
      <c r="M9" s="108" t="s">
        <v>240</v>
      </c>
      <c r="N9" s="108" t="s">
        <v>5</v>
      </c>
      <c r="O9" s="108" t="s">
        <v>5</v>
      </c>
      <c r="P9" s="108" t="s">
        <v>5</v>
      </c>
      <c r="Q9" s="108" t="s">
        <v>5</v>
      </c>
    </row>
    <row r="10" spans="3:17" s="6" customFormat="1" ht="44.25" customHeight="1" x14ac:dyDescent="0.25">
      <c r="C10" s="107"/>
      <c r="D10" s="11"/>
      <c r="E10" s="109" t="s">
        <v>7</v>
      </c>
      <c r="F10" s="11"/>
      <c r="G10" s="109" t="s">
        <v>8</v>
      </c>
      <c r="I10" s="109" t="s">
        <v>100</v>
      </c>
      <c r="J10" s="11"/>
      <c r="K10" s="109" t="s">
        <v>101</v>
      </c>
      <c r="M10" s="109" t="s">
        <v>7</v>
      </c>
      <c r="N10" s="11"/>
      <c r="O10" s="109" t="s">
        <v>8</v>
      </c>
      <c r="Q10" s="111" t="s">
        <v>12</v>
      </c>
    </row>
    <row r="11" spans="3:17" s="6" customFormat="1" ht="39.75" customHeight="1" x14ac:dyDescent="0.25">
      <c r="C11" s="107"/>
      <c r="D11" s="10"/>
      <c r="E11" s="110" t="s">
        <v>7</v>
      </c>
      <c r="F11" s="10"/>
      <c r="G11" s="110" t="s">
        <v>8</v>
      </c>
      <c r="I11" s="110"/>
      <c r="J11" s="10"/>
      <c r="K11" s="110"/>
      <c r="M11" s="110" t="s">
        <v>7</v>
      </c>
      <c r="N11" s="10"/>
      <c r="O11" s="110" t="s">
        <v>8</v>
      </c>
      <c r="Q11" s="112" t="s">
        <v>12</v>
      </c>
    </row>
    <row r="12" spans="3:17" x14ac:dyDescent="0.55000000000000004">
      <c r="C12" s="43" t="s">
        <v>91</v>
      </c>
      <c r="E12" s="3">
        <f>سهام!G37</f>
        <v>479326311123</v>
      </c>
      <c r="G12" s="3">
        <f>سهام!I37</f>
        <v>464166251480.71985</v>
      </c>
      <c r="I12" s="3">
        <f>سهام!M37</f>
        <v>14303896440</v>
      </c>
      <c r="K12" s="3">
        <f>سهام!Q37</f>
        <v>16537614139</v>
      </c>
      <c r="M12" s="3">
        <f>سهام!W37</f>
        <v>475919644225</v>
      </c>
      <c r="O12" s="3">
        <f>سهام!Y37</f>
        <v>487704516150.00787</v>
      </c>
      <c r="Q12" s="8">
        <f t="shared" ref="Q12:Q17" si="0">O12/$O$19</f>
        <v>0.88795965156207834</v>
      </c>
    </row>
    <row r="13" spans="3:17" x14ac:dyDescent="0.55000000000000004">
      <c r="C13" s="2" t="s">
        <v>95</v>
      </c>
      <c r="E13" s="3">
        <f>سپرده!L16</f>
        <v>56158131496</v>
      </c>
      <c r="G13" s="3">
        <f>E13</f>
        <v>56158131496</v>
      </c>
      <c r="I13" s="3">
        <f>سپرده!N16</f>
        <v>19719194574</v>
      </c>
      <c r="K13" s="3">
        <f>سپرده!P16</f>
        <v>27858479195</v>
      </c>
      <c r="M13" s="3">
        <f>سپرده!R16</f>
        <v>48018846875</v>
      </c>
      <c r="O13" s="3">
        <f>M13</f>
        <v>48018846875</v>
      </c>
      <c r="Q13" s="8">
        <f t="shared" si="0"/>
        <v>8.7427524510400423E-2</v>
      </c>
    </row>
    <row r="14" spans="3:17" x14ac:dyDescent="0.55000000000000004">
      <c r="C14" s="2" t="s">
        <v>93</v>
      </c>
      <c r="E14" s="3">
        <f>'اوراق مشارکت'!R17</f>
        <v>12913155846</v>
      </c>
      <c r="G14" s="3">
        <f>'اوراق مشارکت'!T17</f>
        <v>13418353489</v>
      </c>
      <c r="I14" s="3">
        <f>'اوراق مشارکت'!X17</f>
        <v>0</v>
      </c>
      <c r="K14" s="3">
        <f>'اوراق مشارکت'!AB17</f>
        <v>0</v>
      </c>
      <c r="M14" s="3">
        <f>'اوراق مشارکت'!AH17</f>
        <v>12913155846</v>
      </c>
      <c r="O14" s="3">
        <f>'اوراق مشارکت'!AJ17</f>
        <v>13518390575</v>
      </c>
      <c r="Q14" s="8">
        <f t="shared" si="0"/>
        <v>2.4612823927521243E-2</v>
      </c>
    </row>
    <row r="15" spans="3:17" hidden="1" x14ac:dyDescent="0.55000000000000004">
      <c r="C15" s="2" t="s">
        <v>92</v>
      </c>
      <c r="E15" s="3">
        <v>0</v>
      </c>
      <c r="G15" s="3">
        <v>0</v>
      </c>
      <c r="I15" s="3">
        <v>0</v>
      </c>
      <c r="K15" s="3">
        <v>0</v>
      </c>
      <c r="M15" s="3">
        <v>0</v>
      </c>
      <c r="O15" s="3">
        <v>0</v>
      </c>
      <c r="Q15" s="8">
        <f t="shared" si="0"/>
        <v>0</v>
      </c>
    </row>
    <row r="16" spans="3:17" hidden="1" x14ac:dyDescent="0.55000000000000004">
      <c r="C16" s="2" t="s">
        <v>98</v>
      </c>
      <c r="E16" s="3">
        <f>'گواهی سپرده'!N12</f>
        <v>0</v>
      </c>
      <c r="G16" s="3">
        <f>'گواهی سپرده'!P12</f>
        <v>0</v>
      </c>
      <c r="I16" s="3">
        <f>'گواهی سپرده'!T12</f>
        <v>0</v>
      </c>
      <c r="K16" s="3">
        <f>'گواهی سپرده'!X12</f>
        <v>0</v>
      </c>
      <c r="M16" s="3">
        <f>'گواهی سپرده'!AB12</f>
        <v>0</v>
      </c>
      <c r="O16" s="3">
        <f>'گواهی سپرده'!AD12</f>
        <v>0</v>
      </c>
      <c r="Q16" s="8">
        <f t="shared" si="0"/>
        <v>0</v>
      </c>
    </row>
    <row r="17" spans="3:17" hidden="1" x14ac:dyDescent="0.55000000000000004">
      <c r="C17" s="2" t="s">
        <v>94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0</v>
      </c>
      <c r="Q17" s="8">
        <f t="shared" si="0"/>
        <v>0</v>
      </c>
    </row>
    <row r="18" spans="3:17" x14ac:dyDescent="0.55000000000000004">
      <c r="E18" s="3"/>
      <c r="G18" s="3"/>
      <c r="I18" s="3"/>
      <c r="K18" s="3"/>
      <c r="M18" s="3"/>
      <c r="O18" s="3"/>
      <c r="Q18" s="8"/>
    </row>
    <row r="19" spans="3:17" ht="21.75" thickBot="1" x14ac:dyDescent="0.6">
      <c r="C19" s="2" t="s">
        <v>88</v>
      </c>
      <c r="D19" s="3">
        <f t="shared" ref="D19:P19" si="1">SUM(D12:D17)</f>
        <v>0</v>
      </c>
      <c r="E19" s="9">
        <f>SUM(E12:E18)</f>
        <v>548397598465</v>
      </c>
      <c r="F19" s="3">
        <f t="shared" si="1"/>
        <v>0</v>
      </c>
      <c r="G19" s="9">
        <f>SUM(G12:G18)</f>
        <v>533742736465.71985</v>
      </c>
      <c r="H19" s="3">
        <f t="shared" si="1"/>
        <v>0</v>
      </c>
      <c r="I19" s="9">
        <f>SUM(I12:I14)</f>
        <v>34023091014</v>
      </c>
      <c r="J19" s="3">
        <f t="shared" si="1"/>
        <v>0</v>
      </c>
      <c r="K19" s="9">
        <f>SUM(K12:K14)</f>
        <v>44396093334</v>
      </c>
      <c r="L19" s="3">
        <f t="shared" si="1"/>
        <v>0</v>
      </c>
      <c r="M19" s="9">
        <f>SUM(M12:M14)</f>
        <v>536851646946</v>
      </c>
      <c r="N19" s="3">
        <f t="shared" si="1"/>
        <v>0</v>
      </c>
      <c r="O19" s="9">
        <f>SUM(O12:O18)</f>
        <v>549241753600.00787</v>
      </c>
      <c r="P19" s="3">
        <f t="shared" si="1"/>
        <v>0</v>
      </c>
      <c r="Q19" s="31">
        <f>O19/$O$19</f>
        <v>1</v>
      </c>
    </row>
    <row r="20" spans="3:17" ht="21.75" thickTop="1" x14ac:dyDescent="0.55000000000000004"/>
    <row r="23" spans="3:17" ht="30" x14ac:dyDescent="0.75">
      <c r="I23" s="55">
        <v>1</v>
      </c>
    </row>
  </sheetData>
  <sortState xmlns:xlrd2="http://schemas.microsoft.com/office/spreadsheetml/2017/richdata2" ref="C12:Q17">
    <sortCondition descending="1" ref="O12:O17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25" right="0.25" top="0" bottom="0" header="0" footer="0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/>
    <pageSetUpPr fitToPage="1"/>
  </sheetPr>
  <dimension ref="C2:AA39"/>
  <sheetViews>
    <sheetView rightToLeft="1" view="pageBreakPreview" zoomScale="60" zoomScaleNormal="80" workbookViewId="0">
      <selection activeCell="E38" sqref="E38"/>
    </sheetView>
  </sheetViews>
  <sheetFormatPr defaultRowHeight="21" x14ac:dyDescent="0.55000000000000004"/>
  <cols>
    <col min="1" max="1" width="2.5703125" style="2" customWidth="1"/>
    <col min="2" max="2" width="5" style="2" customWidth="1"/>
    <col min="3" max="3" width="58" style="2" bestFit="1" customWidth="1"/>
    <col min="4" max="4" width="1" style="2" customWidth="1"/>
    <col min="5" max="5" width="13" style="2" bestFit="1" customWidth="1"/>
    <col min="6" max="6" width="2.7109375" style="2" bestFit="1" customWidth="1"/>
    <col min="7" max="7" width="19.7109375" style="2" bestFit="1" customWidth="1"/>
    <col min="8" max="8" width="2.7109375" style="2" bestFit="1" customWidth="1"/>
    <col min="9" max="9" width="25.42578125" style="2" bestFit="1" customWidth="1"/>
    <col min="10" max="10" width="2.7109375" style="2" bestFit="1" customWidth="1"/>
    <col min="11" max="11" width="13" style="2" bestFit="1" customWidth="1"/>
    <col min="12" max="12" width="2.7109375" style="2" bestFit="1" customWidth="1"/>
    <col min="13" max="13" width="19.7109375" style="2" bestFit="1" customWidth="1"/>
    <col min="14" max="14" width="2.7109375" style="2" bestFit="1" customWidth="1"/>
    <col min="15" max="15" width="13.7109375" style="2" bestFit="1" customWidth="1"/>
    <col min="16" max="16" width="2.7109375" style="2" bestFit="1" customWidth="1"/>
    <col min="17" max="17" width="19.7109375" style="2" bestFit="1" customWidth="1"/>
    <col min="18" max="18" width="2.7109375" style="2" bestFit="1" customWidth="1"/>
    <col min="19" max="19" width="13" style="2" bestFit="1" customWidth="1"/>
    <col min="20" max="20" width="2.7109375" style="2" bestFit="1" customWidth="1"/>
    <col min="21" max="21" width="14.42578125" style="2" bestFit="1" customWidth="1"/>
    <col min="22" max="22" width="2.7109375" style="2" bestFit="1" customWidth="1"/>
    <col min="23" max="23" width="19.7109375" style="2" bestFit="1" customWidth="1"/>
    <col min="24" max="24" width="2.7109375" style="2" bestFit="1" customWidth="1"/>
    <col min="25" max="25" width="25.42578125" style="2" bestFit="1" customWidth="1"/>
    <col min="26" max="26" width="2.7109375" style="2" bestFit="1" customWidth="1"/>
    <col min="27" max="27" width="42.140625" style="7" bestFit="1" customWidth="1"/>
    <col min="28" max="28" width="1" style="2" customWidth="1"/>
    <col min="29" max="29" width="9.140625" style="2" customWidth="1"/>
    <col min="30" max="16384" width="9.140625" style="2"/>
  </cols>
  <sheetData>
    <row r="2" spans="3:27" ht="30" x14ac:dyDescent="0.55000000000000004">
      <c r="C2" s="106" t="s">
        <v>0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</row>
    <row r="3" spans="3:27" ht="30" x14ac:dyDescent="0.55000000000000004">
      <c r="C3" s="106" t="s">
        <v>1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</row>
    <row r="4" spans="3:27" ht="30" x14ac:dyDescent="0.55000000000000004">
      <c r="C4" s="106" t="s">
        <v>239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</row>
    <row r="5" spans="3:27" ht="30" x14ac:dyDescent="0.55000000000000004"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spans="3:27" ht="30" x14ac:dyDescent="0.55000000000000004">
      <c r="C6" s="13" t="s">
        <v>90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8" spans="3:27" s="6" customFormat="1" ht="34.5" customHeight="1" x14ac:dyDescent="0.25">
      <c r="C8" s="107" t="s">
        <v>2</v>
      </c>
      <c r="E8" s="108" t="s">
        <v>234</v>
      </c>
      <c r="F8" s="108" t="s">
        <v>3</v>
      </c>
      <c r="G8" s="108" t="s">
        <v>3</v>
      </c>
      <c r="H8" s="108" t="s">
        <v>3</v>
      </c>
      <c r="I8" s="108" t="s">
        <v>3</v>
      </c>
      <c r="J8" s="113"/>
      <c r="K8" s="108" t="s">
        <v>4</v>
      </c>
      <c r="L8" s="108" t="s">
        <v>4</v>
      </c>
      <c r="M8" s="108" t="s">
        <v>4</v>
      </c>
      <c r="N8" s="108" t="s">
        <v>4</v>
      </c>
      <c r="O8" s="108" t="s">
        <v>4</v>
      </c>
      <c r="P8" s="108" t="s">
        <v>4</v>
      </c>
      <c r="Q8" s="108" t="s">
        <v>4</v>
      </c>
      <c r="R8" s="113"/>
      <c r="S8" s="108" t="s">
        <v>240</v>
      </c>
      <c r="T8" s="108" t="s">
        <v>5</v>
      </c>
      <c r="U8" s="108" t="s">
        <v>5</v>
      </c>
      <c r="V8" s="108" t="s">
        <v>5</v>
      </c>
      <c r="W8" s="108" t="s">
        <v>5</v>
      </c>
      <c r="X8" s="108" t="s">
        <v>5</v>
      </c>
      <c r="Y8" s="108" t="s">
        <v>5</v>
      </c>
      <c r="Z8" s="108" t="s">
        <v>5</v>
      </c>
      <c r="AA8" s="108" t="s">
        <v>5</v>
      </c>
    </row>
    <row r="9" spans="3:27" s="6" customFormat="1" ht="44.25" customHeight="1" x14ac:dyDescent="0.25">
      <c r="C9" s="107" t="s">
        <v>2</v>
      </c>
      <c r="D9" s="113"/>
      <c r="E9" s="109" t="s">
        <v>6</v>
      </c>
      <c r="F9" s="114"/>
      <c r="G9" s="109" t="s">
        <v>7</v>
      </c>
      <c r="H9" s="11"/>
      <c r="I9" s="109" t="s">
        <v>8</v>
      </c>
      <c r="J9" s="113"/>
      <c r="K9" s="109" t="s">
        <v>9</v>
      </c>
      <c r="L9" s="109" t="s">
        <v>9</v>
      </c>
      <c r="M9" s="109" t="s">
        <v>9</v>
      </c>
      <c r="N9" s="11"/>
      <c r="O9" s="109" t="s">
        <v>10</v>
      </c>
      <c r="P9" s="109" t="s">
        <v>10</v>
      </c>
      <c r="Q9" s="109" t="s">
        <v>10</v>
      </c>
      <c r="R9" s="113"/>
      <c r="S9" s="109" t="s">
        <v>6</v>
      </c>
      <c r="T9" s="114"/>
      <c r="U9" s="109" t="s">
        <v>11</v>
      </c>
      <c r="V9" s="114"/>
      <c r="W9" s="109" t="s">
        <v>7</v>
      </c>
      <c r="X9" s="114"/>
      <c r="Y9" s="109" t="s">
        <v>8</v>
      </c>
      <c r="Z9" s="113"/>
      <c r="AA9" s="109" t="s">
        <v>12</v>
      </c>
    </row>
    <row r="10" spans="3:27" s="6" customFormat="1" ht="54" customHeight="1" x14ac:dyDescent="0.25">
      <c r="C10" s="107" t="s">
        <v>2</v>
      </c>
      <c r="D10" s="113"/>
      <c r="E10" s="110" t="s">
        <v>6</v>
      </c>
      <c r="F10" s="115"/>
      <c r="G10" s="110" t="s">
        <v>7</v>
      </c>
      <c r="H10" s="10"/>
      <c r="I10" s="110" t="s">
        <v>8</v>
      </c>
      <c r="J10" s="113"/>
      <c r="K10" s="110" t="s">
        <v>6</v>
      </c>
      <c r="L10" s="10"/>
      <c r="M10" s="110" t="s">
        <v>7</v>
      </c>
      <c r="N10" s="10"/>
      <c r="O10" s="110" t="s">
        <v>6</v>
      </c>
      <c r="P10" s="10"/>
      <c r="Q10" s="110" t="s">
        <v>13</v>
      </c>
      <c r="R10" s="113"/>
      <c r="S10" s="110" t="s">
        <v>6</v>
      </c>
      <c r="T10" s="115"/>
      <c r="U10" s="110" t="s">
        <v>11</v>
      </c>
      <c r="V10" s="115"/>
      <c r="W10" s="110" t="s">
        <v>7</v>
      </c>
      <c r="X10" s="115"/>
      <c r="Y10" s="110" t="s">
        <v>8</v>
      </c>
      <c r="Z10" s="113"/>
      <c r="AA10" s="110" t="s">
        <v>12</v>
      </c>
    </row>
    <row r="11" spans="3:27" x14ac:dyDescent="0.55000000000000004">
      <c r="C11" s="2" t="s">
        <v>155</v>
      </c>
      <c r="D11" s="102"/>
      <c r="E11" s="3">
        <v>14541998</v>
      </c>
      <c r="F11" s="3"/>
      <c r="G11" s="3">
        <v>62617975535</v>
      </c>
      <c r="H11" s="3"/>
      <c r="I11" s="3">
        <v>64659331229.528702</v>
      </c>
      <c r="J11" s="3"/>
      <c r="K11" s="3">
        <v>0</v>
      </c>
      <c r="L11" s="3"/>
      <c r="M11" s="3">
        <v>0</v>
      </c>
      <c r="N11" s="3"/>
      <c r="O11" s="3">
        <v>0</v>
      </c>
      <c r="P11" s="3"/>
      <c r="Q11" s="3">
        <v>0</v>
      </c>
      <c r="R11" s="3"/>
      <c r="S11" s="3">
        <v>14541998</v>
      </c>
      <c r="T11" s="3"/>
      <c r="U11" s="3">
        <v>4769</v>
      </c>
      <c r="V11" s="3"/>
      <c r="W11" s="3">
        <v>62617975535</v>
      </c>
      <c r="X11" s="3"/>
      <c r="Y11" s="3">
        <v>68938151270.651093</v>
      </c>
      <c r="AA11" s="8">
        <f>Y11/'سرمایه گذاری ها'!$O$19</f>
        <v>0.12551513212314183</v>
      </c>
    </row>
    <row r="12" spans="3:27" x14ac:dyDescent="0.55000000000000004">
      <c r="C12" s="2" t="s">
        <v>139</v>
      </c>
      <c r="D12" s="102"/>
      <c r="E12" s="3">
        <v>4821980</v>
      </c>
      <c r="F12" s="3"/>
      <c r="G12" s="3">
        <v>48005802746</v>
      </c>
      <c r="H12" s="3"/>
      <c r="I12" s="3">
        <v>61641699356.339996</v>
      </c>
      <c r="J12" s="3"/>
      <c r="K12" s="3">
        <v>24109900</v>
      </c>
      <c r="L12" s="3"/>
      <c r="M12" s="3">
        <v>0</v>
      </c>
      <c r="N12" s="3"/>
      <c r="O12" s="3">
        <v>0</v>
      </c>
      <c r="P12" s="3"/>
      <c r="Q12" s="3">
        <v>0</v>
      </c>
      <c r="R12" s="3"/>
      <c r="S12" s="3">
        <v>28931880</v>
      </c>
      <c r="T12" s="3"/>
      <c r="U12" s="3">
        <v>2010</v>
      </c>
      <c r="V12" s="3"/>
      <c r="W12" s="3">
        <v>48005802746</v>
      </c>
      <c r="X12" s="3"/>
      <c r="Y12" s="3">
        <v>57807067981.139999</v>
      </c>
      <c r="AA12" s="8">
        <f>Y12/'سرمایه گذاری ها'!$O$19</f>
        <v>0.10524885918130455</v>
      </c>
    </row>
    <row r="13" spans="3:27" x14ac:dyDescent="0.55000000000000004">
      <c r="C13" s="2" t="s">
        <v>130</v>
      </c>
      <c r="D13" s="102"/>
      <c r="E13" s="3">
        <v>4974884</v>
      </c>
      <c r="F13" s="3"/>
      <c r="G13" s="3">
        <v>35905566716</v>
      </c>
      <c r="H13" s="3"/>
      <c r="I13" s="3">
        <v>40650229878.444</v>
      </c>
      <c r="J13" s="3"/>
      <c r="K13" s="3">
        <v>0</v>
      </c>
      <c r="L13" s="3"/>
      <c r="M13" s="3">
        <v>0</v>
      </c>
      <c r="N13" s="3"/>
      <c r="O13" s="3">
        <v>0</v>
      </c>
      <c r="P13" s="3"/>
      <c r="Q13" s="3">
        <v>0</v>
      </c>
      <c r="R13" s="3"/>
      <c r="S13" s="3">
        <v>4974884</v>
      </c>
      <c r="T13" s="3"/>
      <c r="U13" s="3">
        <v>8760</v>
      </c>
      <c r="V13" s="3"/>
      <c r="W13" s="3">
        <v>35905566716</v>
      </c>
      <c r="X13" s="3"/>
      <c r="Y13" s="3">
        <v>43320682936.152</v>
      </c>
      <c r="AA13" s="8">
        <f>Y13/'سرمایه گذاری ها'!$O$19</f>
        <v>7.8873615584041754E-2</v>
      </c>
    </row>
    <row r="14" spans="3:27" x14ac:dyDescent="0.55000000000000004">
      <c r="C14" s="2" t="s">
        <v>168</v>
      </c>
      <c r="D14" s="102"/>
      <c r="E14" s="3">
        <v>906255</v>
      </c>
      <c r="F14" s="3"/>
      <c r="G14" s="3">
        <v>39611468614</v>
      </c>
      <c r="H14" s="3"/>
      <c r="I14" s="3">
        <v>32025671926.762501</v>
      </c>
      <c r="J14" s="3"/>
      <c r="K14" s="3">
        <v>0</v>
      </c>
      <c r="L14" s="3"/>
      <c r="M14" s="3">
        <v>0</v>
      </c>
      <c r="N14" s="3"/>
      <c r="O14" s="3">
        <v>0</v>
      </c>
      <c r="P14" s="3"/>
      <c r="Q14" s="3">
        <v>0</v>
      </c>
      <c r="R14" s="3"/>
      <c r="S14" s="3">
        <v>906255</v>
      </c>
      <c r="T14" s="3"/>
      <c r="U14" s="3">
        <v>37250</v>
      </c>
      <c r="V14" s="3"/>
      <c r="W14" s="3">
        <v>39611468614</v>
      </c>
      <c r="X14" s="3"/>
      <c r="Y14" s="3">
        <v>33557138657.4375</v>
      </c>
      <c r="AA14" s="8">
        <f>Y14/'سرمایه گذاری ها'!$O$19</f>
        <v>6.1097209812413317E-2</v>
      </c>
    </row>
    <row r="15" spans="3:27" x14ac:dyDescent="0.55000000000000004">
      <c r="C15" s="2" t="s">
        <v>217</v>
      </c>
      <c r="D15" s="102"/>
      <c r="E15" s="3">
        <v>747967</v>
      </c>
      <c r="F15" s="3"/>
      <c r="G15" s="3">
        <v>28658744019</v>
      </c>
      <c r="H15" s="3"/>
      <c r="I15" s="3">
        <v>30409828790.715</v>
      </c>
      <c r="J15" s="3"/>
      <c r="K15" s="3">
        <v>0</v>
      </c>
      <c r="L15" s="3"/>
      <c r="M15" s="3">
        <v>0</v>
      </c>
      <c r="N15" s="3"/>
      <c r="O15" s="3">
        <v>0</v>
      </c>
      <c r="P15" s="3"/>
      <c r="Q15" s="3">
        <v>0</v>
      </c>
      <c r="R15" s="3"/>
      <c r="S15" s="3">
        <v>747967</v>
      </c>
      <c r="T15" s="3"/>
      <c r="U15" s="3">
        <v>44180</v>
      </c>
      <c r="V15" s="3"/>
      <c r="W15" s="3">
        <v>28658744019</v>
      </c>
      <c r="X15" s="3"/>
      <c r="Y15" s="3">
        <v>32848563226.743</v>
      </c>
      <c r="AA15" s="8">
        <f>Y15/'سرمایه گذاری ها'!$O$19</f>
        <v>5.9807112280588513E-2</v>
      </c>
    </row>
    <row r="16" spans="3:27" x14ac:dyDescent="0.55000000000000004">
      <c r="C16" s="2" t="s">
        <v>169</v>
      </c>
      <c r="D16" s="102"/>
      <c r="E16" s="3">
        <v>697392</v>
      </c>
      <c r="F16" s="3"/>
      <c r="G16" s="3">
        <v>26370108277</v>
      </c>
      <c r="H16" s="3"/>
      <c r="I16" s="3">
        <v>30086725263.84</v>
      </c>
      <c r="J16" s="3"/>
      <c r="K16" s="3">
        <v>0</v>
      </c>
      <c r="L16" s="3"/>
      <c r="M16" s="3">
        <v>0</v>
      </c>
      <c r="N16" s="3"/>
      <c r="O16" s="3">
        <v>0</v>
      </c>
      <c r="P16" s="3"/>
      <c r="Q16" s="3">
        <v>0</v>
      </c>
      <c r="R16" s="3"/>
      <c r="S16" s="3">
        <v>697392</v>
      </c>
      <c r="T16" s="3"/>
      <c r="U16" s="3">
        <v>46550</v>
      </c>
      <c r="V16" s="3"/>
      <c r="W16" s="3">
        <v>26370108277</v>
      </c>
      <c r="X16" s="3"/>
      <c r="Y16" s="3">
        <v>32270439194.279999</v>
      </c>
      <c r="AA16" s="8">
        <f>Y16/'سرمایه گذاری ها'!$O$19</f>
        <v>5.8754526550036011E-2</v>
      </c>
    </row>
    <row r="17" spans="3:27" x14ac:dyDescent="0.55000000000000004">
      <c r="C17" s="2" t="s">
        <v>122</v>
      </c>
      <c r="D17" s="102"/>
      <c r="E17" s="3">
        <v>1359531</v>
      </c>
      <c r="F17" s="3"/>
      <c r="G17" s="3">
        <v>36268611945</v>
      </c>
      <c r="H17" s="3"/>
      <c r="I17" s="3">
        <v>29218171511.691002</v>
      </c>
      <c r="J17" s="3"/>
      <c r="K17" s="3">
        <v>0</v>
      </c>
      <c r="L17" s="3"/>
      <c r="M17" s="3">
        <v>0</v>
      </c>
      <c r="N17" s="3"/>
      <c r="O17" s="3">
        <v>0</v>
      </c>
      <c r="P17" s="3"/>
      <c r="Q17" s="3">
        <v>0</v>
      </c>
      <c r="R17" s="3"/>
      <c r="S17" s="3">
        <v>1359531</v>
      </c>
      <c r="T17" s="3"/>
      <c r="U17" s="3">
        <v>23290</v>
      </c>
      <c r="V17" s="3"/>
      <c r="W17" s="3">
        <v>36268611945</v>
      </c>
      <c r="X17" s="3"/>
      <c r="Y17" s="3">
        <v>31475079301.9095</v>
      </c>
      <c r="AA17" s="8">
        <f>Y17/'سرمایه گذاری ها'!$O$19</f>
        <v>5.7306421253675514E-2</v>
      </c>
    </row>
    <row r="18" spans="3:27" x14ac:dyDescent="0.55000000000000004">
      <c r="C18" s="2" t="s">
        <v>156</v>
      </c>
      <c r="D18" s="102"/>
      <c r="E18" s="3">
        <v>6844500</v>
      </c>
      <c r="F18" s="3"/>
      <c r="G18" s="3">
        <v>18942604853</v>
      </c>
      <c r="H18" s="3"/>
      <c r="I18" s="3">
        <v>12859135175.25</v>
      </c>
      <c r="J18" s="3"/>
      <c r="K18" s="3">
        <v>7526173</v>
      </c>
      <c r="L18" s="3"/>
      <c r="M18" s="3">
        <v>11641706193</v>
      </c>
      <c r="N18" s="3"/>
      <c r="O18" s="3">
        <v>0</v>
      </c>
      <c r="P18" s="3"/>
      <c r="Q18" s="3">
        <v>0</v>
      </c>
      <c r="R18" s="3"/>
      <c r="S18" s="3">
        <v>14370673</v>
      </c>
      <c r="T18" s="3"/>
      <c r="U18" s="3">
        <v>1854</v>
      </c>
      <c r="V18" s="3"/>
      <c r="W18" s="3">
        <v>30584311046</v>
      </c>
      <c r="X18" s="3"/>
      <c r="Y18" s="3">
        <v>26484700536.935101</v>
      </c>
      <c r="AA18" s="8">
        <f>Y18/'سرمایه گذاری ها'!$O$19</f>
        <v>4.8220479166671132E-2</v>
      </c>
    </row>
    <row r="19" spans="3:27" x14ac:dyDescent="0.55000000000000004">
      <c r="C19" s="2" t="s">
        <v>147</v>
      </c>
      <c r="D19" s="102"/>
      <c r="E19" s="3">
        <v>1005344</v>
      </c>
      <c r="F19" s="3"/>
      <c r="G19" s="3">
        <v>23395081398</v>
      </c>
      <c r="H19" s="3"/>
      <c r="I19" s="3">
        <v>23754839570.063999</v>
      </c>
      <c r="J19" s="3"/>
      <c r="K19" s="3">
        <v>0</v>
      </c>
      <c r="L19" s="3"/>
      <c r="M19" s="3">
        <v>0</v>
      </c>
      <c r="N19" s="3"/>
      <c r="O19" s="3">
        <v>-3320</v>
      </c>
      <c r="P19" s="3"/>
      <c r="Q19" s="3">
        <v>79827788</v>
      </c>
      <c r="R19" s="3"/>
      <c r="S19" s="3">
        <v>1002024</v>
      </c>
      <c r="T19" s="3"/>
      <c r="U19" s="3">
        <v>25240</v>
      </c>
      <c r="V19" s="3"/>
      <c r="W19" s="3">
        <v>23317822598</v>
      </c>
      <c r="X19" s="3"/>
      <c r="Y19" s="3">
        <v>25140603799.728001</v>
      </c>
      <c r="AA19" s="8">
        <f>Y19/'سرمایه گذاری ها'!$O$19</f>
        <v>4.5773293153595455E-2</v>
      </c>
    </row>
    <row r="20" spans="3:27" x14ac:dyDescent="0.55000000000000004">
      <c r="C20" s="2" t="s">
        <v>225</v>
      </c>
      <c r="D20" s="102"/>
      <c r="E20" s="3">
        <v>616907</v>
      </c>
      <c r="F20" s="3"/>
      <c r="G20" s="3">
        <v>15557098939</v>
      </c>
      <c r="H20" s="3"/>
      <c r="I20" s="3">
        <v>15345015785.686399</v>
      </c>
      <c r="J20" s="3"/>
      <c r="K20" s="3">
        <v>0</v>
      </c>
      <c r="L20" s="3"/>
      <c r="M20" s="3">
        <v>0</v>
      </c>
      <c r="N20" s="3"/>
      <c r="O20" s="3">
        <v>0</v>
      </c>
      <c r="P20" s="3"/>
      <c r="Q20" s="3">
        <v>0</v>
      </c>
      <c r="R20" s="3"/>
      <c r="S20" s="3">
        <v>616907</v>
      </c>
      <c r="T20" s="3"/>
      <c r="U20" s="3">
        <v>25158</v>
      </c>
      <c r="V20" s="3"/>
      <c r="W20" s="3">
        <v>15557098939</v>
      </c>
      <c r="X20" s="3"/>
      <c r="Y20" s="3">
        <v>15501522130.4328</v>
      </c>
      <c r="AA20" s="8">
        <f>Y20/'سرمایه گذاری ها'!$O$19</f>
        <v>2.8223495444088136E-2</v>
      </c>
    </row>
    <row r="21" spans="3:27" x14ac:dyDescent="0.55000000000000004">
      <c r="C21" s="2" t="s">
        <v>153</v>
      </c>
      <c r="D21" s="102"/>
      <c r="E21" s="3">
        <v>1506857</v>
      </c>
      <c r="F21" s="3"/>
      <c r="G21" s="3">
        <v>21211278256</v>
      </c>
      <c r="H21" s="3"/>
      <c r="I21" s="3">
        <v>14604439208.2875</v>
      </c>
      <c r="J21" s="3"/>
      <c r="K21" s="3">
        <v>0</v>
      </c>
      <c r="L21" s="3"/>
      <c r="M21" s="3">
        <v>0</v>
      </c>
      <c r="N21" s="3"/>
      <c r="O21" s="3">
        <v>0</v>
      </c>
      <c r="P21" s="3"/>
      <c r="Q21" s="3">
        <v>0</v>
      </c>
      <c r="R21" s="3"/>
      <c r="S21" s="3">
        <v>1506857</v>
      </c>
      <c r="T21" s="3"/>
      <c r="U21" s="3">
        <v>10280</v>
      </c>
      <c r="V21" s="3"/>
      <c r="W21" s="3">
        <v>21211278256</v>
      </c>
      <c r="X21" s="3"/>
      <c r="Y21" s="3">
        <v>15398321544.738001</v>
      </c>
      <c r="AA21" s="8">
        <f>Y21/'سرمایه گذاری ها'!$O$19</f>
        <v>2.8035598975878335E-2</v>
      </c>
    </row>
    <row r="22" spans="3:27" x14ac:dyDescent="0.55000000000000004">
      <c r="C22" s="2" t="s">
        <v>224</v>
      </c>
      <c r="D22" s="102"/>
      <c r="E22" s="3">
        <v>1233529</v>
      </c>
      <c r="F22" s="3"/>
      <c r="G22" s="3">
        <v>15569053383</v>
      </c>
      <c r="H22" s="3"/>
      <c r="I22" s="3">
        <v>14272845808.518</v>
      </c>
      <c r="J22" s="3"/>
      <c r="K22" s="3">
        <v>0</v>
      </c>
      <c r="L22" s="3"/>
      <c r="M22" s="3">
        <v>0</v>
      </c>
      <c r="N22" s="3"/>
      <c r="O22" s="3">
        <v>0</v>
      </c>
      <c r="P22" s="3"/>
      <c r="Q22" s="3">
        <v>0</v>
      </c>
      <c r="R22" s="3"/>
      <c r="S22" s="3">
        <v>1233529</v>
      </c>
      <c r="T22" s="3"/>
      <c r="U22" s="3">
        <v>12200</v>
      </c>
      <c r="V22" s="3"/>
      <c r="W22" s="3">
        <v>15569053383</v>
      </c>
      <c r="X22" s="3"/>
      <c r="Y22" s="3">
        <v>14959511929.889999</v>
      </c>
      <c r="AA22" s="8">
        <f>Y22/'سرمایه گذاری ها'!$O$19</f>
        <v>2.7236661874006852E-2</v>
      </c>
    </row>
    <row r="23" spans="3:27" x14ac:dyDescent="0.55000000000000004">
      <c r="C23" s="2" t="s">
        <v>219</v>
      </c>
      <c r="D23" s="102"/>
      <c r="E23" s="3">
        <v>3133975</v>
      </c>
      <c r="F23" s="3"/>
      <c r="G23" s="3">
        <v>14199934841</v>
      </c>
      <c r="H23" s="3"/>
      <c r="I23" s="3">
        <v>12919264588.7663</v>
      </c>
      <c r="J23" s="3"/>
      <c r="K23" s="3">
        <v>0</v>
      </c>
      <c r="L23" s="3"/>
      <c r="M23" s="3">
        <v>0</v>
      </c>
      <c r="N23" s="3"/>
      <c r="O23" s="3">
        <v>0</v>
      </c>
      <c r="P23" s="3"/>
      <c r="Q23" s="3">
        <v>0</v>
      </c>
      <c r="R23" s="3"/>
      <c r="S23" s="3">
        <v>3133975</v>
      </c>
      <c r="T23" s="3"/>
      <c r="U23" s="3">
        <v>4521</v>
      </c>
      <c r="V23" s="3"/>
      <c r="W23" s="3">
        <v>14199934841</v>
      </c>
      <c r="X23" s="3"/>
      <c r="Y23" s="3">
        <v>14084397204.1987</v>
      </c>
      <c r="AA23" s="8">
        <f>Y23/'سرمایه گذاری ها'!$O$19</f>
        <v>2.5643347600364404E-2</v>
      </c>
    </row>
    <row r="24" spans="3:27" x14ac:dyDescent="0.55000000000000004">
      <c r="C24" s="2" t="s">
        <v>235</v>
      </c>
      <c r="D24" s="102"/>
      <c r="E24" s="3">
        <v>1408426</v>
      </c>
      <c r="F24" s="3"/>
      <c r="G24" s="3">
        <v>11552012075</v>
      </c>
      <c r="H24" s="3"/>
      <c r="I24" s="3">
        <v>11242368298.358999</v>
      </c>
      <c r="J24" s="3"/>
      <c r="K24" s="3">
        <v>0</v>
      </c>
      <c r="L24" s="3"/>
      <c r="M24" s="3">
        <v>0</v>
      </c>
      <c r="N24" s="3"/>
      <c r="O24" s="3">
        <v>0</v>
      </c>
      <c r="P24" s="3"/>
      <c r="Q24" s="3">
        <v>0</v>
      </c>
      <c r="R24" s="3"/>
      <c r="S24" s="3">
        <v>1408426</v>
      </c>
      <c r="T24" s="3"/>
      <c r="U24" s="3">
        <v>8530</v>
      </c>
      <c r="V24" s="3"/>
      <c r="W24" s="3">
        <v>11552012075</v>
      </c>
      <c r="X24" s="3"/>
      <c r="Y24" s="3">
        <v>11942391231.009001</v>
      </c>
      <c r="AA24" s="8">
        <f>Y24/'سرمایه گذاری ها'!$O$19</f>
        <v>2.1743414721718691E-2</v>
      </c>
    </row>
    <row r="25" spans="3:27" x14ac:dyDescent="0.55000000000000004">
      <c r="C25" s="2" t="s">
        <v>160</v>
      </c>
      <c r="D25" s="102"/>
      <c r="E25" s="3">
        <v>1547430</v>
      </c>
      <c r="F25" s="3"/>
      <c r="G25" s="3">
        <v>10804010252</v>
      </c>
      <c r="H25" s="3"/>
      <c r="I25" s="3">
        <v>10644501717.18</v>
      </c>
      <c r="J25" s="3"/>
      <c r="K25" s="3">
        <v>0</v>
      </c>
      <c r="L25" s="3"/>
      <c r="M25" s="3">
        <v>0</v>
      </c>
      <c r="N25" s="3"/>
      <c r="O25" s="3">
        <v>0</v>
      </c>
      <c r="P25" s="3"/>
      <c r="Q25" s="3">
        <v>0</v>
      </c>
      <c r="R25" s="3"/>
      <c r="S25" s="3">
        <v>1547430</v>
      </c>
      <c r="T25" s="3"/>
      <c r="U25" s="3">
        <v>7750</v>
      </c>
      <c r="V25" s="3"/>
      <c r="W25" s="3">
        <v>10804010252</v>
      </c>
      <c r="X25" s="3"/>
      <c r="Y25" s="3">
        <v>11921226634.125</v>
      </c>
      <c r="AA25" s="8">
        <f>Y25/'سرمایه گذاری ها'!$O$19</f>
        <v>2.1704880512064605E-2</v>
      </c>
    </row>
    <row r="26" spans="3:27" x14ac:dyDescent="0.55000000000000004">
      <c r="C26" s="2" t="s">
        <v>228</v>
      </c>
      <c r="D26" s="102"/>
      <c r="E26" s="3">
        <v>287995</v>
      </c>
      <c r="F26" s="3"/>
      <c r="G26" s="3">
        <v>10380140615</v>
      </c>
      <c r="H26" s="3"/>
      <c r="I26" s="3">
        <v>7887053389.6125002</v>
      </c>
      <c r="J26" s="3"/>
      <c r="K26" s="3">
        <v>0</v>
      </c>
      <c r="L26" s="3"/>
      <c r="M26" s="3">
        <v>0</v>
      </c>
      <c r="N26" s="3"/>
      <c r="O26" s="3">
        <v>0</v>
      </c>
      <c r="P26" s="3"/>
      <c r="Q26" s="3">
        <v>0</v>
      </c>
      <c r="R26" s="3"/>
      <c r="S26" s="3">
        <v>287995</v>
      </c>
      <c r="T26" s="3"/>
      <c r="U26" s="3">
        <v>28350</v>
      </c>
      <c r="V26" s="3"/>
      <c r="W26" s="3">
        <v>10380140615</v>
      </c>
      <c r="X26" s="3"/>
      <c r="Y26" s="3">
        <v>8116078533.4125004</v>
      </c>
      <c r="AA26" s="8">
        <f>Y26/'سرمایه گذاری ها'!$O$19</f>
        <v>1.4776878269387974E-2</v>
      </c>
    </row>
    <row r="27" spans="3:27" x14ac:dyDescent="0.55000000000000004">
      <c r="C27" s="2" t="s">
        <v>149</v>
      </c>
      <c r="D27" s="102"/>
      <c r="E27" s="3">
        <v>613503</v>
      </c>
      <c r="F27" s="3"/>
      <c r="G27" s="3">
        <v>8955548497</v>
      </c>
      <c r="H27" s="3"/>
      <c r="I27" s="3">
        <v>7842705170.9490004</v>
      </c>
      <c r="J27" s="3"/>
      <c r="K27" s="3">
        <v>0</v>
      </c>
      <c r="L27" s="3"/>
      <c r="M27" s="3">
        <v>0</v>
      </c>
      <c r="N27" s="3"/>
      <c r="O27" s="3">
        <v>0</v>
      </c>
      <c r="P27" s="3"/>
      <c r="Q27" s="3">
        <v>0</v>
      </c>
      <c r="R27" s="3"/>
      <c r="S27" s="3">
        <v>613503</v>
      </c>
      <c r="T27" s="3"/>
      <c r="U27" s="3">
        <v>12850</v>
      </c>
      <c r="V27" s="3"/>
      <c r="W27" s="3">
        <v>8955548497</v>
      </c>
      <c r="X27" s="3"/>
      <c r="Y27" s="3">
        <v>7836606644.3774996</v>
      </c>
      <c r="AA27" s="8">
        <f>Y27/'سرمایه گذاری ها'!$O$19</f>
        <v>1.4268046070810206E-2</v>
      </c>
    </row>
    <row r="28" spans="3:27" x14ac:dyDescent="0.55000000000000004">
      <c r="C28" s="2" t="s">
        <v>236</v>
      </c>
      <c r="D28" s="102"/>
      <c r="E28" s="3">
        <v>849068</v>
      </c>
      <c r="F28" s="3"/>
      <c r="G28" s="3">
        <v>6622834688</v>
      </c>
      <c r="H28" s="3"/>
      <c r="I28" s="3">
        <v>6650846437.7519999</v>
      </c>
      <c r="J28" s="3"/>
      <c r="K28" s="3">
        <v>0</v>
      </c>
      <c r="L28" s="3"/>
      <c r="M28" s="3">
        <v>0</v>
      </c>
      <c r="N28" s="3"/>
      <c r="O28" s="3">
        <v>0</v>
      </c>
      <c r="P28" s="3"/>
      <c r="Q28" s="3">
        <v>0</v>
      </c>
      <c r="R28" s="3"/>
      <c r="S28" s="3">
        <v>849068</v>
      </c>
      <c r="T28" s="3"/>
      <c r="U28" s="3">
        <v>8840</v>
      </c>
      <c r="V28" s="3"/>
      <c r="W28" s="3">
        <v>6622834688</v>
      </c>
      <c r="X28" s="3"/>
      <c r="Y28" s="3">
        <v>7461101841.3360004</v>
      </c>
      <c r="AA28" s="8">
        <f>Y28/'سرمایه گذاری ها'!$O$19</f>
        <v>1.358436752565181E-2</v>
      </c>
    </row>
    <row r="29" spans="3:27" x14ac:dyDescent="0.55000000000000004">
      <c r="C29" s="2" t="s">
        <v>220</v>
      </c>
      <c r="D29" s="102"/>
      <c r="E29" s="3">
        <v>1397761</v>
      </c>
      <c r="F29" s="3"/>
      <c r="G29" s="3">
        <v>7952407760</v>
      </c>
      <c r="H29" s="3"/>
      <c r="I29" s="3">
        <v>6655438302.6195002</v>
      </c>
      <c r="J29" s="3"/>
      <c r="K29" s="3">
        <v>0</v>
      </c>
      <c r="L29" s="3"/>
      <c r="M29" s="3">
        <v>0</v>
      </c>
      <c r="N29" s="3"/>
      <c r="O29" s="3">
        <v>0</v>
      </c>
      <c r="P29" s="3"/>
      <c r="Q29" s="3">
        <v>0</v>
      </c>
      <c r="R29" s="3"/>
      <c r="S29" s="3">
        <v>1397761</v>
      </c>
      <c r="T29" s="3"/>
      <c r="U29" s="3">
        <v>5134</v>
      </c>
      <c r="V29" s="3"/>
      <c r="W29" s="3">
        <v>7952407760</v>
      </c>
      <c r="X29" s="3"/>
      <c r="Y29" s="3">
        <v>7133407149.4047003</v>
      </c>
      <c r="AA29" s="8">
        <f>Y29/'سرمایه گذاری ها'!$O$19</f>
        <v>1.2987736461492132E-2</v>
      </c>
    </row>
    <row r="30" spans="3:27" x14ac:dyDescent="0.55000000000000004">
      <c r="C30" s="2" t="s">
        <v>237</v>
      </c>
      <c r="D30" s="102"/>
      <c r="E30" s="3">
        <v>71591</v>
      </c>
      <c r="F30" s="3"/>
      <c r="G30" s="3">
        <v>2891394581</v>
      </c>
      <c r="H30" s="3"/>
      <c r="I30" s="3">
        <v>3023090625.204</v>
      </c>
      <c r="J30" s="3"/>
      <c r="K30" s="3">
        <v>62316</v>
      </c>
      <c r="L30" s="3"/>
      <c r="M30" s="3">
        <v>2662190247</v>
      </c>
      <c r="N30" s="3"/>
      <c r="O30" s="3">
        <v>0</v>
      </c>
      <c r="P30" s="3"/>
      <c r="Q30" s="3">
        <v>0</v>
      </c>
      <c r="R30" s="3"/>
      <c r="S30" s="3">
        <v>133907</v>
      </c>
      <c r="T30" s="3"/>
      <c r="U30" s="3">
        <v>47510</v>
      </c>
      <c r="V30" s="3"/>
      <c r="W30" s="3">
        <v>5553584828</v>
      </c>
      <c r="X30" s="3"/>
      <c r="Y30" s="3">
        <v>6324068136.6584997</v>
      </c>
      <c r="AA30" s="8">
        <f>Y30/'سرمایه گذاری ها'!$O$19</f>
        <v>1.1514179494197889E-2</v>
      </c>
    </row>
    <row r="31" spans="3:27" x14ac:dyDescent="0.55000000000000004">
      <c r="C31" s="2" t="s">
        <v>232</v>
      </c>
      <c r="D31" s="102"/>
      <c r="E31" s="3">
        <v>341730</v>
      </c>
      <c r="F31" s="3"/>
      <c r="G31" s="3">
        <v>5333038380</v>
      </c>
      <c r="H31" s="3"/>
      <c r="I31" s="3">
        <v>4915411343.0550003</v>
      </c>
      <c r="J31" s="3"/>
      <c r="K31" s="3">
        <v>0</v>
      </c>
      <c r="L31" s="3"/>
      <c r="M31" s="3">
        <v>0</v>
      </c>
      <c r="N31" s="3"/>
      <c r="O31" s="3">
        <v>0</v>
      </c>
      <c r="P31" s="3"/>
      <c r="Q31" s="3">
        <v>0</v>
      </c>
      <c r="R31" s="3"/>
      <c r="S31" s="3">
        <v>341730</v>
      </c>
      <c r="T31" s="3"/>
      <c r="U31" s="3">
        <v>16780</v>
      </c>
      <c r="V31" s="3"/>
      <c r="W31" s="3">
        <v>5333038380</v>
      </c>
      <c r="X31" s="3"/>
      <c r="Y31" s="3">
        <v>5700110735.0699997</v>
      </c>
      <c r="AA31" s="8">
        <f>Y31/'سرمایه گذاری ها'!$O$19</f>
        <v>1.0378145320723698E-2</v>
      </c>
    </row>
    <row r="32" spans="3:27" x14ac:dyDescent="0.55000000000000004">
      <c r="C32" s="2" t="s">
        <v>171</v>
      </c>
      <c r="D32" s="102"/>
      <c r="E32" s="3">
        <v>461792</v>
      </c>
      <c r="F32" s="3"/>
      <c r="G32" s="3">
        <v>6471657145</v>
      </c>
      <c r="H32" s="3"/>
      <c r="I32" s="3">
        <v>3956962190.112</v>
      </c>
      <c r="J32" s="3"/>
      <c r="K32" s="3">
        <v>0</v>
      </c>
      <c r="L32" s="3"/>
      <c r="M32" s="3">
        <v>0</v>
      </c>
      <c r="N32" s="3"/>
      <c r="O32" s="3">
        <v>0</v>
      </c>
      <c r="P32" s="3"/>
      <c r="Q32" s="3">
        <v>0</v>
      </c>
      <c r="R32" s="3"/>
      <c r="S32" s="3">
        <v>461792</v>
      </c>
      <c r="T32" s="3"/>
      <c r="U32" s="3">
        <v>9670</v>
      </c>
      <c r="V32" s="3"/>
      <c r="W32" s="3">
        <v>6471657145</v>
      </c>
      <c r="X32" s="3"/>
      <c r="Y32" s="3">
        <v>4438958744.592</v>
      </c>
      <c r="AA32" s="8">
        <f>Y32/'سرمایه گذاری ها'!$O$19</f>
        <v>8.0819761343649179E-3</v>
      </c>
    </row>
    <row r="33" spans="3:27" x14ac:dyDescent="0.55000000000000004">
      <c r="C33" s="2" t="s">
        <v>154</v>
      </c>
      <c r="D33" s="102"/>
      <c r="E33" s="3">
        <v>184513</v>
      </c>
      <c r="F33" s="3"/>
      <c r="G33" s="3">
        <v>3060583581</v>
      </c>
      <c r="H33" s="3"/>
      <c r="I33" s="3">
        <v>3079540329.0434999</v>
      </c>
      <c r="J33" s="3"/>
      <c r="K33" s="3">
        <v>0</v>
      </c>
      <c r="L33" s="3"/>
      <c r="M33" s="3">
        <v>0</v>
      </c>
      <c r="N33" s="3"/>
      <c r="O33" s="3">
        <v>0</v>
      </c>
      <c r="P33" s="3"/>
      <c r="Q33" s="3">
        <v>0</v>
      </c>
      <c r="R33" s="3"/>
      <c r="S33" s="3">
        <v>184513</v>
      </c>
      <c r="T33" s="3"/>
      <c r="U33" s="3">
        <v>19030</v>
      </c>
      <c r="V33" s="3"/>
      <c r="W33" s="3">
        <v>3060583581</v>
      </c>
      <c r="X33" s="3"/>
      <c r="Y33" s="3">
        <v>3490390259.7795</v>
      </c>
      <c r="AA33" s="8">
        <f>Y33/'سرمایه گذاری ها'!$O$19</f>
        <v>6.3549251980602696E-3</v>
      </c>
    </row>
    <row r="34" spans="3:27" x14ac:dyDescent="0.55000000000000004">
      <c r="C34" s="2" t="s">
        <v>238</v>
      </c>
      <c r="D34" s="102"/>
      <c r="E34" s="3">
        <v>257545</v>
      </c>
      <c r="F34" s="3"/>
      <c r="G34" s="3">
        <v>1356049489</v>
      </c>
      <c r="H34" s="3"/>
      <c r="I34" s="3">
        <v>1456711735.2525001</v>
      </c>
      <c r="J34" s="3"/>
      <c r="K34" s="3">
        <v>0</v>
      </c>
      <c r="L34" s="3"/>
      <c r="M34" s="3">
        <v>0</v>
      </c>
      <c r="N34" s="3"/>
      <c r="O34" s="3">
        <v>0</v>
      </c>
      <c r="P34" s="3"/>
      <c r="Q34" s="3">
        <v>0</v>
      </c>
      <c r="R34" s="3"/>
      <c r="S34" s="3">
        <v>257545</v>
      </c>
      <c r="T34" s="3"/>
      <c r="U34" s="3">
        <v>6070</v>
      </c>
      <c r="V34" s="3"/>
      <c r="W34" s="3">
        <v>1356049489</v>
      </c>
      <c r="X34" s="3"/>
      <c r="Y34" s="3">
        <v>1553996526.0074999</v>
      </c>
      <c r="AA34" s="8">
        <f>Y34/'سرمایه گذاری ها'!$O$19</f>
        <v>2.8293488538003926E-3</v>
      </c>
    </row>
    <row r="35" spans="3:27" x14ac:dyDescent="0.55000000000000004">
      <c r="C35" s="2" t="s">
        <v>143</v>
      </c>
      <c r="D35" s="102"/>
      <c r="E35" s="3">
        <v>1511787</v>
      </c>
      <c r="F35" s="3"/>
      <c r="G35" s="3">
        <v>15723101716</v>
      </c>
      <c r="H35" s="3"/>
      <c r="I35" s="3">
        <v>12443116661.658001</v>
      </c>
      <c r="J35" s="3"/>
      <c r="K35" s="3">
        <v>0</v>
      </c>
      <c r="L35" s="3"/>
      <c r="M35" s="3">
        <v>0</v>
      </c>
      <c r="N35" s="3"/>
      <c r="O35" s="3">
        <v>-1511787</v>
      </c>
      <c r="P35" s="3"/>
      <c r="Q35" s="3">
        <v>14291550725</v>
      </c>
      <c r="R35" s="3"/>
      <c r="S35" s="3">
        <v>0</v>
      </c>
      <c r="T35" s="3"/>
      <c r="U35" s="3">
        <v>0</v>
      </c>
      <c r="V35" s="3"/>
      <c r="W35" s="3">
        <v>0</v>
      </c>
      <c r="X35" s="3"/>
      <c r="Y35" s="3">
        <v>0</v>
      </c>
      <c r="AA35" s="8">
        <f>Y35/'سرمایه گذاری ها'!$O$19</f>
        <v>0</v>
      </c>
    </row>
    <row r="36" spans="3:27" x14ac:dyDescent="0.55000000000000004">
      <c r="C36" s="2" t="s">
        <v>230</v>
      </c>
      <c r="D36" s="102"/>
      <c r="E36" s="3">
        <v>315303</v>
      </c>
      <c r="F36" s="3"/>
      <c r="G36" s="3">
        <v>1910202822</v>
      </c>
      <c r="H36" s="3"/>
      <c r="I36" s="3">
        <v>1921307186.0295</v>
      </c>
      <c r="J36" s="3"/>
      <c r="K36" s="3">
        <v>0</v>
      </c>
      <c r="L36" s="3"/>
      <c r="M36" s="3">
        <v>0</v>
      </c>
      <c r="N36" s="3"/>
      <c r="O36" s="3">
        <v>-315303</v>
      </c>
      <c r="P36" s="3"/>
      <c r="Q36" s="3">
        <v>2166235626</v>
      </c>
      <c r="R36" s="3"/>
      <c r="S36" s="3">
        <v>0</v>
      </c>
      <c r="T36" s="3"/>
      <c r="U36" s="3">
        <v>0</v>
      </c>
      <c r="V36" s="3"/>
      <c r="W36" s="3">
        <v>0</v>
      </c>
      <c r="X36" s="3"/>
      <c r="Y36" s="3">
        <v>0</v>
      </c>
      <c r="AA36" s="8">
        <f>Y36/'سرمایه گذاری ها'!$O$19</f>
        <v>0</v>
      </c>
    </row>
    <row r="37" spans="3:27" ht="21.75" thickBot="1" x14ac:dyDescent="0.6">
      <c r="C37" s="2" t="s">
        <v>88</v>
      </c>
      <c r="E37" s="9">
        <f t="shared" ref="E37:AA37" si="0">SUM(E11:E36)</f>
        <v>51639563</v>
      </c>
      <c r="F37" s="9">
        <f t="shared" si="0"/>
        <v>0</v>
      </c>
      <c r="G37" s="9">
        <f t="shared" si="0"/>
        <v>479326311123</v>
      </c>
      <c r="H37" s="9">
        <f t="shared" si="0"/>
        <v>0</v>
      </c>
      <c r="I37" s="9">
        <f t="shared" si="0"/>
        <v>464166251480.71985</v>
      </c>
      <c r="J37" s="9">
        <f t="shared" si="0"/>
        <v>0</v>
      </c>
      <c r="K37" s="9">
        <f t="shared" si="0"/>
        <v>31698389</v>
      </c>
      <c r="L37" s="9">
        <f t="shared" si="0"/>
        <v>0</v>
      </c>
      <c r="M37" s="9">
        <f t="shared" si="0"/>
        <v>14303896440</v>
      </c>
      <c r="N37" s="9">
        <f t="shared" si="0"/>
        <v>0</v>
      </c>
      <c r="O37" s="9">
        <f t="shared" si="0"/>
        <v>-1830410</v>
      </c>
      <c r="P37" s="9">
        <f t="shared" si="0"/>
        <v>0</v>
      </c>
      <c r="Q37" s="9">
        <f t="shared" si="0"/>
        <v>16537614139</v>
      </c>
      <c r="R37" s="9">
        <f t="shared" si="0"/>
        <v>0</v>
      </c>
      <c r="S37" s="9">
        <f t="shared" si="0"/>
        <v>81507542</v>
      </c>
      <c r="T37" s="9">
        <f t="shared" si="0"/>
        <v>0</v>
      </c>
      <c r="U37" s="9">
        <f t="shared" si="0"/>
        <v>416576</v>
      </c>
      <c r="V37" s="9">
        <f t="shared" si="0"/>
        <v>0</v>
      </c>
      <c r="W37" s="9">
        <f t="shared" si="0"/>
        <v>475919644225</v>
      </c>
      <c r="X37" s="9">
        <f t="shared" si="0"/>
        <v>0</v>
      </c>
      <c r="Y37" s="9">
        <f t="shared" si="0"/>
        <v>487704516150.00787</v>
      </c>
      <c r="Z37" s="3">
        <f t="shared" si="0"/>
        <v>0</v>
      </c>
      <c r="AA37" s="31">
        <f t="shared" si="0"/>
        <v>0.88795965156207834</v>
      </c>
    </row>
    <row r="38" spans="3:27" ht="21.75" thickTop="1" x14ac:dyDescent="0.55000000000000004">
      <c r="AA38" s="8"/>
    </row>
    <row r="39" spans="3:27" ht="30.75" customHeight="1" x14ac:dyDescent="0.95">
      <c r="O39" s="56">
        <v>2</v>
      </c>
    </row>
  </sheetData>
  <sortState xmlns:xlrd2="http://schemas.microsoft.com/office/spreadsheetml/2017/richdata2" ref="C11:AA36">
    <sortCondition descending="1" ref="Y11:Y36"/>
  </sortState>
  <mergeCells count="29">
    <mergeCell ref="C8:C10"/>
    <mergeCell ref="E9:E10"/>
    <mergeCell ref="G9:G10"/>
    <mergeCell ref="I9:I10"/>
    <mergeCell ref="E8:I8"/>
    <mergeCell ref="W9:W10"/>
    <mergeCell ref="Y9:Y10"/>
    <mergeCell ref="K10"/>
    <mergeCell ref="M10"/>
    <mergeCell ref="K9:M9"/>
    <mergeCell ref="O10"/>
    <mergeCell ref="Q10"/>
    <mergeCell ref="O9:Q9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</mergeCells>
  <printOptions horizontalCentered="1" verticalCentered="1"/>
  <pageMargins left="0" right="0" top="0" bottom="0" header="0" footer="0"/>
  <pageSetup paperSize="9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/>
    <pageSetUpPr fitToPage="1"/>
  </sheetPr>
  <dimension ref="B2:AB17"/>
  <sheetViews>
    <sheetView rightToLeft="1" view="pageBreakPreview" zoomScaleNormal="100" zoomScaleSheetLayoutView="100" workbookViewId="0">
      <selection activeCell="D36" sqref="D36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3" spans="2:28" ht="30" x14ac:dyDescent="0.6">
      <c r="B3" s="106" t="s">
        <v>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</row>
    <row r="4" spans="2:28" ht="30" x14ac:dyDescent="0.6">
      <c r="B4" s="106" t="s">
        <v>239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</row>
    <row r="5" spans="2:28" s="2" customFormat="1" ht="30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s="2" customFormat="1" ht="30" x14ac:dyDescent="0.55000000000000004">
      <c r="B6" s="13" t="s">
        <v>102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28" ht="24" customHeight="1" x14ac:dyDescent="0.6">
      <c r="B8" s="19"/>
      <c r="C8" s="14"/>
      <c r="D8" s="116" t="s">
        <v>234</v>
      </c>
      <c r="E8" s="116" t="s">
        <v>3</v>
      </c>
      <c r="F8" s="116" t="s">
        <v>3</v>
      </c>
      <c r="G8" s="116" t="s">
        <v>3</v>
      </c>
      <c r="H8" s="116" t="s">
        <v>3</v>
      </c>
      <c r="I8" s="116" t="s">
        <v>3</v>
      </c>
      <c r="J8" s="116" t="s">
        <v>3</v>
      </c>
      <c r="K8" s="14"/>
      <c r="L8" s="116" t="s">
        <v>240</v>
      </c>
      <c r="M8" s="116" t="s">
        <v>5</v>
      </c>
      <c r="N8" s="116" t="s">
        <v>5</v>
      </c>
      <c r="O8" s="116" t="s">
        <v>5</v>
      </c>
      <c r="P8" s="116" t="s">
        <v>5</v>
      </c>
      <c r="Q8" s="116" t="s">
        <v>5</v>
      </c>
      <c r="R8" s="116" t="s">
        <v>5</v>
      </c>
      <c r="S8" s="14"/>
    </row>
    <row r="9" spans="2:28" ht="30" x14ac:dyDescent="0.6">
      <c r="B9" s="20" t="s">
        <v>2</v>
      </c>
      <c r="C9" s="14"/>
      <c r="D9" s="17" t="s">
        <v>16</v>
      </c>
      <c r="E9" s="18"/>
      <c r="F9" s="17" t="s">
        <v>17</v>
      </c>
      <c r="G9" s="18"/>
      <c r="H9" s="17" t="s">
        <v>18</v>
      </c>
      <c r="I9" s="18"/>
      <c r="J9" s="17" t="s">
        <v>19</v>
      </c>
      <c r="K9" s="14"/>
      <c r="L9" s="17" t="s">
        <v>16</v>
      </c>
      <c r="M9" s="18"/>
      <c r="N9" s="17" t="s">
        <v>17</v>
      </c>
      <c r="O9" s="18"/>
      <c r="P9" s="17" t="s">
        <v>18</v>
      </c>
      <c r="Q9" s="18"/>
      <c r="R9" s="17" t="s">
        <v>19</v>
      </c>
      <c r="S9" s="14"/>
    </row>
    <row r="10" spans="2:28" x14ac:dyDescent="0.6">
      <c r="D10" s="70">
        <v>0</v>
      </c>
      <c r="E10" s="70"/>
      <c r="F10" s="70">
        <v>0</v>
      </c>
      <c r="G10" s="70"/>
      <c r="H10" s="70">
        <v>0</v>
      </c>
      <c r="I10" s="70"/>
      <c r="J10" s="70">
        <v>0</v>
      </c>
      <c r="K10" s="70"/>
      <c r="L10" s="70">
        <v>0</v>
      </c>
      <c r="M10" s="70"/>
      <c r="N10" s="70">
        <v>0</v>
      </c>
      <c r="O10" s="70"/>
      <c r="P10" s="70">
        <v>0</v>
      </c>
      <c r="Q10" s="70"/>
      <c r="R10" s="70">
        <v>0</v>
      </c>
    </row>
    <row r="11" spans="2:28" ht="26.25" customHeight="1" thickBot="1" x14ac:dyDescent="0.65">
      <c r="B11" s="21" t="s">
        <v>88</v>
      </c>
      <c r="D11" s="71">
        <v>0</v>
      </c>
      <c r="E11" s="70"/>
      <c r="F11" s="71">
        <v>0</v>
      </c>
      <c r="G11" s="70"/>
      <c r="H11" s="71">
        <v>0</v>
      </c>
      <c r="I11" s="70"/>
      <c r="J11" s="71">
        <v>0</v>
      </c>
      <c r="K11" s="70"/>
      <c r="L11" s="71">
        <v>0</v>
      </c>
      <c r="M11" s="70"/>
      <c r="N11" s="71">
        <v>0</v>
      </c>
      <c r="O11" s="70"/>
      <c r="P11" s="71">
        <v>0</v>
      </c>
      <c r="Q11" s="70"/>
      <c r="R11" s="71">
        <v>0</v>
      </c>
    </row>
    <row r="12" spans="2:28" ht="21.75" thickTop="1" x14ac:dyDescent="0.6"/>
    <row r="17" spans="10:10" ht="30" x14ac:dyDescent="0.75">
      <c r="J17" s="55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/>
    <pageSetUpPr fitToPage="1"/>
  </sheetPr>
  <dimension ref="B2:AM23"/>
  <sheetViews>
    <sheetView rightToLeft="1" view="pageBreakPreview" zoomScale="55" zoomScaleNormal="70" zoomScaleSheetLayoutView="55" workbookViewId="0">
      <selection activeCell="P18" sqref="P18"/>
    </sheetView>
  </sheetViews>
  <sheetFormatPr defaultRowHeight="21" x14ac:dyDescent="0.6"/>
  <cols>
    <col min="1" max="1" width="4.7109375" style="1" customWidth="1"/>
    <col min="2" max="2" width="46.28515625" style="1" bestFit="1" customWidth="1"/>
    <col min="3" max="3" width="1" style="1" customWidth="1"/>
    <col min="4" max="4" width="14.28515625" style="1" customWidth="1"/>
    <col min="5" max="5" width="1" style="1" customWidth="1"/>
    <col min="6" max="6" width="13.7109375" style="1" customWidth="1"/>
    <col min="7" max="7" width="1" style="1" customWidth="1"/>
    <col min="8" max="8" width="17" style="1" bestFit="1" customWidth="1"/>
    <col min="9" max="9" width="1" style="1" customWidth="1"/>
    <col min="10" max="10" width="19.140625" style="1" bestFit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12.28515625" style="1" bestFit="1" customWidth="1"/>
    <col min="17" max="17" width="1" style="1" customWidth="1"/>
    <col min="18" max="18" width="24.140625" style="1" bestFit="1" customWidth="1"/>
    <col min="19" max="19" width="1" style="1" customWidth="1"/>
    <col min="20" max="20" width="25.5703125" style="1" bestFit="1" customWidth="1"/>
    <col min="21" max="21" width="1" style="1" customWidth="1"/>
    <col min="22" max="22" width="10.7109375" style="1" bestFit="1" customWidth="1"/>
    <col min="23" max="23" width="1" style="1" customWidth="1"/>
    <col min="24" max="24" width="22.5703125" style="1" bestFit="1" customWidth="1"/>
    <col min="25" max="25" width="1" style="1" customWidth="1"/>
    <col min="26" max="26" width="13.28515625" style="1" customWidth="1"/>
    <col min="27" max="27" width="1" style="1" customWidth="1"/>
    <col min="28" max="28" width="22.5703125" style="1" bestFit="1" customWidth="1"/>
    <col min="29" max="29" width="1" style="1" customWidth="1"/>
    <col min="30" max="30" width="21.7109375" style="1" bestFit="1" customWidth="1"/>
    <col min="31" max="31" width="1" style="1" customWidth="1"/>
    <col min="32" max="32" width="19.5703125" style="1" customWidth="1"/>
    <col min="33" max="33" width="1" style="1" customWidth="1"/>
    <col min="34" max="34" width="23.140625" style="1" customWidth="1"/>
    <col min="35" max="35" width="1" style="1" customWidth="1"/>
    <col min="36" max="36" width="25.42578125" style="1" bestFit="1" customWidth="1"/>
    <col min="37" max="37" width="1" style="1" customWidth="1"/>
    <col min="38" max="38" width="27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 x14ac:dyDescent="0.6">
      <c r="B2" s="118" t="s">
        <v>0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</row>
    <row r="3" spans="2:38" ht="39" x14ac:dyDescent="0.6">
      <c r="B3" s="118" t="s">
        <v>1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</row>
    <row r="4" spans="2:38" ht="39" x14ac:dyDescent="0.6">
      <c r="B4" s="118" t="s">
        <v>239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</row>
    <row r="5" spans="2:38" s="2" customFormat="1" ht="230.25" customHeight="1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38" s="2" customFormat="1" ht="30" x14ac:dyDescent="0.55000000000000004">
      <c r="B6" s="13" t="s">
        <v>103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38" ht="30" x14ac:dyDescent="0.6">
      <c r="B8" s="106" t="s">
        <v>20</v>
      </c>
      <c r="C8" s="106" t="s">
        <v>20</v>
      </c>
      <c r="D8" s="106" t="s">
        <v>20</v>
      </c>
      <c r="E8" s="106" t="s">
        <v>20</v>
      </c>
      <c r="F8" s="106" t="s">
        <v>20</v>
      </c>
      <c r="G8" s="106" t="s">
        <v>20</v>
      </c>
      <c r="H8" s="106" t="s">
        <v>20</v>
      </c>
      <c r="I8" s="106" t="s">
        <v>20</v>
      </c>
      <c r="J8" s="106" t="s">
        <v>20</v>
      </c>
      <c r="K8" s="106" t="s">
        <v>20</v>
      </c>
      <c r="L8" s="106" t="s">
        <v>20</v>
      </c>
      <c r="M8" s="106" t="s">
        <v>20</v>
      </c>
      <c r="N8" s="106" t="s">
        <v>20</v>
      </c>
      <c r="P8" s="106" t="s">
        <v>234</v>
      </c>
      <c r="Q8" s="106" t="s">
        <v>3</v>
      </c>
      <c r="R8" s="106" t="s">
        <v>3</v>
      </c>
      <c r="S8" s="106" t="s">
        <v>3</v>
      </c>
      <c r="T8" s="106" t="s">
        <v>3</v>
      </c>
      <c r="V8" s="106" t="s">
        <v>4</v>
      </c>
      <c r="W8" s="106" t="s">
        <v>4</v>
      </c>
      <c r="X8" s="106" t="s">
        <v>4</v>
      </c>
      <c r="Y8" s="106" t="s">
        <v>4</v>
      </c>
      <c r="Z8" s="106" t="s">
        <v>4</v>
      </c>
      <c r="AA8" s="106" t="s">
        <v>4</v>
      </c>
      <c r="AB8" s="106" t="s">
        <v>4</v>
      </c>
      <c r="AD8" s="106" t="s">
        <v>240</v>
      </c>
      <c r="AE8" s="106" t="s">
        <v>5</v>
      </c>
      <c r="AF8" s="106" t="s">
        <v>5</v>
      </c>
      <c r="AG8" s="106" t="s">
        <v>5</v>
      </c>
      <c r="AH8" s="106" t="s">
        <v>5</v>
      </c>
      <c r="AI8" s="106" t="s">
        <v>5</v>
      </c>
      <c r="AJ8" s="106" t="s">
        <v>5</v>
      </c>
      <c r="AK8" s="106" t="s">
        <v>5</v>
      </c>
      <c r="AL8" s="106" t="s">
        <v>5</v>
      </c>
    </row>
    <row r="9" spans="2:38" s="15" customFormat="1" ht="45.75" customHeight="1" x14ac:dyDescent="0.6">
      <c r="B9" s="109" t="s">
        <v>21</v>
      </c>
      <c r="C9" s="22"/>
      <c r="D9" s="109" t="s">
        <v>22</v>
      </c>
      <c r="E9" s="22"/>
      <c r="F9" s="109" t="s">
        <v>23</v>
      </c>
      <c r="G9" s="22"/>
      <c r="H9" s="109" t="s">
        <v>24</v>
      </c>
      <c r="I9" s="22"/>
      <c r="J9" s="109" t="s">
        <v>25</v>
      </c>
      <c r="K9" s="22"/>
      <c r="L9" s="109" t="s">
        <v>26</v>
      </c>
      <c r="M9" s="22"/>
      <c r="N9" s="109" t="s">
        <v>19</v>
      </c>
      <c r="P9" s="109" t="s">
        <v>6</v>
      </c>
      <c r="Q9" s="22"/>
      <c r="R9" s="109" t="s">
        <v>7</v>
      </c>
      <c r="S9" s="22"/>
      <c r="T9" s="109" t="s">
        <v>8</v>
      </c>
      <c r="V9" s="109" t="s">
        <v>9</v>
      </c>
      <c r="W9" s="109" t="s">
        <v>9</v>
      </c>
      <c r="X9" s="109" t="s">
        <v>9</v>
      </c>
      <c r="Z9" s="109" t="s">
        <v>10</v>
      </c>
      <c r="AA9" s="109" t="s">
        <v>10</v>
      </c>
      <c r="AB9" s="109" t="s">
        <v>10</v>
      </c>
      <c r="AD9" s="109" t="s">
        <v>6</v>
      </c>
      <c r="AE9" s="22"/>
      <c r="AF9" s="109" t="s">
        <v>27</v>
      </c>
      <c r="AG9" s="22"/>
      <c r="AH9" s="109" t="s">
        <v>7</v>
      </c>
      <c r="AI9" s="22"/>
      <c r="AJ9" s="109" t="s">
        <v>8</v>
      </c>
      <c r="AK9" s="22"/>
      <c r="AL9" s="109" t="s">
        <v>12</v>
      </c>
    </row>
    <row r="10" spans="2:38" s="15" customFormat="1" x14ac:dyDescent="0.6">
      <c r="B10" s="110" t="s">
        <v>21</v>
      </c>
      <c r="C10" s="23"/>
      <c r="D10" s="110" t="s">
        <v>22</v>
      </c>
      <c r="E10" s="23"/>
      <c r="F10" s="110" t="s">
        <v>23</v>
      </c>
      <c r="G10" s="23"/>
      <c r="H10" s="110" t="s">
        <v>24</v>
      </c>
      <c r="I10" s="23"/>
      <c r="J10" s="110" t="s">
        <v>25</v>
      </c>
      <c r="K10" s="23"/>
      <c r="L10" s="110" t="s">
        <v>26</v>
      </c>
      <c r="M10" s="23"/>
      <c r="N10" s="110" t="s">
        <v>19</v>
      </c>
      <c r="P10" s="110" t="s">
        <v>6</v>
      </c>
      <c r="Q10" s="23"/>
      <c r="R10" s="110" t="s">
        <v>7</v>
      </c>
      <c r="S10" s="23"/>
      <c r="T10" s="110" t="s">
        <v>8</v>
      </c>
      <c r="V10" s="110" t="s">
        <v>6</v>
      </c>
      <c r="W10" s="23"/>
      <c r="X10" s="110" t="s">
        <v>7</v>
      </c>
      <c r="Z10" s="110" t="s">
        <v>6</v>
      </c>
      <c r="AA10" s="23"/>
      <c r="AB10" s="110" t="s">
        <v>13</v>
      </c>
      <c r="AD10" s="110" t="s">
        <v>6</v>
      </c>
      <c r="AE10" s="23"/>
      <c r="AF10" s="110" t="s">
        <v>27</v>
      </c>
      <c r="AG10" s="23"/>
      <c r="AH10" s="110" t="s">
        <v>7</v>
      </c>
      <c r="AI10" s="23"/>
      <c r="AJ10" s="110" t="s">
        <v>8</v>
      </c>
      <c r="AK10" s="23"/>
      <c r="AL10" s="110" t="s">
        <v>12</v>
      </c>
    </row>
    <row r="11" spans="2:38" s="15" customFormat="1" ht="30" x14ac:dyDescent="0.75">
      <c r="B11" s="73" t="s">
        <v>117</v>
      </c>
      <c r="C11" s="102"/>
      <c r="D11" s="73" t="s">
        <v>118</v>
      </c>
      <c r="E11" s="73"/>
      <c r="F11" s="73" t="s">
        <v>118</v>
      </c>
      <c r="G11" s="102"/>
      <c r="H11" s="73" t="s">
        <v>119</v>
      </c>
      <c r="I11" s="73"/>
      <c r="J11" s="73" t="s">
        <v>120</v>
      </c>
      <c r="K11" s="102"/>
      <c r="L11" s="73">
        <v>18</v>
      </c>
      <c r="M11" s="73"/>
      <c r="N11" s="73">
        <v>18</v>
      </c>
      <c r="O11" s="73"/>
      <c r="P11" s="104">
        <v>5400</v>
      </c>
      <c r="Q11" s="104"/>
      <c r="R11" s="104">
        <v>5184939600</v>
      </c>
      <c r="S11" s="104"/>
      <c r="T11" s="104">
        <v>5307237888</v>
      </c>
      <c r="U11" s="104"/>
      <c r="V11" s="104">
        <v>0</v>
      </c>
      <c r="W11" s="104"/>
      <c r="X11" s="104">
        <v>0</v>
      </c>
      <c r="Y11" s="104"/>
      <c r="Z11" s="104">
        <v>0</v>
      </c>
      <c r="AA11" s="104"/>
      <c r="AB11" s="104">
        <v>0</v>
      </c>
      <c r="AC11" s="104"/>
      <c r="AD11" s="104">
        <v>5400</v>
      </c>
      <c r="AE11" s="104"/>
      <c r="AF11" s="104">
        <v>983000</v>
      </c>
      <c r="AG11" s="104"/>
      <c r="AH11" s="104">
        <v>5184939600</v>
      </c>
      <c r="AI11" s="104"/>
      <c r="AJ11" s="104">
        <v>5307237888</v>
      </c>
      <c r="AK11" s="1"/>
      <c r="AL11" s="78">
        <f>AJ11/'سرمایه گذاری ها'!$O$19</f>
        <v>9.662844918860743E-3</v>
      </c>
    </row>
    <row r="12" spans="2:38" s="15" customFormat="1" ht="30" x14ac:dyDescent="0.75">
      <c r="B12" s="73" t="s">
        <v>221</v>
      </c>
      <c r="C12" s="102"/>
      <c r="D12" s="73" t="s">
        <v>118</v>
      </c>
      <c r="E12" s="73"/>
      <c r="F12" s="73" t="s">
        <v>118</v>
      </c>
      <c r="G12" s="102"/>
      <c r="H12" s="73" t="s">
        <v>181</v>
      </c>
      <c r="I12" s="73"/>
      <c r="J12" s="73" t="s">
        <v>222</v>
      </c>
      <c r="K12" s="102"/>
      <c r="L12" s="73">
        <v>0</v>
      </c>
      <c r="M12" s="73"/>
      <c r="N12" s="73">
        <v>0</v>
      </c>
      <c r="O12" s="73"/>
      <c r="P12" s="104">
        <v>6000</v>
      </c>
      <c r="Q12" s="104"/>
      <c r="R12" s="104">
        <v>4746380124</v>
      </c>
      <c r="S12" s="104"/>
      <c r="T12" s="104">
        <v>4969379136</v>
      </c>
      <c r="U12" s="104"/>
      <c r="V12" s="104">
        <v>0</v>
      </c>
      <c r="W12" s="104"/>
      <c r="X12" s="104">
        <v>0</v>
      </c>
      <c r="Y12" s="104"/>
      <c r="Z12" s="104">
        <v>0</v>
      </c>
      <c r="AA12" s="104"/>
      <c r="AB12" s="104">
        <v>0</v>
      </c>
      <c r="AC12" s="104"/>
      <c r="AD12" s="104">
        <v>6000</v>
      </c>
      <c r="AE12" s="104"/>
      <c r="AF12" s="104">
        <v>839130</v>
      </c>
      <c r="AG12" s="104"/>
      <c r="AH12" s="104">
        <v>4746380124</v>
      </c>
      <c r="AI12" s="104"/>
      <c r="AJ12" s="104">
        <v>5033867446</v>
      </c>
      <c r="AK12" s="1"/>
      <c r="AL12" s="78">
        <f>AJ12/'سرمایه گذاری ها'!$O$19</f>
        <v>9.1651215753454467E-3</v>
      </c>
    </row>
    <row r="13" spans="2:38" s="15" customFormat="1" ht="30" x14ac:dyDescent="0.75">
      <c r="B13" s="73" t="s">
        <v>182</v>
      </c>
      <c r="C13" s="102"/>
      <c r="D13" s="73" t="s">
        <v>118</v>
      </c>
      <c r="E13" s="73"/>
      <c r="F13" s="73" t="s">
        <v>118</v>
      </c>
      <c r="G13" s="102"/>
      <c r="H13" s="73" t="s">
        <v>181</v>
      </c>
      <c r="I13" s="73"/>
      <c r="J13" s="73" t="s">
        <v>183</v>
      </c>
      <c r="K13" s="102"/>
      <c r="L13" s="73">
        <v>0</v>
      </c>
      <c r="M13" s="73"/>
      <c r="N13" s="73">
        <v>0</v>
      </c>
      <c r="O13" s="73"/>
      <c r="P13" s="104">
        <v>3800</v>
      </c>
      <c r="Q13" s="104"/>
      <c r="R13" s="104">
        <v>2783244370</v>
      </c>
      <c r="S13" s="104"/>
      <c r="T13" s="104">
        <v>2921556371</v>
      </c>
      <c r="U13" s="104"/>
      <c r="V13" s="104">
        <v>0</v>
      </c>
      <c r="W13" s="104"/>
      <c r="X13" s="104">
        <v>0</v>
      </c>
      <c r="Y13" s="104"/>
      <c r="Z13" s="104">
        <v>0</v>
      </c>
      <c r="AA13" s="104"/>
      <c r="AB13" s="104">
        <v>0</v>
      </c>
      <c r="AC13" s="104"/>
      <c r="AD13" s="104">
        <v>3800</v>
      </c>
      <c r="AE13" s="104"/>
      <c r="AF13" s="104">
        <v>777490</v>
      </c>
      <c r="AG13" s="104"/>
      <c r="AH13" s="104">
        <v>2783244370</v>
      </c>
      <c r="AI13" s="104"/>
      <c r="AJ13" s="104">
        <v>2953926503</v>
      </c>
      <c r="AK13" s="1"/>
      <c r="AL13" s="78">
        <f>AJ13/'سرمایه گذاری ها'!$O$19</f>
        <v>5.3781899930922467E-3</v>
      </c>
    </row>
    <row r="14" spans="2:38" s="15" customFormat="1" ht="30" x14ac:dyDescent="0.75">
      <c r="B14" s="73" t="s">
        <v>123</v>
      </c>
      <c r="C14" s="102"/>
      <c r="D14" s="73" t="s">
        <v>118</v>
      </c>
      <c r="E14" s="73"/>
      <c r="F14" s="73" t="s">
        <v>118</v>
      </c>
      <c r="G14" s="102"/>
      <c r="H14" s="73" t="s">
        <v>124</v>
      </c>
      <c r="I14" s="73"/>
      <c r="J14" s="73" t="s">
        <v>125</v>
      </c>
      <c r="K14" s="102"/>
      <c r="L14" s="73">
        <v>0</v>
      </c>
      <c r="M14" s="73"/>
      <c r="N14" s="73">
        <v>0</v>
      </c>
      <c r="O14" s="73"/>
      <c r="P14" s="104">
        <v>197</v>
      </c>
      <c r="Q14" s="104"/>
      <c r="R14" s="104">
        <v>147295323</v>
      </c>
      <c r="S14" s="104"/>
      <c r="T14" s="104">
        <v>155235438</v>
      </c>
      <c r="U14" s="104"/>
      <c r="V14" s="104">
        <v>0</v>
      </c>
      <c r="W14" s="104"/>
      <c r="X14" s="104">
        <v>0</v>
      </c>
      <c r="Y14" s="104"/>
      <c r="Z14" s="104">
        <v>0</v>
      </c>
      <c r="AA14" s="104"/>
      <c r="AB14" s="104">
        <v>0</v>
      </c>
      <c r="AC14" s="104"/>
      <c r="AD14" s="104">
        <v>197</v>
      </c>
      <c r="AE14" s="104"/>
      <c r="AF14" s="104">
        <v>798810</v>
      </c>
      <c r="AG14" s="104"/>
      <c r="AH14" s="104">
        <v>147295323</v>
      </c>
      <c r="AI14" s="104"/>
      <c r="AJ14" s="104">
        <v>157337047</v>
      </c>
      <c r="AK14" s="1"/>
      <c r="AL14" s="78">
        <f>AJ14/'سرمایه گذاری ها'!$O$19</f>
        <v>2.8646228362780784E-4</v>
      </c>
    </row>
    <row r="15" spans="2:38" s="15" customFormat="1" ht="30" x14ac:dyDescent="0.75">
      <c r="B15" s="73" t="s">
        <v>126</v>
      </c>
      <c r="C15" s="102"/>
      <c r="D15" s="73" t="s">
        <v>118</v>
      </c>
      <c r="E15" s="73"/>
      <c r="F15" s="73" t="s">
        <v>118</v>
      </c>
      <c r="G15" s="102"/>
      <c r="H15" s="73" t="s">
        <v>140</v>
      </c>
      <c r="I15" s="73"/>
      <c r="J15" s="73" t="s">
        <v>141</v>
      </c>
      <c r="K15" s="102"/>
      <c r="L15" s="73">
        <v>0</v>
      </c>
      <c r="M15" s="73"/>
      <c r="N15" s="73">
        <v>0</v>
      </c>
      <c r="O15" s="73"/>
      <c r="P15" s="104">
        <v>77</v>
      </c>
      <c r="Q15" s="104"/>
      <c r="R15" s="104">
        <v>51296429</v>
      </c>
      <c r="S15" s="104"/>
      <c r="T15" s="104">
        <v>64944656</v>
      </c>
      <c r="U15" s="104"/>
      <c r="V15" s="104">
        <v>0</v>
      </c>
      <c r="W15" s="104"/>
      <c r="X15" s="104">
        <v>0</v>
      </c>
      <c r="Y15" s="104"/>
      <c r="Z15" s="104">
        <v>0</v>
      </c>
      <c r="AA15" s="104"/>
      <c r="AB15" s="104">
        <v>0</v>
      </c>
      <c r="AC15" s="104"/>
      <c r="AD15" s="104">
        <v>77</v>
      </c>
      <c r="AE15" s="104"/>
      <c r="AF15" s="104">
        <v>857580</v>
      </c>
      <c r="AG15" s="104"/>
      <c r="AH15" s="104">
        <v>51296429</v>
      </c>
      <c r="AI15" s="104"/>
      <c r="AJ15" s="104">
        <v>66021691</v>
      </c>
      <c r="AK15" s="1"/>
      <c r="AL15" s="78">
        <f>AJ15/'سرمایه گذاری ها'!$O$19</f>
        <v>1.2020515659499754E-4</v>
      </c>
    </row>
    <row r="16" spans="2:38" ht="30" x14ac:dyDescent="0.75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4"/>
      <c r="W16" s="73"/>
      <c r="X16" s="73"/>
      <c r="Y16" s="73"/>
      <c r="Z16" s="74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L16" s="78"/>
    </row>
    <row r="17" spans="2:39" s="55" customFormat="1" ht="30.75" thickBot="1" x14ac:dyDescent="0.8">
      <c r="B17" s="117" t="s">
        <v>88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P17" s="77">
        <f>SUM(P11:P16)</f>
        <v>15474</v>
      </c>
      <c r="Q17" s="77">
        <f>SUM(Q11:Q16)</f>
        <v>0</v>
      </c>
      <c r="R17" s="77">
        <f>SUM(R11:R15)</f>
        <v>12913155846</v>
      </c>
      <c r="S17" s="77">
        <f>SUM(S11:S16)</f>
        <v>0</v>
      </c>
      <c r="T17" s="77">
        <f>SUM(T11:T15)</f>
        <v>13418353489</v>
      </c>
      <c r="U17" s="77">
        <f>SUM(U11:U16)</f>
        <v>0</v>
      </c>
      <c r="V17" s="77">
        <f>SUM(V11:V15)</f>
        <v>0</v>
      </c>
      <c r="W17" s="77">
        <f>SUM(W11:W16)</f>
        <v>0</v>
      </c>
      <c r="X17" s="77">
        <f>SUM(X11:X15)</f>
        <v>0</v>
      </c>
      <c r="Y17" s="77">
        <f>SUM(Y11:Y16)</f>
        <v>0</v>
      </c>
      <c r="Z17" s="77">
        <f>SUM(Z11:Z15)</f>
        <v>0</v>
      </c>
      <c r="AA17" s="77">
        <f>SUM(AA11:AA16)</f>
        <v>0</v>
      </c>
      <c r="AB17" s="77">
        <f>SUM(AB11:AB15)</f>
        <v>0</v>
      </c>
      <c r="AC17" s="77">
        <f>SUM(AC11:AC16)</f>
        <v>0</v>
      </c>
      <c r="AD17" s="77">
        <f>SUM(AD11:AD15)</f>
        <v>15474</v>
      </c>
      <c r="AE17" s="77">
        <f>SUM(AE11:AE16)</f>
        <v>0</v>
      </c>
      <c r="AF17" s="77"/>
      <c r="AG17" s="77">
        <f>SUM(AG11:AG16)</f>
        <v>0</v>
      </c>
      <c r="AH17" s="77">
        <f>SUM(AH11:AH16)</f>
        <v>12913155846</v>
      </c>
      <c r="AI17" s="59"/>
      <c r="AJ17" s="77">
        <f>SUM(AJ11:AJ16)</f>
        <v>13518390575</v>
      </c>
      <c r="AK17" s="59"/>
      <c r="AL17" s="81">
        <f>SUM(AL11:AL16)</f>
        <v>2.4612823927521243E-2</v>
      </c>
      <c r="AM17" s="55">
        <f>SUM(P17:AL17)</f>
        <v>52763086704.024612</v>
      </c>
    </row>
    <row r="18" spans="2:39" ht="21" customHeight="1" thickTop="1" x14ac:dyDescent="0.6"/>
    <row r="23" spans="2:39" ht="33" x14ac:dyDescent="0.8">
      <c r="T23" s="57">
        <v>4</v>
      </c>
    </row>
  </sheetData>
  <sortState xmlns:xlrd2="http://schemas.microsoft.com/office/spreadsheetml/2017/richdata2" ref="B11:AL15">
    <sortCondition descending="1" ref="AJ11:AJ15"/>
  </sortState>
  <mergeCells count="29">
    <mergeCell ref="B8:N8"/>
    <mergeCell ref="P9:P10"/>
    <mergeCell ref="R9:R10"/>
    <mergeCell ref="B9:B10"/>
    <mergeCell ref="D9:D10"/>
    <mergeCell ref="F9:F10"/>
    <mergeCell ref="H9:H10"/>
    <mergeCell ref="J9:J10"/>
    <mergeCell ref="V10"/>
    <mergeCell ref="X10"/>
    <mergeCell ref="V9:X9"/>
    <mergeCell ref="L9:L10"/>
    <mergeCell ref="N9:N10"/>
    <mergeCell ref="B17:N17"/>
    <mergeCell ref="B2:AL2"/>
    <mergeCell ref="B3:AL3"/>
    <mergeCell ref="B4:AL4"/>
    <mergeCell ref="AF9:AF10"/>
    <mergeCell ref="AH9:AH10"/>
    <mergeCell ref="AJ9:AJ10"/>
    <mergeCell ref="AL9:AL10"/>
    <mergeCell ref="AD8:AL8"/>
    <mergeCell ref="Z10"/>
    <mergeCell ref="AB10"/>
    <mergeCell ref="Z9:AB9"/>
    <mergeCell ref="V8:AB8"/>
    <mergeCell ref="AD9:AD10"/>
    <mergeCell ref="T9:T10"/>
    <mergeCell ref="P8:T8"/>
  </mergeCells>
  <printOptions horizontalCentered="1" verticalCentered="1"/>
  <pageMargins left="0.2" right="0.2" top="0" bottom="0" header="0" footer="0"/>
  <pageSetup paperSize="9" scale="3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/>
    <pageSetUpPr fitToPage="1"/>
  </sheetPr>
  <dimension ref="B2:AF17"/>
  <sheetViews>
    <sheetView rightToLeft="1" view="pageBreakPreview" zoomScale="60" zoomScaleNormal="70" workbookViewId="0">
      <selection activeCell="L33" sqref="L33"/>
    </sheetView>
  </sheetViews>
  <sheetFormatPr defaultRowHeight="21" x14ac:dyDescent="0.6"/>
  <cols>
    <col min="1" max="1" width="4.7109375" style="1" customWidth="1"/>
    <col min="2" max="2" width="58.42578125" style="1" bestFit="1" customWidth="1"/>
    <col min="3" max="3" width="1" style="1" customWidth="1"/>
    <col min="4" max="4" width="17.140625" style="1" customWidth="1"/>
    <col min="5" max="5" width="1" style="1" customWidth="1"/>
    <col min="6" max="6" width="11.71093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14" style="1" customWidth="1"/>
    <col min="11" max="11" width="1" style="1" customWidth="1"/>
    <col min="12" max="12" width="9.85546875" style="1" bestFit="1" customWidth="1"/>
    <col min="13" max="13" width="1" style="1" customWidth="1"/>
    <col min="14" max="14" width="20.140625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8" style="1" bestFit="1" customWidth="1"/>
    <col min="19" max="19" width="1" style="1" customWidth="1"/>
    <col min="20" max="20" width="19" style="1" customWidth="1"/>
    <col min="21" max="21" width="1" style="1" customWidth="1"/>
    <col min="22" max="22" width="9.85546875" style="1" bestFit="1" customWidth="1"/>
    <col min="23" max="23" width="1" style="1" customWidth="1"/>
    <col min="24" max="24" width="20.140625" style="1" bestFit="1" customWidth="1"/>
    <col min="25" max="25" width="1" style="1" customWidth="1"/>
    <col min="26" max="26" width="8" style="1" bestFit="1" customWidth="1"/>
    <col min="27" max="27" width="1" style="1" customWidth="1"/>
    <col min="28" max="28" width="19" style="1" bestFit="1" customWidth="1"/>
    <col min="29" max="29" width="1" style="1" customWidth="1"/>
    <col min="30" max="30" width="22.425781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18" t="s">
        <v>0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</row>
    <row r="3" spans="2:32" ht="39" x14ac:dyDescent="0.6">
      <c r="B3" s="118" t="s">
        <v>1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</row>
    <row r="4" spans="2:32" ht="39" x14ac:dyDescent="0.6">
      <c r="B4" s="118" t="s">
        <v>239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</row>
    <row r="5" spans="2:32" s="2" customFormat="1" ht="30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32" s="2" customFormat="1" ht="30" x14ac:dyDescent="0.55000000000000004">
      <c r="B6" s="13" t="s">
        <v>104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32" s="15" customFormat="1" x14ac:dyDescent="0.6">
      <c r="B8" s="108" t="s">
        <v>33</v>
      </c>
      <c r="C8" s="108" t="s">
        <v>33</v>
      </c>
      <c r="D8" s="108" t="s">
        <v>33</v>
      </c>
      <c r="E8" s="108" t="s">
        <v>33</v>
      </c>
      <c r="F8" s="108" t="s">
        <v>33</v>
      </c>
      <c r="G8" s="108" t="s">
        <v>33</v>
      </c>
      <c r="H8" s="108" t="s">
        <v>33</v>
      </c>
      <c r="I8" s="108" t="s">
        <v>33</v>
      </c>
      <c r="J8" s="108" t="s">
        <v>33</v>
      </c>
      <c r="L8" s="108" t="s">
        <v>234</v>
      </c>
      <c r="M8" s="108" t="s">
        <v>3</v>
      </c>
      <c r="N8" s="108" t="s">
        <v>3</v>
      </c>
      <c r="O8" s="108" t="s">
        <v>3</v>
      </c>
      <c r="P8" s="108" t="s">
        <v>3</v>
      </c>
      <c r="R8" s="108" t="s">
        <v>4</v>
      </c>
      <c r="S8" s="108" t="s">
        <v>4</v>
      </c>
      <c r="T8" s="108" t="s">
        <v>4</v>
      </c>
      <c r="U8" s="108" t="s">
        <v>4</v>
      </c>
      <c r="V8" s="108" t="s">
        <v>4</v>
      </c>
      <c r="W8" s="108" t="s">
        <v>4</v>
      </c>
      <c r="X8" s="108" t="s">
        <v>4</v>
      </c>
      <c r="Z8" s="108" t="s">
        <v>240</v>
      </c>
      <c r="AA8" s="108" t="s">
        <v>5</v>
      </c>
      <c r="AB8" s="108" t="s">
        <v>5</v>
      </c>
      <c r="AC8" s="108" t="s">
        <v>5</v>
      </c>
      <c r="AD8" s="108" t="s">
        <v>5</v>
      </c>
      <c r="AE8" s="108" t="s">
        <v>5</v>
      </c>
      <c r="AF8" s="108" t="s">
        <v>5</v>
      </c>
    </row>
    <row r="9" spans="2:32" s="15" customFormat="1" x14ac:dyDescent="0.6">
      <c r="B9" s="109" t="s">
        <v>34</v>
      </c>
      <c r="C9" s="22"/>
      <c r="D9" s="109" t="s">
        <v>97</v>
      </c>
      <c r="E9" s="22"/>
      <c r="F9" s="109" t="s">
        <v>26</v>
      </c>
      <c r="G9" s="22"/>
      <c r="H9" s="109" t="s">
        <v>35</v>
      </c>
      <c r="I9" s="22"/>
      <c r="J9" s="109" t="s">
        <v>23</v>
      </c>
      <c r="L9" s="109" t="s">
        <v>6</v>
      </c>
      <c r="M9" s="22"/>
      <c r="N9" s="109" t="s">
        <v>7</v>
      </c>
      <c r="O9" s="22"/>
      <c r="P9" s="109" t="s">
        <v>8</v>
      </c>
      <c r="R9" s="109" t="s">
        <v>9</v>
      </c>
      <c r="S9" s="109" t="s">
        <v>9</v>
      </c>
      <c r="T9" s="109" t="s">
        <v>9</v>
      </c>
      <c r="U9" s="22"/>
      <c r="V9" s="109" t="s">
        <v>10</v>
      </c>
      <c r="W9" s="109" t="s">
        <v>10</v>
      </c>
      <c r="X9" s="109" t="s">
        <v>10</v>
      </c>
      <c r="Z9" s="109" t="s">
        <v>6</v>
      </c>
      <c r="AA9" s="22"/>
      <c r="AB9" s="109" t="s">
        <v>7</v>
      </c>
      <c r="AC9" s="22"/>
      <c r="AD9" s="109" t="s">
        <v>8</v>
      </c>
      <c r="AE9" s="22"/>
      <c r="AF9" s="109" t="s">
        <v>36</v>
      </c>
    </row>
    <row r="10" spans="2:32" s="15" customFormat="1" ht="45.75" customHeight="1" x14ac:dyDescent="0.6">
      <c r="B10" s="110" t="s">
        <v>34</v>
      </c>
      <c r="C10" s="23"/>
      <c r="D10" s="110" t="s">
        <v>25</v>
      </c>
      <c r="E10" s="23"/>
      <c r="F10" s="110" t="s">
        <v>26</v>
      </c>
      <c r="G10" s="23"/>
      <c r="H10" s="110" t="s">
        <v>35</v>
      </c>
      <c r="I10" s="23"/>
      <c r="J10" s="110" t="s">
        <v>23</v>
      </c>
      <c r="L10" s="110" t="s">
        <v>6</v>
      </c>
      <c r="M10" s="23"/>
      <c r="N10" s="110" t="s">
        <v>7</v>
      </c>
      <c r="O10" s="23"/>
      <c r="P10" s="110" t="s">
        <v>8</v>
      </c>
      <c r="R10" s="110" t="s">
        <v>6</v>
      </c>
      <c r="S10" s="23"/>
      <c r="T10" s="110" t="s">
        <v>7</v>
      </c>
      <c r="U10" s="23"/>
      <c r="V10" s="110" t="s">
        <v>6</v>
      </c>
      <c r="W10" s="23"/>
      <c r="X10" s="110" t="s">
        <v>13</v>
      </c>
      <c r="Z10" s="110" t="s">
        <v>6</v>
      </c>
      <c r="AA10" s="23"/>
      <c r="AB10" s="110" t="s">
        <v>7</v>
      </c>
      <c r="AC10" s="23"/>
      <c r="AD10" s="110" t="s">
        <v>8</v>
      </c>
      <c r="AE10" s="23"/>
      <c r="AF10" s="110" t="s">
        <v>36</v>
      </c>
    </row>
    <row r="11" spans="2:32" ht="30.75" x14ac:dyDescent="0.85"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</row>
    <row r="12" spans="2:32" ht="31.5" thickBot="1" x14ac:dyDescent="0.9">
      <c r="B12" s="119" t="s">
        <v>88</v>
      </c>
      <c r="C12" s="119"/>
      <c r="D12" s="119"/>
      <c r="E12" s="119"/>
      <c r="F12" s="119"/>
      <c r="G12" s="119"/>
      <c r="H12" s="119"/>
      <c r="I12" s="119"/>
      <c r="J12" s="119"/>
      <c r="L12" s="80">
        <f>SUM(L11:L11)</f>
        <v>0</v>
      </c>
      <c r="M12" s="79"/>
      <c r="N12" s="80">
        <f>SUM(N11:N11)</f>
        <v>0</v>
      </c>
      <c r="O12" s="79"/>
      <c r="P12" s="80">
        <f>SUM(P11:P11)</f>
        <v>0</v>
      </c>
      <c r="Q12" s="79"/>
      <c r="R12" s="80"/>
      <c r="S12" s="79"/>
      <c r="T12" s="80"/>
      <c r="U12" s="79"/>
      <c r="V12" s="80">
        <f>SUM(V11:V11)</f>
        <v>0</v>
      </c>
      <c r="W12" s="79"/>
      <c r="X12" s="80">
        <f>SUM(X11:X11)</f>
        <v>0</v>
      </c>
      <c r="Y12" s="79"/>
      <c r="Z12" s="80"/>
      <c r="AA12" s="79"/>
      <c r="AB12" s="80"/>
      <c r="AC12" s="79"/>
      <c r="AD12" s="80"/>
      <c r="AE12" s="79"/>
      <c r="AF12" s="80"/>
    </row>
    <row r="13" spans="2:32" ht="21.75" thickTop="1" x14ac:dyDescent="0.6"/>
    <row r="17" spans="16:16" ht="33" x14ac:dyDescent="0.8">
      <c r="P17" s="57">
        <v>5</v>
      </c>
    </row>
  </sheetData>
  <mergeCells count="26">
    <mergeCell ref="B8:J8"/>
    <mergeCell ref="L9:L10"/>
    <mergeCell ref="N9:N10"/>
    <mergeCell ref="P9:P10"/>
    <mergeCell ref="L8:P8"/>
    <mergeCell ref="B9:B10"/>
    <mergeCell ref="D9:D10"/>
    <mergeCell ref="F9:F10"/>
    <mergeCell ref="H9:H10"/>
    <mergeCell ref="J9:J10"/>
    <mergeCell ref="B12:J12"/>
    <mergeCell ref="B2:AF2"/>
    <mergeCell ref="B3:AF3"/>
    <mergeCell ref="B4:AF4"/>
    <mergeCell ref="R8:X8"/>
    <mergeCell ref="Z9:Z10"/>
    <mergeCell ref="AB9:AB10"/>
    <mergeCell ref="AD9:AD10"/>
    <mergeCell ref="AF9:AF10"/>
    <mergeCell ref="Z8:AF8"/>
    <mergeCell ref="R10"/>
    <mergeCell ref="T10"/>
    <mergeCell ref="R9:T9"/>
    <mergeCell ref="V10"/>
    <mergeCell ref="X10"/>
    <mergeCell ref="V9:X9"/>
  </mergeCells>
  <printOptions horizontalCentered="1" verticalCentered="1"/>
  <pageMargins left="0.7" right="0.7" top="0.75" bottom="0.75" header="0.3" footer="0.3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/>
    <pageSetUpPr fitToPage="1"/>
  </sheetPr>
  <dimension ref="B2:AB27"/>
  <sheetViews>
    <sheetView rightToLeft="1" view="pageBreakPreview" topLeftCell="A3" zoomScaleNormal="100" zoomScaleSheetLayoutView="100" workbookViewId="0">
      <selection activeCell="L17" sqref="L17"/>
    </sheetView>
  </sheetViews>
  <sheetFormatPr defaultRowHeight="21" x14ac:dyDescent="0.55000000000000004"/>
  <cols>
    <col min="1" max="1" width="4" style="2" customWidth="1"/>
    <col min="2" max="2" width="31.5703125" style="2" customWidth="1"/>
    <col min="3" max="3" width="1" style="2" customWidth="1"/>
    <col min="4" max="4" width="25.7109375" style="2" customWidth="1"/>
    <col min="5" max="5" width="1" style="2" customWidth="1"/>
    <col min="6" max="6" width="17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7.140625" style="2" customWidth="1"/>
    <col min="11" max="11" width="1" style="2" customWidth="1"/>
    <col min="12" max="12" width="17.140625" style="2" bestFit="1" customWidth="1"/>
    <col min="13" max="13" width="1" style="2" customWidth="1"/>
    <col min="14" max="14" width="17.85546875" style="2" customWidth="1"/>
    <col min="15" max="15" width="1" style="2" customWidth="1"/>
    <col min="16" max="16" width="17.5703125" style="2" bestFit="1" customWidth="1"/>
    <col min="17" max="17" width="1" style="2" customWidth="1"/>
    <col min="18" max="18" width="16.28515625" style="2" bestFit="1" customWidth="1"/>
    <col min="19" max="19" width="1" style="2" customWidth="1"/>
    <col min="20" max="20" width="12.57031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</row>
    <row r="3" spans="2:28" ht="30" x14ac:dyDescent="0.55000000000000004">
      <c r="B3" s="106" t="s">
        <v>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</row>
    <row r="4" spans="2:28" ht="30" x14ac:dyDescent="0.55000000000000004">
      <c r="B4" s="106" t="s">
        <v>239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</row>
    <row r="5" spans="2:28" ht="30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ht="30" x14ac:dyDescent="0.55000000000000004">
      <c r="B6" s="13" t="s">
        <v>105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28" s="4" customFormat="1" ht="30" customHeight="1" x14ac:dyDescent="0.55000000000000004">
      <c r="B8" s="107" t="s">
        <v>37</v>
      </c>
      <c r="D8" s="108" t="s">
        <v>38</v>
      </c>
      <c r="E8" s="108" t="s">
        <v>38</v>
      </c>
      <c r="F8" s="108" t="s">
        <v>38</v>
      </c>
      <c r="G8" s="108" t="s">
        <v>38</v>
      </c>
      <c r="H8" s="108" t="s">
        <v>38</v>
      </c>
      <c r="I8" s="108" t="s">
        <v>38</v>
      </c>
      <c r="J8" s="108" t="s">
        <v>38</v>
      </c>
      <c r="L8" s="73" t="s">
        <v>234</v>
      </c>
      <c r="N8" s="108" t="s">
        <v>4</v>
      </c>
      <c r="O8" s="108" t="s">
        <v>4</v>
      </c>
      <c r="P8" s="108" t="s">
        <v>4</v>
      </c>
      <c r="R8" s="108" t="s">
        <v>240</v>
      </c>
      <c r="S8" s="108" t="s">
        <v>5</v>
      </c>
      <c r="T8" s="108" t="s">
        <v>5</v>
      </c>
    </row>
    <row r="9" spans="2:28" s="4" customFormat="1" ht="47.25" customHeight="1" x14ac:dyDescent="0.55000000000000004">
      <c r="B9" s="123" t="s">
        <v>37</v>
      </c>
      <c r="D9" s="120" t="s">
        <v>39</v>
      </c>
      <c r="E9" s="39"/>
      <c r="F9" s="120" t="s">
        <v>40</v>
      </c>
      <c r="G9" s="39"/>
      <c r="H9" s="120" t="s">
        <v>41</v>
      </c>
      <c r="I9" s="39"/>
      <c r="J9" s="120" t="s">
        <v>26</v>
      </c>
      <c r="L9" s="120" t="s">
        <v>42</v>
      </c>
      <c r="N9" s="120" t="s">
        <v>43</v>
      </c>
      <c r="O9" s="39"/>
      <c r="P9" s="120" t="s">
        <v>44</v>
      </c>
      <c r="R9" s="120" t="s">
        <v>42</v>
      </c>
      <c r="S9" s="39"/>
      <c r="T9" s="122" t="s">
        <v>36</v>
      </c>
    </row>
    <row r="10" spans="2:28" s="4" customFormat="1" x14ac:dyDescent="0.55000000000000004">
      <c r="B10" s="5" t="s">
        <v>212</v>
      </c>
      <c r="C10" s="102"/>
      <c r="D10" s="28" t="s">
        <v>213</v>
      </c>
      <c r="E10" s="102"/>
      <c r="F10" s="5" t="s">
        <v>214</v>
      </c>
      <c r="G10" s="102"/>
      <c r="H10" s="5" t="s">
        <v>215</v>
      </c>
      <c r="I10" s="102"/>
      <c r="J10" s="103">
        <v>23</v>
      </c>
      <c r="K10" s="102"/>
      <c r="L10" s="29">
        <v>36000000000</v>
      </c>
      <c r="M10" s="29"/>
      <c r="N10" s="29">
        <v>0</v>
      </c>
      <c r="O10" s="29"/>
      <c r="P10" s="29">
        <v>0</v>
      </c>
      <c r="Q10" s="29"/>
      <c r="R10" s="29">
        <v>36000000000</v>
      </c>
      <c r="S10" s="5"/>
      <c r="T10" s="45">
        <f>R10/'سرمایه گذاری ها'!$O$19</f>
        <v>6.5544907618617518E-2</v>
      </c>
    </row>
    <row r="11" spans="2:28" s="4" customFormat="1" x14ac:dyDescent="0.55000000000000004">
      <c r="B11" s="5" t="s">
        <v>135</v>
      </c>
      <c r="C11" s="102"/>
      <c r="D11" s="28" t="s">
        <v>136</v>
      </c>
      <c r="E11" s="102"/>
      <c r="F11" s="5" t="s">
        <v>45</v>
      </c>
      <c r="G11" s="102"/>
      <c r="H11" s="5" t="s">
        <v>137</v>
      </c>
      <c r="I11" s="102"/>
      <c r="J11" s="103">
        <v>0</v>
      </c>
      <c r="K11" s="102"/>
      <c r="L11" s="29">
        <v>20155455318</v>
      </c>
      <c r="M11" s="29"/>
      <c r="N11" s="29">
        <v>18949868916</v>
      </c>
      <c r="O11" s="29"/>
      <c r="P11" s="29">
        <v>27088966082</v>
      </c>
      <c r="Q11" s="29"/>
      <c r="R11" s="29">
        <v>12016358152</v>
      </c>
      <c r="S11" s="5"/>
      <c r="T11" s="45">
        <f>R11/'سرمایه گذاری ها'!$O$19</f>
        <v>2.1878085694029485E-2</v>
      </c>
    </row>
    <row r="12" spans="2:28" s="4" customFormat="1" x14ac:dyDescent="0.55000000000000004">
      <c r="B12" s="5" t="s">
        <v>212</v>
      </c>
      <c r="C12" s="102"/>
      <c r="D12" s="28" t="s">
        <v>216</v>
      </c>
      <c r="E12" s="102"/>
      <c r="F12" s="5" t="s">
        <v>45</v>
      </c>
      <c r="G12" s="102"/>
      <c r="H12" s="5" t="s">
        <v>215</v>
      </c>
      <c r="I12" s="102"/>
      <c r="J12" s="103">
        <v>0</v>
      </c>
      <c r="K12" s="102"/>
      <c r="L12" s="29">
        <v>983729</v>
      </c>
      <c r="M12" s="29"/>
      <c r="N12" s="29">
        <v>769319384</v>
      </c>
      <c r="O12" s="29"/>
      <c r="P12" s="29">
        <v>769333113</v>
      </c>
      <c r="Q12" s="29"/>
      <c r="R12" s="29">
        <v>970000</v>
      </c>
      <c r="S12" s="5"/>
      <c r="T12" s="45">
        <f>R12/'سرمایه گذاری ها'!$O$19</f>
        <v>1.7660711219460829E-6</v>
      </c>
    </row>
    <row r="13" spans="2:28" s="4" customFormat="1" x14ac:dyDescent="0.55000000000000004">
      <c r="B13" s="5" t="s">
        <v>49</v>
      </c>
      <c r="C13" s="102"/>
      <c r="D13" s="28" t="s">
        <v>50</v>
      </c>
      <c r="E13" s="102"/>
      <c r="F13" s="5" t="s">
        <v>45</v>
      </c>
      <c r="G13" s="102"/>
      <c r="H13" s="5" t="s">
        <v>51</v>
      </c>
      <c r="I13" s="102"/>
      <c r="J13" s="103">
        <v>0</v>
      </c>
      <c r="K13" s="102"/>
      <c r="L13" s="29">
        <v>934266</v>
      </c>
      <c r="M13" s="29"/>
      <c r="N13" s="29">
        <v>3839</v>
      </c>
      <c r="O13" s="29"/>
      <c r="P13" s="29">
        <v>14400</v>
      </c>
      <c r="Q13" s="29"/>
      <c r="R13" s="29">
        <v>923705</v>
      </c>
      <c r="S13" s="5"/>
      <c r="T13" s="45">
        <f>R13/'سرمایه گذاری ها'!$O$19</f>
        <v>1.6817821914404193E-6</v>
      </c>
    </row>
    <row r="14" spans="2:28" s="4" customFormat="1" x14ac:dyDescent="0.55000000000000004">
      <c r="B14" s="5" t="s">
        <v>46</v>
      </c>
      <c r="C14" s="102"/>
      <c r="D14" s="28" t="s">
        <v>47</v>
      </c>
      <c r="E14" s="102"/>
      <c r="F14" s="5" t="s">
        <v>45</v>
      </c>
      <c r="G14" s="102"/>
      <c r="H14" s="5" t="s">
        <v>48</v>
      </c>
      <c r="I14" s="102"/>
      <c r="J14" s="103">
        <v>0</v>
      </c>
      <c r="K14" s="102"/>
      <c r="L14" s="29">
        <v>758183</v>
      </c>
      <c r="M14" s="29"/>
      <c r="N14" s="29">
        <v>2435</v>
      </c>
      <c r="O14" s="29"/>
      <c r="P14" s="29">
        <v>165600</v>
      </c>
      <c r="Q14" s="29"/>
      <c r="R14" s="29">
        <v>595018</v>
      </c>
      <c r="S14" s="5"/>
      <c r="T14" s="45">
        <f>R14/'سرمایه گذاری ها'!$O$19</f>
        <v>1.0833444400392931E-6</v>
      </c>
    </row>
    <row r="15" spans="2:28" s="4" customFormat="1" x14ac:dyDescent="0.55000000000000004">
      <c r="B15" s="5"/>
      <c r="C15" s="5"/>
      <c r="D15" s="28"/>
      <c r="E15" s="5"/>
      <c r="F15" s="5"/>
      <c r="G15" s="5"/>
      <c r="H15" s="5"/>
      <c r="I15" s="5"/>
      <c r="J15" s="29"/>
      <c r="K15" s="5"/>
      <c r="L15" s="29"/>
      <c r="M15" s="5"/>
      <c r="N15" s="29"/>
      <c r="O15" s="5"/>
      <c r="P15" s="29"/>
      <c r="Q15" s="5"/>
      <c r="R15" s="29"/>
      <c r="S15" s="5"/>
      <c r="T15" s="45"/>
    </row>
    <row r="16" spans="2:28" ht="27" thickBot="1" x14ac:dyDescent="0.6">
      <c r="B16" s="121" t="s">
        <v>88</v>
      </c>
      <c r="C16" s="121"/>
      <c r="D16" s="121"/>
      <c r="E16" s="121"/>
      <c r="F16" s="121"/>
      <c r="G16" s="121"/>
      <c r="H16" s="121"/>
      <c r="I16" s="121"/>
      <c r="J16" s="121"/>
      <c r="L16" s="9">
        <f>SUM(L10:L15)</f>
        <v>56158131496</v>
      </c>
      <c r="N16" s="9">
        <f>SUM(N10:N15)</f>
        <v>19719194574</v>
      </c>
      <c r="P16" s="9">
        <f>SUM(P10:P15)</f>
        <v>27858479195</v>
      </c>
      <c r="R16" s="9">
        <f>SUM(R10:R15)</f>
        <v>48018846875</v>
      </c>
      <c r="T16" s="66">
        <f>SUM(T10:T15)</f>
        <v>8.7427524510400423E-2</v>
      </c>
    </row>
    <row r="17" spans="10:10" ht="21.75" thickTop="1" x14ac:dyDescent="0.55000000000000004"/>
    <row r="27" spans="10:10" ht="33" x14ac:dyDescent="0.8">
      <c r="J27" s="57">
        <v>6</v>
      </c>
    </row>
  </sheetData>
  <sortState xmlns:xlrd2="http://schemas.microsoft.com/office/spreadsheetml/2017/richdata2" ref="B10:U14">
    <sortCondition descending="1" ref="R10:R14"/>
  </sortState>
  <mergeCells count="17">
    <mergeCell ref="B16:J16"/>
    <mergeCell ref="R9"/>
    <mergeCell ref="T9"/>
    <mergeCell ref="R8:T8"/>
    <mergeCell ref="L9"/>
    <mergeCell ref="N9"/>
    <mergeCell ref="P9"/>
    <mergeCell ref="N8:P8"/>
    <mergeCell ref="B8:B9"/>
    <mergeCell ref="D9"/>
    <mergeCell ref="F9"/>
    <mergeCell ref="H9"/>
    <mergeCell ref="J9"/>
    <mergeCell ref="D8:J8"/>
    <mergeCell ref="B2:T2"/>
    <mergeCell ref="B3:T3"/>
    <mergeCell ref="B4:T4"/>
  </mergeCells>
  <printOptions horizontalCentered="1" verticalCentered="1"/>
  <pageMargins left="0.7" right="0.7" top="0.75" bottom="0.75" header="0.3" footer="0.3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/>
    <pageSetUpPr fitToPage="1"/>
  </sheetPr>
  <dimension ref="B2:AB21"/>
  <sheetViews>
    <sheetView rightToLeft="1" view="pageBreakPreview" topLeftCell="A4" zoomScale="60" zoomScaleNormal="100" workbookViewId="0">
      <selection activeCell="B9" sqref="B9:N9"/>
    </sheetView>
  </sheetViews>
  <sheetFormatPr defaultRowHeight="21" x14ac:dyDescent="0.6"/>
  <cols>
    <col min="1" max="1" width="1.5703125" style="1" customWidth="1"/>
    <col min="2" max="2" width="13.7109375" style="1" bestFit="1" customWidth="1"/>
    <col min="3" max="3" width="1" style="1" customWidth="1"/>
    <col min="4" max="4" width="8" style="1" bestFit="1" customWidth="1"/>
    <col min="5" max="5" width="1" style="1" customWidth="1"/>
    <col min="6" max="6" width="15.7109375" style="1" bestFit="1" customWidth="1"/>
    <col min="7" max="7" width="1" style="1" customWidth="1"/>
    <col min="8" max="8" width="25" style="1" bestFit="1" customWidth="1"/>
    <col min="9" max="9" width="1" style="1" customWidth="1"/>
    <col min="10" max="10" width="17.14062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8.28515625" style="1" bestFit="1" customWidth="1"/>
    <col min="15" max="15" width="1" style="1" customWidth="1"/>
    <col min="16" max="16" width="9.140625" style="1" customWidth="1"/>
    <col min="17" max="16384" width="9.140625" style="1"/>
  </cols>
  <sheetData>
    <row r="2" spans="2:28" ht="30" x14ac:dyDescent="0.6"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2:28" ht="30" x14ac:dyDescent="0.6">
      <c r="B3" s="106" t="s">
        <v>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2:28" ht="30" x14ac:dyDescent="0.6">
      <c r="B4" s="106" t="s">
        <v>239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</row>
    <row r="5" spans="2:28" ht="117" customHeight="1" x14ac:dyDescent="0.6"/>
    <row r="6" spans="2:28" s="2" customFormat="1" ht="30" x14ac:dyDescent="0.55000000000000004">
      <c r="B6" s="13" t="s">
        <v>107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65.25" customHeight="1" x14ac:dyDescent="0.6">
      <c r="B7" s="125" t="s">
        <v>96</v>
      </c>
      <c r="D7" s="106" t="s">
        <v>240</v>
      </c>
      <c r="E7" s="106" t="s">
        <v>5</v>
      </c>
      <c r="F7" s="106" t="s">
        <v>5</v>
      </c>
      <c r="G7" s="106" t="s">
        <v>5</v>
      </c>
      <c r="H7" s="106" t="s">
        <v>5</v>
      </c>
      <c r="I7" s="106" t="s">
        <v>5</v>
      </c>
      <c r="J7" s="106" t="s">
        <v>5</v>
      </c>
      <c r="K7" s="106" t="s">
        <v>5</v>
      </c>
      <c r="L7" s="106" t="s">
        <v>5</v>
      </c>
      <c r="M7" s="106" t="s">
        <v>5</v>
      </c>
      <c r="N7" s="106" t="s">
        <v>5</v>
      </c>
    </row>
    <row r="8" spans="2:28" ht="30" x14ac:dyDescent="0.6">
      <c r="B8" s="125" t="s">
        <v>2</v>
      </c>
      <c r="D8" s="124" t="s">
        <v>6</v>
      </c>
      <c r="E8" s="24"/>
      <c r="F8" s="124" t="s">
        <v>28</v>
      </c>
      <c r="G8" s="24"/>
      <c r="H8" s="124" t="s">
        <v>29</v>
      </c>
      <c r="I8" s="24"/>
      <c r="J8" s="124" t="s">
        <v>30</v>
      </c>
      <c r="K8" s="24"/>
      <c r="L8" s="124" t="s">
        <v>31</v>
      </c>
      <c r="M8" s="24"/>
      <c r="N8" s="124" t="s">
        <v>32</v>
      </c>
    </row>
    <row r="9" spans="2:28" x14ac:dyDescent="0.6">
      <c r="D9" s="70"/>
      <c r="E9" s="70"/>
      <c r="F9" s="70"/>
      <c r="G9" s="70"/>
      <c r="H9" s="70"/>
      <c r="I9" s="70"/>
      <c r="J9" s="100"/>
      <c r="K9" s="70"/>
      <c r="L9" s="70"/>
      <c r="M9" s="70"/>
      <c r="N9" s="70"/>
    </row>
    <row r="10" spans="2:28" ht="22.5" thickBot="1" x14ac:dyDescent="0.65">
      <c r="B10" s="2" t="s">
        <v>88</v>
      </c>
      <c r="D10" s="71">
        <f>SUM(D9)</f>
        <v>0</v>
      </c>
      <c r="E10" s="70"/>
      <c r="F10" s="71">
        <f>SUM(F9)</f>
        <v>0</v>
      </c>
      <c r="G10" s="70"/>
      <c r="H10" s="71">
        <f>SUM(H9)</f>
        <v>0</v>
      </c>
      <c r="I10" s="70"/>
      <c r="J10" s="99">
        <f>SUM(J9)</f>
        <v>0</v>
      </c>
      <c r="K10" s="70"/>
      <c r="L10" s="71">
        <f>SUM(L9)</f>
        <v>0</v>
      </c>
      <c r="M10" s="70"/>
      <c r="N10" s="71"/>
    </row>
    <row r="11" spans="2:28" ht="21.75" thickTop="1" x14ac:dyDescent="0.6"/>
    <row r="21" spans="8:8" ht="30" x14ac:dyDescent="0.75">
      <c r="H21" s="58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/>
    <pageSetUpPr fitToPage="1"/>
  </sheetPr>
  <dimension ref="A2:AB17"/>
  <sheetViews>
    <sheetView rightToLeft="1" view="pageBreakPreview" zoomScaleNormal="100" zoomScaleSheetLayoutView="100" workbookViewId="0">
      <selection activeCell="F13" sqref="F13"/>
    </sheetView>
  </sheetViews>
  <sheetFormatPr defaultRowHeight="21" x14ac:dyDescent="0.55000000000000004"/>
  <cols>
    <col min="1" max="1" width="2.5703125" style="2" customWidth="1"/>
    <col min="2" max="2" width="25.855468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1:28" ht="30" x14ac:dyDescent="0.55000000000000004">
      <c r="B2" s="106" t="s">
        <v>0</v>
      </c>
      <c r="C2" s="106"/>
      <c r="D2" s="106"/>
      <c r="E2" s="106"/>
      <c r="F2" s="106"/>
      <c r="G2" s="106"/>
      <c r="H2" s="106"/>
    </row>
    <row r="3" spans="1:28" ht="30" x14ac:dyDescent="0.55000000000000004">
      <c r="B3" s="106" t="s">
        <v>52</v>
      </c>
      <c r="C3" s="106"/>
      <c r="D3" s="106"/>
      <c r="E3" s="106"/>
      <c r="F3" s="106"/>
      <c r="G3" s="106"/>
      <c r="H3" s="106"/>
    </row>
    <row r="4" spans="1:28" ht="30" x14ac:dyDescent="0.55000000000000004">
      <c r="B4" s="106" t="s">
        <v>239</v>
      </c>
      <c r="C4" s="106"/>
      <c r="D4" s="106"/>
      <c r="E4" s="106"/>
      <c r="F4" s="106"/>
      <c r="G4" s="106"/>
      <c r="H4" s="106"/>
    </row>
    <row r="5" spans="1:28" ht="143.25" customHeight="1" x14ac:dyDescent="0.55000000000000004"/>
    <row r="6" spans="1:28" ht="30" x14ac:dyDescent="0.55000000000000004">
      <c r="A6" s="2" t="s">
        <v>106</v>
      </c>
      <c r="B6" s="13" t="s">
        <v>108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1:28" s="4" customFormat="1" ht="51" customHeight="1" x14ac:dyDescent="0.6">
      <c r="B8" s="126" t="s">
        <v>56</v>
      </c>
      <c r="C8" s="42"/>
      <c r="D8" s="126" t="s">
        <v>42</v>
      </c>
      <c r="E8" s="42"/>
      <c r="F8" s="126" t="s">
        <v>75</v>
      </c>
      <c r="G8" s="42"/>
      <c r="H8" s="126" t="s">
        <v>12</v>
      </c>
    </row>
    <row r="9" spans="1:28" s="4" customFormat="1" x14ac:dyDescent="0.55000000000000004">
      <c r="B9" s="4" t="s">
        <v>85</v>
      </c>
      <c r="C9" s="102"/>
      <c r="D9" s="67">
        <v>22503101680</v>
      </c>
      <c r="E9" s="102"/>
      <c r="F9" s="45">
        <f>D9/$D$12</f>
        <v>0.95948031924330812</v>
      </c>
      <c r="G9" s="6"/>
      <c r="H9" s="45">
        <f>D9/'سرمایه گذاری ها'!$O$19</f>
        <v>4.0971214465221013E-2</v>
      </c>
    </row>
    <row r="10" spans="1:28" s="4" customFormat="1" x14ac:dyDescent="0.55000000000000004">
      <c r="B10" s="4" t="s">
        <v>87</v>
      </c>
      <c r="C10" s="102"/>
      <c r="D10" s="67">
        <v>771156839</v>
      </c>
      <c r="E10" s="102"/>
      <c r="F10" s="45">
        <f>D10/$D$12</f>
        <v>3.2880347811252493E-2</v>
      </c>
      <c r="G10" s="6"/>
      <c r="H10" s="45">
        <f>D10/'سرمایه گذاری ها'!$O$19</f>
        <v>1.4040389936588917E-3</v>
      </c>
    </row>
    <row r="11" spans="1:28" s="4" customFormat="1" x14ac:dyDescent="0.55000000000000004">
      <c r="B11" s="4" t="s">
        <v>86</v>
      </c>
      <c r="C11" s="102"/>
      <c r="D11" s="67">
        <v>179168538</v>
      </c>
      <c r="E11" s="102"/>
      <c r="F11" s="45">
        <f>D11/$D$12</f>
        <v>7.6393329454394034E-3</v>
      </c>
      <c r="G11" s="6"/>
      <c r="H11" s="45">
        <f>D11/'سرمایه گذاری ها'!$O$19</f>
        <v>3.2621070198257673E-4</v>
      </c>
    </row>
    <row r="12" spans="1:28" ht="21.75" thickBot="1" x14ac:dyDescent="0.6">
      <c r="B12" s="30" t="s">
        <v>88</v>
      </c>
      <c r="D12" s="9">
        <f>SUM(D9:D11)</f>
        <v>23453427057</v>
      </c>
      <c r="F12" s="66">
        <f>SUM(F9:F11)</f>
        <v>1</v>
      </c>
      <c r="G12" s="44"/>
      <c r="H12" s="66">
        <f>SUM(H9:H11)</f>
        <v>4.2701464160862485E-2</v>
      </c>
    </row>
    <row r="13" spans="1:28" ht="21.75" thickTop="1" x14ac:dyDescent="0.55000000000000004"/>
    <row r="17" spans="4:4" ht="30" x14ac:dyDescent="0.75">
      <c r="D17" s="59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سود اوراق بهادار و سپرده بانکی</vt:lpstr>
      <vt:lpstr>سایر درآمدها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Leila Gholipour</cp:lastModifiedBy>
  <cp:lastPrinted>2023-12-23T11:30:16Z</cp:lastPrinted>
  <dcterms:created xsi:type="dcterms:W3CDTF">2021-12-28T12:49:50Z</dcterms:created>
  <dcterms:modified xsi:type="dcterms:W3CDTF">2023-12-24T07:31:25Z</dcterms:modified>
</cp:coreProperties>
</file>