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2\آبان\ارمغان\"/>
    </mc:Choice>
  </mc:AlternateContent>
  <xr:revisionPtr revIDLastSave="0" documentId="13_ncr:1_{66A5FFD4-9AEF-4D13-B693-5A12FAE2FB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J18" i="7" l="1"/>
  <c r="N18" i="7"/>
  <c r="P18" i="7"/>
  <c r="R18" i="7"/>
  <c r="T18" i="7"/>
  <c r="F16" i="13"/>
  <c r="J16" i="13"/>
  <c r="D23" i="12"/>
  <c r="F23" i="12"/>
  <c r="H23" i="12"/>
  <c r="J23" i="12"/>
  <c r="L23" i="12"/>
  <c r="N23" i="12"/>
  <c r="P23" i="12"/>
  <c r="R23" i="12"/>
  <c r="F82" i="10"/>
  <c r="H82" i="10"/>
  <c r="J82" i="10"/>
  <c r="L82" i="10"/>
  <c r="N82" i="10"/>
  <c r="P82" i="10"/>
  <c r="R82" i="10"/>
  <c r="D41" i="9"/>
  <c r="F41" i="9"/>
  <c r="H41" i="9"/>
  <c r="J41" i="9"/>
  <c r="L41" i="9"/>
  <c r="N41" i="9"/>
  <c r="P41" i="9"/>
  <c r="R41" i="9"/>
  <c r="F31" i="8"/>
  <c r="H31" i="8"/>
  <c r="P31" i="8"/>
  <c r="R31" i="8"/>
  <c r="T31" i="8"/>
  <c r="F88" i="11"/>
  <c r="H88" i="11"/>
  <c r="L88" i="11"/>
  <c r="J88" i="11"/>
  <c r="N88" i="11"/>
  <c r="P88" i="11"/>
  <c r="R88" i="11"/>
  <c r="T88" i="11"/>
  <c r="V88" i="11"/>
  <c r="D12" i="15"/>
  <c r="H12" i="15"/>
  <c r="L16" i="6"/>
  <c r="N16" i="6"/>
  <c r="P16" i="6"/>
  <c r="R16" i="6"/>
  <c r="P17" i="3"/>
  <c r="R17" i="3"/>
  <c r="T17" i="3"/>
  <c r="Z17" i="3"/>
  <c r="AB17" i="3"/>
  <c r="AD17" i="3"/>
  <c r="AH17" i="3"/>
  <c r="AJ17" i="3"/>
  <c r="E42" i="1"/>
  <c r="G42" i="1"/>
  <c r="I42" i="1"/>
  <c r="K42" i="1"/>
  <c r="M42" i="1"/>
  <c r="O42" i="1"/>
  <c r="Q42" i="1"/>
  <c r="S42" i="1"/>
  <c r="U42" i="1"/>
  <c r="W42" i="1"/>
  <c r="Y42" i="1"/>
  <c r="D15" i="14"/>
  <c r="F15" i="14"/>
  <c r="L18" i="7"/>
  <c r="D88" i="11"/>
  <c r="V17" i="3"/>
  <c r="X17" i="3"/>
  <c r="J31" i="8"/>
  <c r="L31" i="8"/>
  <c r="N31" i="8"/>
  <c r="F42" i="1"/>
  <c r="H42" i="1"/>
  <c r="J42" i="1"/>
  <c r="L42" i="1"/>
  <c r="N42" i="1"/>
  <c r="P42" i="1"/>
  <c r="R42" i="1"/>
  <c r="T42" i="1"/>
  <c r="V42" i="1"/>
  <c r="X42" i="1"/>
  <c r="J10" i="4" l="1"/>
  <c r="L10" i="4"/>
  <c r="H10" i="4"/>
  <c r="F10" i="4"/>
  <c r="D10" i="4"/>
  <c r="Z42" i="1"/>
  <c r="X12" i="5"/>
  <c r="V12" i="5"/>
  <c r="P12" i="5"/>
  <c r="N12" i="5"/>
  <c r="L12" i="5"/>
  <c r="F9" i="15" l="1"/>
  <c r="F12" i="15" s="1"/>
  <c r="F11" i="15"/>
  <c r="F10" i="15"/>
  <c r="Q17" i="3"/>
  <c r="S17" i="3"/>
  <c r="U17" i="3"/>
  <c r="W17" i="3"/>
  <c r="Y17" i="3"/>
  <c r="AA17" i="3"/>
  <c r="AC17" i="3"/>
  <c r="AE17" i="3"/>
  <c r="AG17" i="3"/>
  <c r="E12" i="16"/>
  <c r="I12" i="16" l="1"/>
  <c r="K12" i="16"/>
  <c r="M12" i="16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K19" i="16" l="1"/>
  <c r="M19" i="16"/>
  <c r="I19" i="16"/>
  <c r="O13" i="16"/>
  <c r="O19" i="16" s="1"/>
  <c r="E13" i="16"/>
  <c r="E19" i="16" s="1"/>
  <c r="T13" i="6" l="1"/>
  <c r="T14" i="6"/>
  <c r="T11" i="6"/>
  <c r="T12" i="6"/>
  <c r="AL14" i="3"/>
  <c r="AL15" i="3"/>
  <c r="AL12" i="3"/>
  <c r="AL13" i="3"/>
  <c r="AA14" i="1"/>
  <c r="AA18" i="1"/>
  <c r="AA22" i="1"/>
  <c r="AA26" i="1"/>
  <c r="AA30" i="1"/>
  <c r="AA34" i="1"/>
  <c r="AA38" i="1"/>
  <c r="AA21" i="1"/>
  <c r="AA29" i="1"/>
  <c r="AA37" i="1"/>
  <c r="AA15" i="1"/>
  <c r="AA19" i="1"/>
  <c r="AA23" i="1"/>
  <c r="AA27" i="1"/>
  <c r="AA31" i="1"/>
  <c r="AA35" i="1"/>
  <c r="AA39" i="1"/>
  <c r="AA17" i="1"/>
  <c r="AA33" i="1"/>
  <c r="AA12" i="1"/>
  <c r="AA16" i="1"/>
  <c r="AA20" i="1"/>
  <c r="AA24" i="1"/>
  <c r="AA28" i="1"/>
  <c r="AA32" i="1"/>
  <c r="AA36" i="1"/>
  <c r="AA40" i="1"/>
  <c r="AA13" i="1"/>
  <c r="AA25" i="1"/>
  <c r="AA41" i="1"/>
  <c r="AL11" i="3"/>
  <c r="T10" i="6"/>
  <c r="T16" i="6" s="1"/>
  <c r="H9" i="15"/>
  <c r="AA11" i="1"/>
  <c r="H11" i="15"/>
  <c r="H10" i="15"/>
  <c r="Q19" i="16"/>
  <c r="Q13" i="16"/>
  <c r="G13" i="16"/>
  <c r="G19" i="16" s="1"/>
  <c r="Q12" i="16"/>
  <c r="Q16" i="16"/>
  <c r="Q15" i="16"/>
  <c r="Q17" i="16"/>
  <c r="Q14" i="16"/>
  <c r="AL17" i="3" l="1"/>
  <c r="AA42" i="1"/>
  <c r="AM17" i="3"/>
</calcChain>
</file>

<file path=xl/sharedStrings.xml><?xml version="1.0" encoding="utf-8"?>
<sst xmlns="http://schemas.openxmlformats.org/spreadsheetml/2006/main" count="888" uniqueCount="241">
  <si>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</si>
  <si>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</si>
  <si>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</si>
  <si>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</si>
  <si>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</si>
  <si>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</si>
  <si>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</si>
  <si>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</si>
  <si>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</si>
  <si>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</si>
  <si>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</si>
  <si>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</si>
  <si>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</si>
  <si>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</si>
  <si>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</si>
  <si>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</si>
  <si>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</si>
  <si>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</si>
  <si>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</si>
  <si>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</si>
  <si>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</si>
  <si>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</si>
  <si>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</si>
  <si>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</si>
  <si>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</si>
  <si>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</si>
  <si>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</si>
  <si>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</si>
  <si>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</si>
  <si>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</si>
  <si>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</si>
  <si>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</si>
  <si>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</si>
  <si>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</si>
  <si>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</si>
  <si>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</si>
  <si>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</si>
  <si>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</si>
  <si>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</si>
  <si>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</si>
  <si>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</si>
  <si>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</si>
  <si>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</si>
  <si>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</si>
  <si>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</si>
  <si>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</si>
  <si>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</si>
  <si>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</si>
  <si>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</si>
  <si>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</si>
  <si>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</si>
  <si>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</si>
  <si>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</si>
  <si>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</si>
  <si>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</si>
  <si>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</si>
  <si>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</si>
  <si>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</si>
  <si>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</si>
  <si>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</si>
  <si>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</si>
  <si>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</si>
  <si>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</si>
  <si>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</si>
  <si>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</si>
  <si>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</si>
  <si>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</si>
  <si>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</si>
  <si>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</si>
  <si>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</si>
  <si>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</si>
  <si>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</si>
  <si>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</si>
  <si>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</si>
  <si>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</si>
  <si>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</si>
  <si>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</si>
  <si>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</si>
  <si>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</si>
  <si>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</si>
  <si>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</si>
  <si>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</si>
  <si>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</si>
  <si>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</si>
  <si>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</si>
  <si>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</si>
  <si>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</si>
  <si>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</si>
  <si>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</si>
  <si>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</si>
  <si>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</si>
  <si>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</si>
  <si>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</si>
  <si>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</si>
  <si>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</si>
  <si>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</si>
  <si>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</si>
  <si>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</si>
  <si>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</si>
  <si>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</si>
  <si>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</si>
  <si>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</si>
  <si>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</si>
  <si>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</si>
  <si>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</si>
  <si>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</si>
  <si>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</si>
  <si>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</si>
  <si>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</si>
  <si>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</si>
  <si>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</si>
  <si>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</si>
  <si>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</si>
  <si>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سیمان فارس و خوزستان</t>
  </si>
  <si>
    <t>3.5.سایردرآمدها</t>
  </si>
  <si>
    <t>3.4.سود اوراق بدهی و سپرده بانکی</t>
  </si>
  <si>
    <t>3.2.درآمد حاصل از سرمایه گذاری در اوراق بدهی</t>
  </si>
  <si>
    <t>مرابحه عام دولت2-ش.خ سایر0212</t>
  </si>
  <si>
    <t>بله</t>
  </si>
  <si>
    <t>1398/12/25</t>
  </si>
  <si>
    <t>1402/12/25</t>
  </si>
  <si>
    <t>صنایع پتروشیمی کرمانشاه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</si>
  <si>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</si>
  <si>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</si>
  <si>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</si>
  <si>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</si>
  <si>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</si>
  <si>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سیمان‌فارس‌</t>
  </si>
  <si>
    <t>صنعتی‌ بهشهر</t>
  </si>
  <si>
    <t>پتروشیمی بوعلی سینا</t>
  </si>
  <si>
    <t>پالایش نفت اصفهان</t>
  </si>
  <si>
    <t>داروسازی کاسپین تامین</t>
  </si>
  <si>
    <t>3.1.3. درآمد حاصل از فروش سهام و اوراق</t>
  </si>
  <si>
    <t>پتروشیمی زاگرس</t>
  </si>
  <si>
    <t>شیر پاستوریزه پگاه فارس</t>
  </si>
  <si>
    <t>بانک خاورمیانه نیایش</t>
  </si>
  <si>
    <t>101310810707074763</t>
  </si>
  <si>
    <t>1401/06/30</t>
  </si>
  <si>
    <t>شیر پاستوریزه پگاه گلپایگان</t>
  </si>
  <si>
    <t>الحاوی</t>
  </si>
  <si>
    <t>1400/03/11</t>
  </si>
  <si>
    <t>1403/05/22</t>
  </si>
  <si>
    <t>فروشگاه های زنجیره ای رفاه</t>
  </si>
  <si>
    <t>اقتصادی و خودکفایی آزادگان</t>
  </si>
  <si>
    <t>صنعتی مینو</t>
  </si>
  <si>
    <t>سیمان‌مازندران‌</t>
  </si>
  <si>
    <t>سیمان ساوه</t>
  </si>
  <si>
    <t>سیمان‌هرمزگان‌</t>
  </si>
  <si>
    <t>گواهی اعتبارمولد رفاه0208</t>
  </si>
  <si>
    <t>پمپ‌ سازی‌ ایران‌</t>
  </si>
  <si>
    <t>بین‌ المللی‌ محصولات‌  پارس‌</t>
  </si>
  <si>
    <t>1402/01/30</t>
  </si>
  <si>
    <t>1402/02/31</t>
  </si>
  <si>
    <t>پالایش نفت بندرعباس</t>
  </si>
  <si>
    <t>کشتیرانی دریای خزر</t>
  </si>
  <si>
    <t>بانک ملت</t>
  </si>
  <si>
    <t>بانک صادرات ایران</t>
  </si>
  <si>
    <t>صنایع فروآلیاژ ایران</t>
  </si>
  <si>
    <t>سایپا</t>
  </si>
  <si>
    <t>صنایع پتروشیمی خلیج فارس</t>
  </si>
  <si>
    <t>ملی‌ صنایع‌ مس‌ ایران‌</t>
  </si>
  <si>
    <t>پتروشیمی پردیس</t>
  </si>
  <si>
    <t>سپنتا</t>
  </si>
  <si>
    <t>بهساز کاشانه تهران</t>
  </si>
  <si>
    <t>کشاورزی و دامپروری فجر اصفهان</t>
  </si>
  <si>
    <t>تولید نیروی برق دماوند</t>
  </si>
  <si>
    <t>1402/02/30</t>
  </si>
  <si>
    <t>صنایع گلدیران</t>
  </si>
  <si>
    <t>شیر پگاه آذربایجان شرقی</t>
  </si>
  <si>
    <t>پویا زرکان آق دره</t>
  </si>
  <si>
    <t>شیشه‌ و گاز</t>
  </si>
  <si>
    <t>بورس کالای ایران</t>
  </si>
  <si>
    <t>گروه‌بهمن‌</t>
  </si>
  <si>
    <t>مخابرات ایران</t>
  </si>
  <si>
    <t>فرآوری‌موادمعدنی‌ایران‌</t>
  </si>
  <si>
    <t>1402/03/31</t>
  </si>
  <si>
    <t>1402/03/21</t>
  </si>
  <si>
    <t>1402/03/06</t>
  </si>
  <si>
    <t>سیمان‌ بهبهان‌</t>
  </si>
  <si>
    <t>1402/04/31</t>
  </si>
  <si>
    <t>اسنادخزانه-م6بودجه00-030723</t>
  </si>
  <si>
    <t>1400/02/22</t>
  </si>
  <si>
    <t>اسنادخزانه-م2بودجه00-031024</t>
  </si>
  <si>
    <t>1403/10/24</t>
  </si>
  <si>
    <t>اسناد خزانه-م1بودجه01-040326</t>
  </si>
  <si>
    <t>اسنادخزانه-م1بودجه00-030821</t>
  </si>
  <si>
    <t>1402/04/17</t>
  </si>
  <si>
    <t>1402/04/28</t>
  </si>
  <si>
    <t>1402/04/30</t>
  </si>
  <si>
    <t>1402/04/14</t>
  </si>
  <si>
    <t>1402/04/27</t>
  </si>
  <si>
    <t>1402/04/29</t>
  </si>
  <si>
    <t>1402/04/24</t>
  </si>
  <si>
    <t>1402/04/25</t>
  </si>
  <si>
    <t>1402/04/15</t>
  </si>
  <si>
    <t>داروسازی‌ فارابی‌</t>
  </si>
  <si>
    <t>توریستی ورفاهی آبادگران ایران</t>
  </si>
  <si>
    <t>سرمایه‌گذاری‌صندوق‌بازنشستگی‌</t>
  </si>
  <si>
    <t>تکنوتار</t>
  </si>
  <si>
    <t>صنایع‌کاغذسازی‌کاوه‌</t>
  </si>
  <si>
    <t>سایپاشیشه‌</t>
  </si>
  <si>
    <t>معدنی و صنعتی گل گهر</t>
  </si>
  <si>
    <t>قند لرستان‌</t>
  </si>
  <si>
    <t>دارویی‌ لقمان‌</t>
  </si>
  <si>
    <t>ذغال‌سنگ‌ نگین‌ ط‌بس‌</t>
  </si>
  <si>
    <t>بیمه آسیا</t>
  </si>
  <si>
    <t>قند شیروان قوچان و بجنورد</t>
  </si>
  <si>
    <t>پخش البرز</t>
  </si>
  <si>
    <t>تولید برق عسلویه  مپنا</t>
  </si>
  <si>
    <t>شرکت کیسون</t>
  </si>
  <si>
    <t>اسنادخزانه-م7بودجه99-020704</t>
  </si>
  <si>
    <t>گام بانک اقتصاد نوین0205</t>
  </si>
  <si>
    <t>موسسه اعتباری ملل نارمک</t>
  </si>
  <si>
    <t>026660386000000121</t>
  </si>
  <si>
    <t>سپرده بلند مدت</t>
  </si>
  <si>
    <t>1402/05/09</t>
  </si>
  <si>
    <t>026610277000000486</t>
  </si>
  <si>
    <t>نیروکلر</t>
  </si>
  <si>
    <t>سیمان‌شاهرود</t>
  </si>
  <si>
    <t>پالایش نفت تهران</t>
  </si>
  <si>
    <t>سرمایه گذاری مالی سپهرصادرات</t>
  </si>
  <si>
    <t>اسنادخزانه-م5بودجه00-030626</t>
  </si>
  <si>
    <t>1403/06/26</t>
  </si>
  <si>
    <t>گام بانک سینا0206</t>
  </si>
  <si>
    <t>فولاد خراسان</t>
  </si>
  <si>
    <t>صندوق س.پشتوانه سکه طلا کهربا</t>
  </si>
  <si>
    <t>ایران خودرو دیزل</t>
  </si>
  <si>
    <t>شرکت صنایع غذایی مینو شرق</t>
  </si>
  <si>
    <t>سیم و کابل ابهر</t>
  </si>
  <si>
    <t>فنرسازی‌زر</t>
  </si>
  <si>
    <t>توسعه‌ صنایع‌ بهشهر(هلدینگ</t>
  </si>
  <si>
    <t>زرین معدن آسیا</t>
  </si>
  <si>
    <t>ح.کشتیرانی دریای خزر</t>
  </si>
  <si>
    <t>1402/07/30</t>
  </si>
  <si>
    <t>برای ماه منتهی به1402/08/30</t>
  </si>
  <si>
    <t>1402/08/30</t>
  </si>
  <si>
    <t>1402/07/31</t>
  </si>
  <si>
    <t>فولاد امیرکبیرکاشان</t>
  </si>
  <si>
    <t>ملی شیمی کشاورز</t>
  </si>
  <si>
    <t>سیمان‌ارومیه‌</t>
  </si>
  <si>
    <t>زامیاد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</si>
</sst>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20" fillId="0" borderId="0" xfId="0" applyFont="1"/>
    <xf numFmtId="3" fontId="20" fillId="0" borderId="0" xfId="0" applyNumberFormat="1" applyFont="1"/>
    <xf numFmtId="3" fontId="15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0</xdr:rowOff>
    </xdr:from>
    <xdr:to>
      <xdr:col>11</xdr:col>
      <xdr:colOff>609599</xdr:colOff>
      <xdr:row>53</xdr:row>
      <xdr:rowOff>180974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F23913-9284-6BD3-9B18-46F94AFE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71201" y="0"/>
          <a:ext cx="7258050" cy="1027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topLeftCell="A25" zoomScaleNormal="100" zoomScaleSheetLayoutView="100" workbookViewId="0">
      <selection activeCell="P54" sqref="P54"/>
    </sheetView>
  </sheetViews>
  <sheetFormatPr defaultRowHeight="15" x14ac:dyDescent="0.25"/>
  <sheetData/>
  <pageMargins left="0.7" right="0.7" top="0.75" bottom="0.75" header="0.3" footer="0.3"/>
  <pageSetup paperSize="9" scale="62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90"/>
  <sheetViews>
    <sheetView rightToLeft="1" view="pageBreakPreview" topLeftCell="A70" zoomScale="85" zoomScaleNormal="85" zoomScaleSheetLayoutView="85" workbookViewId="0">
      <selection activeCell="F89" sqref="F89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7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2:28" ht="30" x14ac:dyDescent="0.55000000000000004">
      <c r="B4" s="108" t="s">
        <v>234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7" spans="2:28" s="2" customFormat="1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 t="s">
        <v>109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x14ac:dyDescent="0.55000000000000004">
      <c r="B9" s="107" t="s">
        <v>2</v>
      </c>
      <c r="D9" s="108" t="s">
        <v>54</v>
      </c>
      <c r="E9" s="108" t="s">
        <v>54</v>
      </c>
      <c r="F9" s="108" t="s">
        <v>54</v>
      </c>
      <c r="G9" s="108" t="s">
        <v>54</v>
      </c>
      <c r="H9" s="108" t="s">
        <v>54</v>
      </c>
      <c r="I9" s="108" t="s">
        <v>54</v>
      </c>
      <c r="J9" s="108" t="s">
        <v>54</v>
      </c>
      <c r="K9" s="108" t="s">
        <v>54</v>
      </c>
      <c r="L9" s="108" t="s">
        <v>54</v>
      </c>
      <c r="N9" s="108" t="s">
        <v>55</v>
      </c>
      <c r="O9" s="108" t="s">
        <v>55</v>
      </c>
      <c r="P9" s="108" t="s">
        <v>55</v>
      </c>
      <c r="Q9" s="108" t="s">
        <v>55</v>
      </c>
      <c r="R9" s="108" t="s">
        <v>55</v>
      </c>
      <c r="S9" s="108" t="s">
        <v>55</v>
      </c>
      <c r="T9" s="108" t="s">
        <v>55</v>
      </c>
      <c r="U9" s="108" t="s">
        <v>55</v>
      </c>
      <c r="V9" s="108" t="s">
        <v>55</v>
      </c>
    </row>
    <row r="10" spans="2:28" s="46" customFormat="1" ht="55.5" customHeight="1" x14ac:dyDescent="0.25">
      <c r="B10" s="123" t="s">
        <v>2</v>
      </c>
      <c r="D10" s="127" t="s">
        <v>72</v>
      </c>
      <c r="E10" s="47"/>
      <c r="F10" s="127" t="s">
        <v>73</v>
      </c>
      <c r="G10" s="47"/>
      <c r="H10" s="127" t="s">
        <v>74</v>
      </c>
      <c r="I10" s="47"/>
      <c r="J10" s="127" t="s">
        <v>42</v>
      </c>
      <c r="K10" s="47"/>
      <c r="L10" s="127" t="s">
        <v>75</v>
      </c>
      <c r="N10" s="127" t="s">
        <v>72</v>
      </c>
      <c r="O10" s="47"/>
      <c r="P10" s="127" t="s">
        <v>73</v>
      </c>
      <c r="Q10" s="47"/>
      <c r="R10" s="127" t="s">
        <v>74</v>
      </c>
      <c r="S10" s="47"/>
      <c r="T10" s="127" t="s">
        <v>42</v>
      </c>
      <c r="U10" s="47"/>
      <c r="V10" s="127" t="s">
        <v>75</v>
      </c>
    </row>
    <row r="11" spans="2:28" x14ac:dyDescent="0.55000000000000004">
      <c r="B11" s="4" t="s">
        <v>138</v>
      </c>
      <c r="C11" s="102"/>
      <c r="D11" s="27">
        <v>0</v>
      </c>
      <c r="E11" s="27"/>
      <c r="F11" s="27">
        <v>0</v>
      </c>
      <c r="G11" s="27"/>
      <c r="H11" s="27">
        <v>0</v>
      </c>
      <c r="I11" s="27"/>
      <c r="J11" s="27">
        <v>0</v>
      </c>
      <c r="K11" s="27"/>
      <c r="L11" s="51">
        <v>0</v>
      </c>
      <c r="M11" s="27"/>
      <c r="N11" s="27">
        <v>2400</v>
      </c>
      <c r="O11" s="27"/>
      <c r="P11" s="27">
        <v>0</v>
      </c>
      <c r="Q11" s="27"/>
      <c r="R11" s="27">
        <v>31427164583</v>
      </c>
      <c r="S11" s="27"/>
      <c r="T11" s="27">
        <v>31427166983</v>
      </c>
      <c r="U11" s="102"/>
      <c r="V11" s="51">
        <v>0.43940000000000001</v>
      </c>
    </row>
    <row r="12" spans="2:28" x14ac:dyDescent="0.55000000000000004">
      <c r="B12" s="4" t="s">
        <v>134</v>
      </c>
      <c r="C12" s="102"/>
      <c r="D12" s="27">
        <v>0</v>
      </c>
      <c r="E12" s="27"/>
      <c r="F12" s="27">
        <v>0</v>
      </c>
      <c r="G12" s="27"/>
      <c r="H12" s="27">
        <v>0</v>
      </c>
      <c r="I12" s="27"/>
      <c r="J12" s="27">
        <v>0</v>
      </c>
      <c r="K12" s="27"/>
      <c r="L12" s="51">
        <v>0</v>
      </c>
      <c r="M12" s="27"/>
      <c r="N12" s="27">
        <v>0</v>
      </c>
      <c r="O12" s="27"/>
      <c r="P12" s="27">
        <v>0</v>
      </c>
      <c r="Q12" s="27"/>
      <c r="R12" s="27">
        <v>28062814861</v>
      </c>
      <c r="S12" s="27"/>
      <c r="T12" s="27">
        <v>28062814861</v>
      </c>
      <c r="U12" s="102"/>
      <c r="V12" s="51">
        <v>0.39240000000000003</v>
      </c>
    </row>
    <row r="13" spans="2:28" x14ac:dyDescent="0.55000000000000004">
      <c r="B13" s="4" t="s">
        <v>143</v>
      </c>
      <c r="C13" s="102"/>
      <c r="D13" s="27">
        <v>0</v>
      </c>
      <c r="E13" s="27"/>
      <c r="F13" s="27">
        <v>-255474617</v>
      </c>
      <c r="G13" s="27"/>
      <c r="H13" s="27">
        <v>0</v>
      </c>
      <c r="I13" s="27"/>
      <c r="J13" s="27">
        <v>-255474617</v>
      </c>
      <c r="K13" s="27"/>
      <c r="L13" s="51">
        <v>-0.20169999999999999</v>
      </c>
      <c r="M13" s="27"/>
      <c r="N13" s="27">
        <v>421113000</v>
      </c>
      <c r="O13" s="27"/>
      <c r="P13" s="27">
        <v>-3279985054</v>
      </c>
      <c r="Q13" s="27"/>
      <c r="R13" s="27">
        <v>16083530315</v>
      </c>
      <c r="S13" s="27"/>
      <c r="T13" s="27">
        <v>13224658261</v>
      </c>
      <c r="U13" s="102"/>
      <c r="V13" s="51">
        <v>0.18490000000000001</v>
      </c>
    </row>
    <row r="14" spans="2:28" x14ac:dyDescent="0.55000000000000004">
      <c r="B14" s="4" t="s">
        <v>154</v>
      </c>
      <c r="C14" s="102"/>
      <c r="D14" s="27">
        <v>0</v>
      </c>
      <c r="E14" s="27"/>
      <c r="F14" s="27">
        <v>-20551284</v>
      </c>
      <c r="G14" s="27"/>
      <c r="H14" s="27">
        <v>0</v>
      </c>
      <c r="I14" s="27"/>
      <c r="J14" s="27">
        <v>-20551284</v>
      </c>
      <c r="K14" s="27"/>
      <c r="L14" s="51">
        <v>-1.6199999999999999E-2</v>
      </c>
      <c r="M14" s="27"/>
      <c r="N14" s="27">
        <v>10582305300</v>
      </c>
      <c r="O14" s="27"/>
      <c r="P14" s="27">
        <v>18956748</v>
      </c>
      <c r="Q14" s="27"/>
      <c r="R14" s="27">
        <v>675709449</v>
      </c>
      <c r="S14" s="27"/>
      <c r="T14" s="27">
        <v>11276971497</v>
      </c>
      <c r="U14" s="102"/>
      <c r="V14" s="51">
        <v>0.15770000000000001</v>
      </c>
    </row>
    <row r="15" spans="2:28" x14ac:dyDescent="0.55000000000000004">
      <c r="B15" s="4" t="s">
        <v>144</v>
      </c>
      <c r="C15" s="102"/>
      <c r="D15" s="27">
        <v>0</v>
      </c>
      <c r="E15" s="27"/>
      <c r="F15" s="27">
        <v>0</v>
      </c>
      <c r="G15" s="27"/>
      <c r="H15" s="27">
        <v>0</v>
      </c>
      <c r="I15" s="27"/>
      <c r="J15" s="27">
        <v>0</v>
      </c>
      <c r="K15" s="27"/>
      <c r="L15" s="51">
        <v>0</v>
      </c>
      <c r="M15" s="27"/>
      <c r="N15" s="27">
        <v>0</v>
      </c>
      <c r="O15" s="27"/>
      <c r="P15" s="27">
        <v>0</v>
      </c>
      <c r="Q15" s="27"/>
      <c r="R15" s="27">
        <v>10729564077</v>
      </c>
      <c r="S15" s="27"/>
      <c r="T15" s="27">
        <v>10729564077</v>
      </c>
      <c r="U15" s="102"/>
      <c r="V15" s="51">
        <v>0.15</v>
      </c>
    </row>
    <row r="16" spans="2:28" x14ac:dyDescent="0.55000000000000004">
      <c r="B16" s="4" t="s">
        <v>146</v>
      </c>
      <c r="C16" s="102"/>
      <c r="D16" s="27">
        <v>0</v>
      </c>
      <c r="E16" s="27"/>
      <c r="F16" s="27">
        <v>0</v>
      </c>
      <c r="G16" s="27"/>
      <c r="H16" s="27">
        <v>0</v>
      </c>
      <c r="I16" s="27"/>
      <c r="J16" s="27">
        <v>0</v>
      </c>
      <c r="K16" s="27"/>
      <c r="L16" s="51">
        <v>0</v>
      </c>
      <c r="M16" s="27"/>
      <c r="N16" s="27">
        <v>4135860000</v>
      </c>
      <c r="O16" s="27"/>
      <c r="P16" s="27">
        <v>0</v>
      </c>
      <c r="Q16" s="27"/>
      <c r="R16" s="27">
        <v>6256593539</v>
      </c>
      <c r="S16" s="27"/>
      <c r="T16" s="27">
        <v>10392453539</v>
      </c>
      <c r="U16" s="102"/>
      <c r="V16" s="51">
        <v>0.14530000000000001</v>
      </c>
    </row>
    <row r="17" spans="2:22" x14ac:dyDescent="0.55000000000000004">
      <c r="B17" s="4" t="s">
        <v>167</v>
      </c>
      <c r="C17" s="102"/>
      <c r="D17" s="27">
        <v>0</v>
      </c>
      <c r="E17" s="27"/>
      <c r="F17" s="27">
        <v>0</v>
      </c>
      <c r="G17" s="27"/>
      <c r="H17" s="27">
        <v>0</v>
      </c>
      <c r="I17" s="27"/>
      <c r="J17" s="27">
        <v>0</v>
      </c>
      <c r="K17" s="27"/>
      <c r="L17" s="51">
        <v>0</v>
      </c>
      <c r="M17" s="27"/>
      <c r="N17" s="27">
        <v>0</v>
      </c>
      <c r="O17" s="27"/>
      <c r="P17" s="27">
        <v>0</v>
      </c>
      <c r="Q17" s="27"/>
      <c r="R17" s="27">
        <v>7562380484</v>
      </c>
      <c r="S17" s="27"/>
      <c r="T17" s="27">
        <v>7562380484</v>
      </c>
      <c r="U17" s="102"/>
      <c r="V17" s="51">
        <v>0.1057</v>
      </c>
    </row>
    <row r="18" spans="2:22" x14ac:dyDescent="0.55000000000000004">
      <c r="B18" s="4" t="s">
        <v>127</v>
      </c>
      <c r="C18" s="102"/>
      <c r="D18" s="27">
        <v>0</v>
      </c>
      <c r="E18" s="27"/>
      <c r="F18" s="27">
        <v>0</v>
      </c>
      <c r="G18" s="27"/>
      <c r="H18" s="27">
        <v>0</v>
      </c>
      <c r="I18" s="27"/>
      <c r="J18" s="27">
        <v>0</v>
      </c>
      <c r="K18" s="27"/>
      <c r="L18" s="51">
        <v>0</v>
      </c>
      <c r="M18" s="27"/>
      <c r="N18" s="27">
        <v>0</v>
      </c>
      <c r="O18" s="27"/>
      <c r="P18" s="27">
        <v>0</v>
      </c>
      <c r="Q18" s="27"/>
      <c r="R18" s="27">
        <v>6378241111</v>
      </c>
      <c r="S18" s="27"/>
      <c r="T18" s="27">
        <v>6378241111</v>
      </c>
      <c r="U18" s="102"/>
      <c r="V18" s="51">
        <v>8.9200000000000002E-2</v>
      </c>
    </row>
    <row r="19" spans="2:22" x14ac:dyDescent="0.55000000000000004">
      <c r="B19" s="4" t="s">
        <v>113</v>
      </c>
      <c r="C19" s="102"/>
      <c r="D19" s="27">
        <v>0</v>
      </c>
      <c r="E19" s="27"/>
      <c r="F19" s="27">
        <v>0</v>
      </c>
      <c r="G19" s="27"/>
      <c r="H19" s="27">
        <v>0</v>
      </c>
      <c r="I19" s="27"/>
      <c r="J19" s="27">
        <v>0</v>
      </c>
      <c r="K19" s="27"/>
      <c r="L19" s="51">
        <v>0</v>
      </c>
      <c r="M19" s="27"/>
      <c r="N19" s="27">
        <v>0</v>
      </c>
      <c r="O19" s="27"/>
      <c r="P19" s="27">
        <v>0</v>
      </c>
      <c r="Q19" s="27"/>
      <c r="R19" s="27">
        <v>5722954684</v>
      </c>
      <c r="S19" s="27"/>
      <c r="T19" s="27">
        <v>5722954684</v>
      </c>
      <c r="U19" s="102"/>
      <c r="V19" s="51">
        <v>0.08</v>
      </c>
    </row>
    <row r="20" spans="2:22" x14ac:dyDescent="0.55000000000000004">
      <c r="B20" s="4" t="s">
        <v>142</v>
      </c>
      <c r="C20" s="102"/>
      <c r="D20" s="27">
        <v>0</v>
      </c>
      <c r="E20" s="27"/>
      <c r="F20" s="27">
        <v>0</v>
      </c>
      <c r="G20" s="27"/>
      <c r="H20" s="27">
        <v>0</v>
      </c>
      <c r="I20" s="27"/>
      <c r="J20" s="27">
        <v>0</v>
      </c>
      <c r="K20" s="27"/>
      <c r="L20" s="51">
        <v>0</v>
      </c>
      <c r="M20" s="27"/>
      <c r="N20" s="27">
        <v>0</v>
      </c>
      <c r="O20" s="27"/>
      <c r="P20" s="27">
        <v>0</v>
      </c>
      <c r="Q20" s="27"/>
      <c r="R20" s="27">
        <v>5323115290</v>
      </c>
      <c r="S20" s="27"/>
      <c r="T20" s="27">
        <v>5323115290</v>
      </c>
      <c r="U20" s="102"/>
      <c r="V20" s="51">
        <v>7.4399999999999994E-2</v>
      </c>
    </row>
    <row r="21" spans="2:22" x14ac:dyDescent="0.55000000000000004">
      <c r="B21" s="4" t="s">
        <v>130</v>
      </c>
      <c r="C21" s="102"/>
      <c r="D21" s="27">
        <v>0</v>
      </c>
      <c r="E21" s="27"/>
      <c r="F21" s="27">
        <v>-593434012</v>
      </c>
      <c r="G21" s="27"/>
      <c r="H21" s="27">
        <v>0</v>
      </c>
      <c r="I21" s="27"/>
      <c r="J21" s="27">
        <v>-593434012</v>
      </c>
      <c r="K21" s="27"/>
      <c r="L21" s="51">
        <v>-0.46850000000000003</v>
      </c>
      <c r="M21" s="27"/>
      <c r="N21" s="27">
        <v>4477395600</v>
      </c>
      <c r="O21" s="27"/>
      <c r="P21" s="27">
        <v>0</v>
      </c>
      <c r="Q21" s="27"/>
      <c r="R21" s="27">
        <v>0</v>
      </c>
      <c r="S21" s="27"/>
      <c r="T21" s="27">
        <v>4477395600</v>
      </c>
      <c r="U21" s="102"/>
      <c r="V21" s="51">
        <v>6.2600000000000003E-2</v>
      </c>
    </row>
    <row r="22" spans="2:22" x14ac:dyDescent="0.55000000000000004">
      <c r="B22" s="4" t="s">
        <v>131</v>
      </c>
      <c r="C22" s="102"/>
      <c r="D22" s="27">
        <v>0</v>
      </c>
      <c r="E22" s="27"/>
      <c r="F22" s="27">
        <v>0</v>
      </c>
      <c r="G22" s="27"/>
      <c r="H22" s="27">
        <v>0</v>
      </c>
      <c r="I22" s="27"/>
      <c r="J22" s="27">
        <v>0</v>
      </c>
      <c r="K22" s="27"/>
      <c r="L22" s="51">
        <v>0</v>
      </c>
      <c r="M22" s="27"/>
      <c r="N22" s="27">
        <v>1898227561</v>
      </c>
      <c r="O22" s="27"/>
      <c r="P22" s="27">
        <v>0</v>
      </c>
      <c r="Q22" s="27"/>
      <c r="R22" s="27">
        <v>2181518687</v>
      </c>
      <c r="S22" s="27"/>
      <c r="T22" s="27">
        <v>4079746248</v>
      </c>
      <c r="U22" s="102"/>
      <c r="V22" s="51">
        <v>5.7000000000000002E-2</v>
      </c>
    </row>
    <row r="23" spans="2:22" x14ac:dyDescent="0.55000000000000004">
      <c r="B23" s="4" t="s">
        <v>169</v>
      </c>
      <c r="C23" s="102"/>
      <c r="D23" s="27">
        <v>0</v>
      </c>
      <c r="E23" s="27"/>
      <c r="F23" s="27">
        <v>103986377</v>
      </c>
      <c r="G23" s="27"/>
      <c r="H23" s="27">
        <v>0</v>
      </c>
      <c r="I23" s="27"/>
      <c r="J23" s="27">
        <v>103986377</v>
      </c>
      <c r="K23" s="27"/>
      <c r="L23" s="51">
        <v>8.2100000000000006E-2</v>
      </c>
      <c r="M23" s="27"/>
      <c r="N23" s="27">
        <v>0</v>
      </c>
      <c r="O23" s="27"/>
      <c r="P23" s="27">
        <v>3716616986</v>
      </c>
      <c r="Q23" s="27"/>
      <c r="R23" s="27">
        <v>0</v>
      </c>
      <c r="S23" s="27"/>
      <c r="T23" s="27">
        <v>3716616986</v>
      </c>
      <c r="U23" s="102"/>
      <c r="V23" s="51">
        <v>5.1999999999999998E-2</v>
      </c>
    </row>
    <row r="24" spans="2:22" x14ac:dyDescent="0.55000000000000004">
      <c r="B24" s="4" t="s">
        <v>155</v>
      </c>
      <c r="C24" s="102"/>
      <c r="D24" s="27">
        <v>0</v>
      </c>
      <c r="E24" s="27"/>
      <c r="F24" s="27">
        <v>881783860</v>
      </c>
      <c r="G24" s="27"/>
      <c r="H24" s="27">
        <v>0</v>
      </c>
      <c r="I24" s="27"/>
      <c r="J24" s="27">
        <v>881783860</v>
      </c>
      <c r="K24" s="27"/>
      <c r="L24" s="51">
        <v>0.69610000000000005</v>
      </c>
      <c r="M24" s="27"/>
      <c r="N24" s="27">
        <v>1388270000</v>
      </c>
      <c r="O24" s="27"/>
      <c r="P24" s="27">
        <v>2041355694</v>
      </c>
      <c r="Q24" s="27"/>
      <c r="R24" s="27">
        <v>0</v>
      </c>
      <c r="S24" s="27"/>
      <c r="T24" s="27">
        <v>3429625694</v>
      </c>
      <c r="U24" s="102"/>
      <c r="V24" s="51">
        <v>4.8000000000000001E-2</v>
      </c>
    </row>
    <row r="25" spans="2:22" x14ac:dyDescent="0.55000000000000004">
      <c r="B25" s="4" t="s">
        <v>121</v>
      </c>
      <c r="C25" s="102"/>
      <c r="D25" s="27">
        <v>0</v>
      </c>
      <c r="E25" s="27"/>
      <c r="F25" s="27">
        <v>0</v>
      </c>
      <c r="G25" s="27"/>
      <c r="H25" s="27">
        <v>0</v>
      </c>
      <c r="I25" s="27"/>
      <c r="J25" s="27">
        <v>0</v>
      </c>
      <c r="K25" s="27"/>
      <c r="L25" s="51">
        <v>0</v>
      </c>
      <c r="M25" s="27"/>
      <c r="N25" s="27">
        <v>0</v>
      </c>
      <c r="O25" s="27"/>
      <c r="P25" s="27">
        <v>0</v>
      </c>
      <c r="Q25" s="27"/>
      <c r="R25" s="27">
        <v>3245115275</v>
      </c>
      <c r="S25" s="27"/>
      <c r="T25" s="27">
        <v>3245115275</v>
      </c>
      <c r="U25" s="102"/>
      <c r="V25" s="51">
        <v>4.5400000000000003E-2</v>
      </c>
    </row>
    <row r="26" spans="2:22" x14ac:dyDescent="0.55000000000000004">
      <c r="B26" s="4" t="s">
        <v>145</v>
      </c>
      <c r="C26" s="102"/>
      <c r="D26" s="27">
        <v>0</v>
      </c>
      <c r="E26" s="27"/>
      <c r="F26" s="27">
        <v>0</v>
      </c>
      <c r="G26" s="27"/>
      <c r="H26" s="27">
        <v>730234653</v>
      </c>
      <c r="I26" s="27"/>
      <c r="J26" s="27">
        <v>730234653</v>
      </c>
      <c r="K26" s="27"/>
      <c r="L26" s="51">
        <v>0.57640000000000002</v>
      </c>
      <c r="M26" s="27"/>
      <c r="N26" s="27">
        <v>0</v>
      </c>
      <c r="O26" s="27"/>
      <c r="P26" s="27">
        <v>0</v>
      </c>
      <c r="Q26" s="27"/>
      <c r="R26" s="27">
        <v>2864811972</v>
      </c>
      <c r="S26" s="27"/>
      <c r="T26" s="27">
        <v>2864811972</v>
      </c>
      <c r="U26" s="102"/>
      <c r="V26" s="51">
        <v>4.0099999999999997E-2</v>
      </c>
    </row>
    <row r="27" spans="2:22" x14ac:dyDescent="0.55000000000000004">
      <c r="B27" s="4" t="s">
        <v>170</v>
      </c>
      <c r="C27" s="102"/>
      <c r="D27" s="27">
        <v>0</v>
      </c>
      <c r="E27" s="27"/>
      <c r="F27" s="27">
        <v>0</v>
      </c>
      <c r="G27" s="27"/>
      <c r="H27" s="27">
        <v>0</v>
      </c>
      <c r="I27" s="27"/>
      <c r="J27" s="27">
        <v>0</v>
      </c>
      <c r="K27" s="27"/>
      <c r="L27" s="51">
        <v>0</v>
      </c>
      <c r="M27" s="27"/>
      <c r="N27" s="27">
        <v>0</v>
      </c>
      <c r="O27" s="27"/>
      <c r="P27" s="27">
        <v>0</v>
      </c>
      <c r="Q27" s="27"/>
      <c r="R27" s="27">
        <v>2445825546</v>
      </c>
      <c r="S27" s="27"/>
      <c r="T27" s="27">
        <v>2445825546</v>
      </c>
      <c r="U27" s="102"/>
      <c r="V27" s="51">
        <v>3.4200000000000001E-2</v>
      </c>
    </row>
    <row r="28" spans="2:22" x14ac:dyDescent="0.55000000000000004">
      <c r="B28" s="4" t="s">
        <v>217</v>
      </c>
      <c r="C28" s="102"/>
      <c r="D28" s="27">
        <v>0</v>
      </c>
      <c r="E28" s="27"/>
      <c r="F28" s="27">
        <v>3338389517</v>
      </c>
      <c r="G28" s="27"/>
      <c r="H28" s="27">
        <v>0</v>
      </c>
      <c r="I28" s="27"/>
      <c r="J28" s="27">
        <v>3338389517</v>
      </c>
      <c r="K28" s="27"/>
      <c r="L28" s="51">
        <v>2.6353</v>
      </c>
      <c r="M28" s="27"/>
      <c r="N28" s="27">
        <v>0</v>
      </c>
      <c r="O28" s="27"/>
      <c r="P28" s="27">
        <v>1751084771</v>
      </c>
      <c r="Q28" s="27"/>
      <c r="R28" s="27">
        <v>0</v>
      </c>
      <c r="S28" s="27"/>
      <c r="T28" s="27">
        <v>1751084771</v>
      </c>
      <c r="U28" s="102"/>
      <c r="V28" s="51">
        <v>2.4500000000000001E-2</v>
      </c>
    </row>
    <row r="29" spans="2:22" x14ac:dyDescent="0.55000000000000004">
      <c r="B29" s="4" t="s">
        <v>150</v>
      </c>
      <c r="C29" s="102"/>
      <c r="D29" s="27">
        <v>0</v>
      </c>
      <c r="E29" s="27"/>
      <c r="F29" s="27">
        <v>0</v>
      </c>
      <c r="G29" s="27"/>
      <c r="H29" s="27">
        <v>0</v>
      </c>
      <c r="I29" s="27"/>
      <c r="J29" s="27">
        <v>0</v>
      </c>
      <c r="K29" s="27"/>
      <c r="L29" s="51">
        <v>0</v>
      </c>
      <c r="M29" s="27"/>
      <c r="N29" s="27">
        <v>0</v>
      </c>
      <c r="O29" s="27"/>
      <c r="P29" s="27">
        <v>0</v>
      </c>
      <c r="Q29" s="27"/>
      <c r="R29" s="27">
        <v>1526866778</v>
      </c>
      <c r="S29" s="27"/>
      <c r="T29" s="27">
        <v>1526866778</v>
      </c>
      <c r="U29" s="102"/>
      <c r="V29" s="51">
        <v>2.1299999999999999E-2</v>
      </c>
    </row>
    <row r="30" spans="2:22" x14ac:dyDescent="0.55000000000000004">
      <c r="B30" s="4" t="s">
        <v>240</v>
      </c>
      <c r="C30" s="102"/>
      <c r="D30" s="27">
        <v>0</v>
      </c>
      <c r="E30" s="27"/>
      <c r="F30" s="27">
        <v>100662246</v>
      </c>
      <c r="G30" s="27"/>
      <c r="H30" s="27">
        <v>1342463453</v>
      </c>
      <c r="I30" s="27"/>
      <c r="J30" s="27">
        <v>1443125699</v>
      </c>
      <c r="K30" s="27"/>
      <c r="L30" s="51">
        <v>1.1392</v>
      </c>
      <c r="M30" s="27"/>
      <c r="N30" s="27">
        <v>0</v>
      </c>
      <c r="O30" s="27"/>
      <c r="P30" s="27">
        <v>100662246</v>
      </c>
      <c r="Q30" s="27"/>
      <c r="R30" s="27">
        <v>1342463453</v>
      </c>
      <c r="S30" s="27"/>
      <c r="T30" s="27">
        <v>1443125699</v>
      </c>
      <c r="U30" s="102"/>
      <c r="V30" s="51">
        <v>2.0199999999999999E-2</v>
      </c>
    </row>
    <row r="31" spans="2:22" x14ac:dyDescent="0.55000000000000004">
      <c r="B31" s="4" t="s">
        <v>165</v>
      </c>
      <c r="C31" s="102"/>
      <c r="D31" s="27">
        <v>0</v>
      </c>
      <c r="E31" s="27"/>
      <c r="F31" s="27">
        <v>0</v>
      </c>
      <c r="G31" s="27"/>
      <c r="H31" s="27">
        <v>0</v>
      </c>
      <c r="I31" s="27"/>
      <c r="J31" s="27">
        <v>0</v>
      </c>
      <c r="K31" s="27"/>
      <c r="L31" s="51">
        <v>0</v>
      </c>
      <c r="M31" s="27"/>
      <c r="N31" s="27">
        <v>0</v>
      </c>
      <c r="O31" s="27"/>
      <c r="P31" s="27">
        <v>0</v>
      </c>
      <c r="Q31" s="27"/>
      <c r="R31" s="27">
        <v>1098165420</v>
      </c>
      <c r="S31" s="27"/>
      <c r="T31" s="27">
        <v>1098165420</v>
      </c>
      <c r="U31" s="102"/>
      <c r="V31" s="51">
        <v>1.54E-2</v>
      </c>
    </row>
    <row r="32" spans="2:22" x14ac:dyDescent="0.55000000000000004">
      <c r="B32" s="4" t="s">
        <v>229</v>
      </c>
      <c r="C32" s="102"/>
      <c r="D32" s="27">
        <v>0</v>
      </c>
      <c r="E32" s="27"/>
      <c r="F32" s="27">
        <v>0</v>
      </c>
      <c r="G32" s="27"/>
      <c r="H32" s="27">
        <v>947197608</v>
      </c>
      <c r="I32" s="27"/>
      <c r="J32" s="27">
        <v>947197608</v>
      </c>
      <c r="K32" s="27"/>
      <c r="L32" s="51">
        <v>0.74770000000000003</v>
      </c>
      <c r="M32" s="27"/>
      <c r="N32" s="27">
        <v>0</v>
      </c>
      <c r="O32" s="27"/>
      <c r="P32" s="27">
        <v>0</v>
      </c>
      <c r="Q32" s="27"/>
      <c r="R32" s="27">
        <v>947197608</v>
      </c>
      <c r="S32" s="27"/>
      <c r="T32" s="27">
        <v>947197608</v>
      </c>
      <c r="U32" s="102"/>
      <c r="V32" s="51">
        <v>1.32E-2</v>
      </c>
    </row>
    <row r="33" spans="2:22" x14ac:dyDescent="0.55000000000000004">
      <c r="B33" s="4" t="s">
        <v>226</v>
      </c>
      <c r="C33" s="102"/>
      <c r="D33" s="27">
        <v>0</v>
      </c>
      <c r="E33" s="27"/>
      <c r="F33" s="27">
        <v>0</v>
      </c>
      <c r="G33" s="27"/>
      <c r="H33" s="27">
        <v>890311888</v>
      </c>
      <c r="I33" s="27"/>
      <c r="J33" s="27">
        <v>890311888</v>
      </c>
      <c r="K33" s="27"/>
      <c r="L33" s="51">
        <v>0.70279999999999998</v>
      </c>
      <c r="M33" s="27"/>
      <c r="N33" s="27">
        <v>0</v>
      </c>
      <c r="O33" s="27"/>
      <c r="P33" s="27">
        <v>0</v>
      </c>
      <c r="Q33" s="27"/>
      <c r="R33" s="27">
        <v>890311888</v>
      </c>
      <c r="S33" s="27"/>
      <c r="T33" s="27">
        <v>890311888</v>
      </c>
      <c r="U33" s="102"/>
      <c r="V33" s="51">
        <v>1.24E-2</v>
      </c>
    </row>
    <row r="34" spans="2:22" x14ac:dyDescent="0.55000000000000004">
      <c r="B34" s="4" t="s">
        <v>147</v>
      </c>
      <c r="C34" s="102"/>
      <c r="D34" s="27">
        <v>0</v>
      </c>
      <c r="E34" s="27"/>
      <c r="F34" s="27">
        <v>888009674</v>
      </c>
      <c r="G34" s="27"/>
      <c r="H34" s="27">
        <v>-310966438</v>
      </c>
      <c r="I34" s="27"/>
      <c r="J34" s="27">
        <v>577043236</v>
      </c>
      <c r="K34" s="27"/>
      <c r="L34" s="51">
        <v>0.45550000000000002</v>
      </c>
      <c r="M34" s="27"/>
      <c r="N34" s="27">
        <v>0</v>
      </c>
      <c r="O34" s="27"/>
      <c r="P34" s="27">
        <v>359758172</v>
      </c>
      <c r="Q34" s="27"/>
      <c r="R34" s="27">
        <v>6686546</v>
      </c>
      <c r="S34" s="27"/>
      <c r="T34" s="27">
        <v>366444718</v>
      </c>
      <c r="U34" s="102"/>
      <c r="V34" s="51">
        <v>5.1000000000000004E-3</v>
      </c>
    </row>
    <row r="35" spans="2:22" x14ac:dyDescent="0.55000000000000004">
      <c r="B35" s="4" t="s">
        <v>159</v>
      </c>
      <c r="C35" s="102"/>
      <c r="D35" s="27">
        <v>0</v>
      </c>
      <c r="E35" s="27"/>
      <c r="F35" s="27">
        <v>0</v>
      </c>
      <c r="G35" s="27"/>
      <c r="H35" s="27">
        <v>0</v>
      </c>
      <c r="I35" s="27"/>
      <c r="J35" s="27">
        <v>0</v>
      </c>
      <c r="K35" s="27"/>
      <c r="L35" s="51">
        <v>0</v>
      </c>
      <c r="M35" s="27"/>
      <c r="N35" s="27">
        <v>0</v>
      </c>
      <c r="O35" s="27"/>
      <c r="P35" s="27">
        <v>0</v>
      </c>
      <c r="Q35" s="27"/>
      <c r="R35" s="27">
        <v>352153719</v>
      </c>
      <c r="S35" s="27"/>
      <c r="T35" s="27">
        <v>352153719</v>
      </c>
      <c r="U35" s="102"/>
      <c r="V35" s="51">
        <v>4.8999999999999998E-3</v>
      </c>
    </row>
    <row r="36" spans="2:22" x14ac:dyDescent="0.55000000000000004">
      <c r="B36" s="4" t="s">
        <v>239</v>
      </c>
      <c r="C36" s="102"/>
      <c r="D36" s="27">
        <v>0</v>
      </c>
      <c r="E36" s="27"/>
      <c r="F36" s="27">
        <v>131696044</v>
      </c>
      <c r="G36" s="27"/>
      <c r="H36" s="27">
        <v>0</v>
      </c>
      <c r="I36" s="27"/>
      <c r="J36" s="27">
        <v>131696044</v>
      </c>
      <c r="K36" s="27"/>
      <c r="L36" s="51">
        <v>0.104</v>
      </c>
      <c r="M36" s="27"/>
      <c r="N36" s="27">
        <v>0</v>
      </c>
      <c r="O36" s="27"/>
      <c r="P36" s="27">
        <v>131696044</v>
      </c>
      <c r="Q36" s="27"/>
      <c r="R36" s="27">
        <v>0</v>
      </c>
      <c r="S36" s="27"/>
      <c r="T36" s="27">
        <v>131696044</v>
      </c>
      <c r="U36" s="102"/>
      <c r="V36" s="51">
        <v>1.8E-3</v>
      </c>
    </row>
    <row r="37" spans="2:22" x14ac:dyDescent="0.55000000000000004">
      <c r="B37" s="4" t="s">
        <v>230</v>
      </c>
      <c r="C37" s="102"/>
      <c r="D37" s="27">
        <v>0</v>
      </c>
      <c r="E37" s="27"/>
      <c r="F37" s="27">
        <v>116517703</v>
      </c>
      <c r="G37" s="27"/>
      <c r="H37" s="27">
        <v>38344543</v>
      </c>
      <c r="I37" s="27"/>
      <c r="J37" s="27">
        <v>154862246</v>
      </c>
      <c r="K37" s="27"/>
      <c r="L37" s="51">
        <v>0.1222</v>
      </c>
      <c r="M37" s="27"/>
      <c r="N37" s="27">
        <v>0</v>
      </c>
      <c r="O37" s="27"/>
      <c r="P37" s="27">
        <v>11104364</v>
      </c>
      <c r="Q37" s="27"/>
      <c r="R37" s="27">
        <v>38344543</v>
      </c>
      <c r="S37" s="27"/>
      <c r="T37" s="27">
        <v>49448907</v>
      </c>
      <c r="U37" s="102"/>
      <c r="V37" s="51">
        <v>6.9999999999999999E-4</v>
      </c>
    </row>
    <row r="38" spans="2:22" x14ac:dyDescent="0.55000000000000004">
      <c r="B38" s="4" t="s">
        <v>238</v>
      </c>
      <c r="C38" s="102"/>
      <c r="D38" s="27">
        <v>0</v>
      </c>
      <c r="E38" s="27"/>
      <c r="F38" s="27">
        <v>28011749</v>
      </c>
      <c r="G38" s="27"/>
      <c r="H38" s="27">
        <v>0</v>
      </c>
      <c r="I38" s="27"/>
      <c r="J38" s="27">
        <v>28011749</v>
      </c>
      <c r="K38" s="27"/>
      <c r="L38" s="51">
        <v>2.2100000000000002E-2</v>
      </c>
      <c r="M38" s="27"/>
      <c r="N38" s="27">
        <v>0</v>
      </c>
      <c r="O38" s="27"/>
      <c r="P38" s="27">
        <v>28011749</v>
      </c>
      <c r="Q38" s="27"/>
      <c r="R38" s="27">
        <v>0</v>
      </c>
      <c r="S38" s="27"/>
      <c r="T38" s="27">
        <v>28011749</v>
      </c>
      <c r="U38" s="102"/>
      <c r="V38" s="51">
        <v>4.0000000000000002E-4</v>
      </c>
    </row>
    <row r="39" spans="2:22" x14ac:dyDescent="0.55000000000000004">
      <c r="B39" s="4" t="s">
        <v>14</v>
      </c>
      <c r="C39" s="102"/>
      <c r="D39" s="27">
        <v>0</v>
      </c>
      <c r="E39" s="27"/>
      <c r="F39" s="27">
        <v>0</v>
      </c>
      <c r="G39" s="27"/>
      <c r="H39" s="27">
        <v>0</v>
      </c>
      <c r="I39" s="27"/>
      <c r="J39" s="27">
        <v>0</v>
      </c>
      <c r="K39" s="27"/>
      <c r="L39" s="51">
        <v>0</v>
      </c>
      <c r="M39" s="27"/>
      <c r="N39" s="27">
        <v>0</v>
      </c>
      <c r="O39" s="27"/>
      <c r="P39" s="27">
        <v>0</v>
      </c>
      <c r="Q39" s="27"/>
      <c r="R39" s="27">
        <v>1493146</v>
      </c>
      <c r="S39" s="27"/>
      <c r="T39" s="27">
        <v>1493146</v>
      </c>
      <c r="U39" s="102"/>
      <c r="V39" s="51">
        <v>0</v>
      </c>
    </row>
    <row r="40" spans="2:22" x14ac:dyDescent="0.55000000000000004">
      <c r="B40" s="4" t="s">
        <v>164</v>
      </c>
      <c r="C40" s="102"/>
      <c r="D40" s="27">
        <v>0</v>
      </c>
      <c r="E40" s="27"/>
      <c r="F40" s="27">
        <v>0</v>
      </c>
      <c r="G40" s="27"/>
      <c r="H40" s="27">
        <v>0</v>
      </c>
      <c r="I40" s="27"/>
      <c r="J40" s="27">
        <v>0</v>
      </c>
      <c r="K40" s="27"/>
      <c r="L40" s="51">
        <v>0</v>
      </c>
      <c r="M40" s="27"/>
      <c r="N40" s="27">
        <v>0</v>
      </c>
      <c r="O40" s="27"/>
      <c r="P40" s="27">
        <v>0</v>
      </c>
      <c r="Q40" s="27"/>
      <c r="R40" s="27">
        <v>617805</v>
      </c>
      <c r="S40" s="27"/>
      <c r="T40" s="27">
        <v>617805</v>
      </c>
      <c r="U40" s="102"/>
      <c r="V40" s="51">
        <v>0</v>
      </c>
    </row>
    <row r="41" spans="2:22" x14ac:dyDescent="0.55000000000000004">
      <c r="B41" s="4" t="s">
        <v>207</v>
      </c>
      <c r="C41" s="102"/>
      <c r="D41" s="27">
        <v>0</v>
      </c>
      <c r="E41" s="27"/>
      <c r="F41" s="27">
        <v>0</v>
      </c>
      <c r="G41" s="27"/>
      <c r="H41" s="27">
        <v>0</v>
      </c>
      <c r="I41" s="27"/>
      <c r="J41" s="27">
        <v>0</v>
      </c>
      <c r="K41" s="27"/>
      <c r="L41" s="51">
        <v>0</v>
      </c>
      <c r="M41" s="27"/>
      <c r="N41" s="27">
        <v>0</v>
      </c>
      <c r="O41" s="27"/>
      <c r="P41" s="27">
        <v>0</v>
      </c>
      <c r="Q41" s="27"/>
      <c r="R41" s="27">
        <v>0</v>
      </c>
      <c r="S41" s="27"/>
      <c r="T41" s="27">
        <v>0</v>
      </c>
      <c r="U41" s="102"/>
      <c r="V41" s="51">
        <v>0</v>
      </c>
    </row>
    <row r="42" spans="2:22" x14ac:dyDescent="0.55000000000000004">
      <c r="B42" s="4" t="s">
        <v>203</v>
      </c>
      <c r="C42" s="102"/>
      <c r="D42" s="27">
        <v>0</v>
      </c>
      <c r="E42" s="27"/>
      <c r="F42" s="27">
        <v>0</v>
      </c>
      <c r="G42" s="27"/>
      <c r="H42" s="27">
        <v>0</v>
      </c>
      <c r="I42" s="27"/>
      <c r="J42" s="27">
        <v>0</v>
      </c>
      <c r="K42" s="27"/>
      <c r="L42" s="51">
        <v>0</v>
      </c>
      <c r="M42" s="27"/>
      <c r="N42" s="27">
        <v>0</v>
      </c>
      <c r="O42" s="27"/>
      <c r="P42" s="27">
        <v>0</v>
      </c>
      <c r="Q42" s="27"/>
      <c r="R42" s="27">
        <v>0</v>
      </c>
      <c r="S42" s="27"/>
      <c r="T42" s="27">
        <v>0</v>
      </c>
      <c r="U42" s="102"/>
      <c r="V42" s="51">
        <v>0</v>
      </c>
    </row>
    <row r="43" spans="2:22" x14ac:dyDescent="0.55000000000000004">
      <c r="B43" s="4" t="s">
        <v>208</v>
      </c>
      <c r="C43" s="102"/>
      <c r="D43" s="27">
        <v>0</v>
      </c>
      <c r="E43" s="27"/>
      <c r="F43" s="27">
        <v>0</v>
      </c>
      <c r="G43" s="27"/>
      <c r="H43" s="27">
        <v>0</v>
      </c>
      <c r="I43" s="27"/>
      <c r="J43" s="27">
        <v>0</v>
      </c>
      <c r="K43" s="27"/>
      <c r="L43" s="51">
        <v>0</v>
      </c>
      <c r="M43" s="27"/>
      <c r="N43" s="27">
        <v>0</v>
      </c>
      <c r="O43" s="27"/>
      <c r="P43" s="27">
        <v>0</v>
      </c>
      <c r="Q43" s="27"/>
      <c r="R43" s="27">
        <v>0</v>
      </c>
      <c r="S43" s="27"/>
      <c r="T43" s="27">
        <v>0</v>
      </c>
      <c r="U43" s="102"/>
      <c r="V43" s="51">
        <v>0</v>
      </c>
    </row>
    <row r="44" spans="2:22" x14ac:dyDescent="0.55000000000000004">
      <c r="B44" s="4" t="s">
        <v>204</v>
      </c>
      <c r="C44" s="102"/>
      <c r="D44" s="27">
        <v>0</v>
      </c>
      <c r="E44" s="27"/>
      <c r="F44" s="27">
        <v>0</v>
      </c>
      <c r="G44" s="27"/>
      <c r="H44" s="27">
        <v>0</v>
      </c>
      <c r="I44" s="27"/>
      <c r="J44" s="27">
        <v>0</v>
      </c>
      <c r="K44" s="27"/>
      <c r="L44" s="51">
        <v>0</v>
      </c>
      <c r="M44" s="27"/>
      <c r="N44" s="27">
        <v>0</v>
      </c>
      <c r="O44" s="27"/>
      <c r="P44" s="27">
        <v>0</v>
      </c>
      <c r="Q44" s="27"/>
      <c r="R44" s="27">
        <v>0</v>
      </c>
      <c r="S44" s="27"/>
      <c r="T44" s="27">
        <v>0</v>
      </c>
      <c r="U44" s="102"/>
      <c r="V44" s="51">
        <v>0</v>
      </c>
    </row>
    <row r="45" spans="2:22" x14ac:dyDescent="0.55000000000000004">
      <c r="B45" s="4" t="s">
        <v>197</v>
      </c>
      <c r="C45" s="102"/>
      <c r="D45" s="27">
        <v>0</v>
      </c>
      <c r="E45" s="27"/>
      <c r="F45" s="27">
        <v>0</v>
      </c>
      <c r="G45" s="27"/>
      <c r="H45" s="27">
        <v>0</v>
      </c>
      <c r="I45" s="27"/>
      <c r="J45" s="27">
        <v>0</v>
      </c>
      <c r="K45" s="27"/>
      <c r="L45" s="51">
        <v>0</v>
      </c>
      <c r="M45" s="27"/>
      <c r="N45" s="27">
        <v>0</v>
      </c>
      <c r="O45" s="27"/>
      <c r="P45" s="27">
        <v>0</v>
      </c>
      <c r="Q45" s="27"/>
      <c r="R45" s="27">
        <v>0</v>
      </c>
      <c r="S45" s="27"/>
      <c r="T45" s="27">
        <v>0</v>
      </c>
      <c r="U45" s="102"/>
      <c r="V45" s="51">
        <v>0</v>
      </c>
    </row>
    <row r="46" spans="2:22" x14ac:dyDescent="0.55000000000000004">
      <c r="B46" s="4" t="s">
        <v>199</v>
      </c>
      <c r="C46" s="102"/>
      <c r="D46" s="27">
        <v>0</v>
      </c>
      <c r="E46" s="27"/>
      <c r="F46" s="27">
        <v>0</v>
      </c>
      <c r="G46" s="27"/>
      <c r="H46" s="27">
        <v>0</v>
      </c>
      <c r="I46" s="27"/>
      <c r="J46" s="27">
        <v>0</v>
      </c>
      <c r="K46" s="27"/>
      <c r="L46" s="51">
        <v>0</v>
      </c>
      <c r="M46" s="27"/>
      <c r="N46" s="27">
        <v>0</v>
      </c>
      <c r="O46" s="27"/>
      <c r="P46" s="27">
        <v>0</v>
      </c>
      <c r="Q46" s="27"/>
      <c r="R46" s="27">
        <v>0</v>
      </c>
      <c r="S46" s="27"/>
      <c r="T46" s="27">
        <v>0</v>
      </c>
      <c r="U46" s="102"/>
      <c r="V46" s="51">
        <v>0</v>
      </c>
    </row>
    <row r="47" spans="2:22" x14ac:dyDescent="0.55000000000000004">
      <c r="B47" s="4" t="s">
        <v>196</v>
      </c>
      <c r="C47" s="102"/>
      <c r="D47" s="27">
        <v>0</v>
      </c>
      <c r="E47" s="27"/>
      <c r="F47" s="27">
        <v>0</v>
      </c>
      <c r="G47" s="27"/>
      <c r="H47" s="27">
        <v>0</v>
      </c>
      <c r="I47" s="27"/>
      <c r="J47" s="27">
        <v>0</v>
      </c>
      <c r="K47" s="27"/>
      <c r="L47" s="51">
        <v>0</v>
      </c>
      <c r="M47" s="27"/>
      <c r="N47" s="27">
        <v>0</v>
      </c>
      <c r="O47" s="27"/>
      <c r="P47" s="27">
        <v>0</v>
      </c>
      <c r="Q47" s="27"/>
      <c r="R47" s="27">
        <v>0</v>
      </c>
      <c r="S47" s="27"/>
      <c r="T47" s="27">
        <v>0</v>
      </c>
      <c r="U47" s="102"/>
      <c r="V47" s="51">
        <v>0</v>
      </c>
    </row>
    <row r="48" spans="2:22" x14ac:dyDescent="0.55000000000000004">
      <c r="B48" s="4" t="s">
        <v>209</v>
      </c>
      <c r="C48" s="102"/>
      <c r="D48" s="27">
        <v>0</v>
      </c>
      <c r="E48" s="27"/>
      <c r="F48" s="27">
        <v>0</v>
      </c>
      <c r="G48" s="27"/>
      <c r="H48" s="27">
        <v>0</v>
      </c>
      <c r="I48" s="27"/>
      <c r="J48" s="27">
        <v>0</v>
      </c>
      <c r="K48" s="27"/>
      <c r="L48" s="51">
        <v>0</v>
      </c>
      <c r="M48" s="27"/>
      <c r="N48" s="27">
        <v>0</v>
      </c>
      <c r="O48" s="27"/>
      <c r="P48" s="27">
        <v>0</v>
      </c>
      <c r="Q48" s="27"/>
      <c r="R48" s="27">
        <v>0</v>
      </c>
      <c r="S48" s="27"/>
      <c r="T48" s="27">
        <v>0</v>
      </c>
      <c r="U48" s="102"/>
      <c r="V48" s="51">
        <v>0</v>
      </c>
    </row>
    <row r="49" spans="2:22" x14ac:dyDescent="0.55000000000000004">
      <c r="B49" s="4" t="s">
        <v>198</v>
      </c>
      <c r="C49" s="102"/>
      <c r="D49" s="27">
        <v>0</v>
      </c>
      <c r="E49" s="27"/>
      <c r="F49" s="27">
        <v>0</v>
      </c>
      <c r="G49" s="27"/>
      <c r="H49" s="27">
        <v>0</v>
      </c>
      <c r="I49" s="27"/>
      <c r="J49" s="27">
        <v>0</v>
      </c>
      <c r="K49" s="27"/>
      <c r="L49" s="51">
        <v>0</v>
      </c>
      <c r="M49" s="27"/>
      <c r="N49" s="27">
        <v>0</v>
      </c>
      <c r="O49" s="27"/>
      <c r="P49" s="27">
        <v>0</v>
      </c>
      <c r="Q49" s="27"/>
      <c r="R49" s="27">
        <v>0</v>
      </c>
      <c r="S49" s="27"/>
      <c r="T49" s="27">
        <v>0</v>
      </c>
      <c r="U49" s="102"/>
      <c r="V49" s="51">
        <v>0</v>
      </c>
    </row>
    <row r="50" spans="2:22" x14ac:dyDescent="0.55000000000000004">
      <c r="B50" s="4" t="s">
        <v>205</v>
      </c>
      <c r="C50" s="102"/>
      <c r="D50" s="27">
        <v>0</v>
      </c>
      <c r="E50" s="27"/>
      <c r="F50" s="27">
        <v>0</v>
      </c>
      <c r="G50" s="27"/>
      <c r="H50" s="27">
        <v>0</v>
      </c>
      <c r="I50" s="27"/>
      <c r="J50" s="27">
        <v>0</v>
      </c>
      <c r="K50" s="27"/>
      <c r="L50" s="51">
        <v>0</v>
      </c>
      <c r="M50" s="27"/>
      <c r="N50" s="27">
        <v>0</v>
      </c>
      <c r="O50" s="27"/>
      <c r="P50" s="27">
        <v>0</v>
      </c>
      <c r="Q50" s="27"/>
      <c r="R50" s="27">
        <v>0</v>
      </c>
      <c r="S50" s="27"/>
      <c r="T50" s="27">
        <v>0</v>
      </c>
      <c r="U50" s="102"/>
      <c r="V50" s="51">
        <v>0</v>
      </c>
    </row>
    <row r="51" spans="2:22" x14ac:dyDescent="0.55000000000000004">
      <c r="B51" s="4" t="s">
        <v>202</v>
      </c>
      <c r="C51" s="102"/>
      <c r="D51" s="27">
        <v>0</v>
      </c>
      <c r="E51" s="27"/>
      <c r="F51" s="27">
        <v>0</v>
      </c>
      <c r="G51" s="27"/>
      <c r="H51" s="27">
        <v>0</v>
      </c>
      <c r="I51" s="27"/>
      <c r="J51" s="27">
        <v>0</v>
      </c>
      <c r="K51" s="27"/>
      <c r="L51" s="51">
        <v>0</v>
      </c>
      <c r="M51" s="27"/>
      <c r="N51" s="27">
        <v>0</v>
      </c>
      <c r="O51" s="27"/>
      <c r="P51" s="27">
        <v>0</v>
      </c>
      <c r="Q51" s="27"/>
      <c r="R51" s="27">
        <v>0</v>
      </c>
      <c r="S51" s="27"/>
      <c r="T51" s="27">
        <v>0</v>
      </c>
      <c r="U51" s="102"/>
      <c r="V51" s="51">
        <v>0</v>
      </c>
    </row>
    <row r="52" spans="2:22" x14ac:dyDescent="0.55000000000000004">
      <c r="B52" s="4" t="s">
        <v>200</v>
      </c>
      <c r="C52" s="102"/>
      <c r="D52" s="27">
        <v>0</v>
      </c>
      <c r="E52" s="27"/>
      <c r="F52" s="27">
        <v>0</v>
      </c>
      <c r="G52" s="27"/>
      <c r="H52" s="27">
        <v>0</v>
      </c>
      <c r="I52" s="27"/>
      <c r="J52" s="27">
        <v>0</v>
      </c>
      <c r="K52" s="27"/>
      <c r="L52" s="51">
        <v>0</v>
      </c>
      <c r="M52" s="27"/>
      <c r="N52" s="27">
        <v>0</v>
      </c>
      <c r="O52" s="27"/>
      <c r="P52" s="27">
        <v>0</v>
      </c>
      <c r="Q52" s="27"/>
      <c r="R52" s="27">
        <v>0</v>
      </c>
      <c r="S52" s="27"/>
      <c r="T52" s="27">
        <v>0</v>
      </c>
      <c r="U52" s="102"/>
      <c r="V52" s="51">
        <v>0</v>
      </c>
    </row>
    <row r="53" spans="2:22" x14ac:dyDescent="0.55000000000000004">
      <c r="B53" s="4" t="s">
        <v>206</v>
      </c>
      <c r="C53" s="102"/>
      <c r="D53" s="27">
        <v>0</v>
      </c>
      <c r="E53" s="27"/>
      <c r="F53" s="27">
        <v>0</v>
      </c>
      <c r="G53" s="27"/>
      <c r="H53" s="27">
        <v>0</v>
      </c>
      <c r="I53" s="27"/>
      <c r="J53" s="27">
        <v>0</v>
      </c>
      <c r="K53" s="27"/>
      <c r="L53" s="51">
        <v>0</v>
      </c>
      <c r="M53" s="27"/>
      <c r="N53" s="27">
        <v>0</v>
      </c>
      <c r="O53" s="27"/>
      <c r="P53" s="27">
        <v>0</v>
      </c>
      <c r="Q53" s="27"/>
      <c r="R53" s="27">
        <v>0</v>
      </c>
      <c r="S53" s="27"/>
      <c r="T53" s="27">
        <v>0</v>
      </c>
      <c r="U53" s="102"/>
      <c r="V53" s="51">
        <v>0</v>
      </c>
    </row>
    <row r="54" spans="2:22" x14ac:dyDescent="0.55000000000000004">
      <c r="B54" s="4" t="s">
        <v>201</v>
      </c>
      <c r="C54" s="102"/>
      <c r="D54" s="27">
        <v>0</v>
      </c>
      <c r="E54" s="27"/>
      <c r="F54" s="27">
        <v>0</v>
      </c>
      <c r="G54" s="27"/>
      <c r="H54" s="27">
        <v>0</v>
      </c>
      <c r="I54" s="27"/>
      <c r="J54" s="27">
        <v>0</v>
      </c>
      <c r="K54" s="27"/>
      <c r="L54" s="51">
        <v>0</v>
      </c>
      <c r="M54" s="27"/>
      <c r="N54" s="27">
        <v>0</v>
      </c>
      <c r="O54" s="27"/>
      <c r="P54" s="27">
        <v>0</v>
      </c>
      <c r="Q54" s="27"/>
      <c r="R54" s="27">
        <v>0</v>
      </c>
      <c r="S54" s="27"/>
      <c r="T54" s="27">
        <v>0</v>
      </c>
      <c r="U54" s="102"/>
      <c r="V54" s="51">
        <v>0</v>
      </c>
    </row>
    <row r="55" spans="2:22" x14ac:dyDescent="0.55000000000000004">
      <c r="B55" s="4" t="s">
        <v>128</v>
      </c>
      <c r="C55" s="102"/>
      <c r="D55" s="27">
        <v>0</v>
      </c>
      <c r="E55" s="27"/>
      <c r="F55" s="27">
        <v>0</v>
      </c>
      <c r="G55" s="27"/>
      <c r="H55" s="27">
        <v>0</v>
      </c>
      <c r="I55" s="27"/>
      <c r="J55" s="27">
        <v>0</v>
      </c>
      <c r="K55" s="27"/>
      <c r="L55" s="51">
        <v>0</v>
      </c>
      <c r="M55" s="27"/>
      <c r="N55" s="27">
        <v>170</v>
      </c>
      <c r="O55" s="27"/>
      <c r="P55" s="27">
        <v>0</v>
      </c>
      <c r="Q55" s="27"/>
      <c r="R55" s="27">
        <v>-2821</v>
      </c>
      <c r="S55" s="27"/>
      <c r="T55" s="27">
        <v>-2651</v>
      </c>
      <c r="U55" s="102"/>
      <c r="V55" s="51">
        <v>0</v>
      </c>
    </row>
    <row r="56" spans="2:22" x14ac:dyDescent="0.55000000000000004">
      <c r="B56" s="4" t="s">
        <v>129</v>
      </c>
      <c r="C56" s="102"/>
      <c r="D56" s="27">
        <v>0</v>
      </c>
      <c r="E56" s="27"/>
      <c r="F56" s="27">
        <v>0</v>
      </c>
      <c r="G56" s="27"/>
      <c r="H56" s="27">
        <v>0</v>
      </c>
      <c r="I56" s="27"/>
      <c r="J56" s="27">
        <v>0</v>
      </c>
      <c r="K56" s="27"/>
      <c r="L56" s="51">
        <v>0</v>
      </c>
      <c r="M56" s="27"/>
      <c r="N56" s="27">
        <v>0</v>
      </c>
      <c r="O56" s="27"/>
      <c r="P56" s="27">
        <v>0</v>
      </c>
      <c r="Q56" s="27"/>
      <c r="R56" s="27">
        <v>-45755</v>
      </c>
      <c r="S56" s="27"/>
      <c r="T56" s="27">
        <v>-45755</v>
      </c>
      <c r="U56" s="102"/>
      <c r="V56" s="51">
        <v>0</v>
      </c>
    </row>
    <row r="57" spans="2:22" x14ac:dyDescent="0.55000000000000004">
      <c r="B57" s="4" t="s">
        <v>162</v>
      </c>
      <c r="C57" s="102"/>
      <c r="D57" s="27">
        <v>0</v>
      </c>
      <c r="E57" s="27"/>
      <c r="F57" s="27">
        <v>0</v>
      </c>
      <c r="G57" s="27"/>
      <c r="H57" s="27">
        <v>0</v>
      </c>
      <c r="I57" s="27"/>
      <c r="J57" s="27">
        <v>0</v>
      </c>
      <c r="K57" s="27"/>
      <c r="L57" s="51">
        <v>0</v>
      </c>
      <c r="M57" s="27"/>
      <c r="N57" s="27">
        <v>425427200</v>
      </c>
      <c r="O57" s="27"/>
      <c r="P57" s="27">
        <v>0</v>
      </c>
      <c r="Q57" s="27"/>
      <c r="R57" s="27">
        <v>-490237775</v>
      </c>
      <c r="S57" s="27"/>
      <c r="T57" s="27">
        <v>-64810575</v>
      </c>
      <c r="U57" s="102"/>
      <c r="V57" s="51">
        <v>-8.9999999999999998E-4</v>
      </c>
    </row>
    <row r="58" spans="2:22" x14ac:dyDescent="0.55000000000000004">
      <c r="B58" s="4" t="s">
        <v>174</v>
      </c>
      <c r="C58" s="102"/>
      <c r="D58" s="27">
        <v>0</v>
      </c>
      <c r="E58" s="27"/>
      <c r="F58" s="27">
        <v>0</v>
      </c>
      <c r="G58" s="27"/>
      <c r="H58" s="27">
        <v>0</v>
      </c>
      <c r="I58" s="27"/>
      <c r="J58" s="27">
        <v>0</v>
      </c>
      <c r="K58" s="27"/>
      <c r="L58" s="51">
        <v>0</v>
      </c>
      <c r="M58" s="27"/>
      <c r="N58" s="27">
        <v>35000000</v>
      </c>
      <c r="O58" s="27"/>
      <c r="P58" s="27">
        <v>0</v>
      </c>
      <c r="Q58" s="27"/>
      <c r="R58" s="27">
        <v>-105732058</v>
      </c>
      <c r="S58" s="27"/>
      <c r="T58" s="27">
        <v>-70732058</v>
      </c>
      <c r="U58" s="102"/>
      <c r="V58" s="51">
        <v>-1E-3</v>
      </c>
    </row>
    <row r="59" spans="2:22" x14ac:dyDescent="0.55000000000000004">
      <c r="B59" s="4" t="s">
        <v>178</v>
      </c>
      <c r="C59" s="102"/>
      <c r="D59" s="27">
        <v>0</v>
      </c>
      <c r="E59" s="27"/>
      <c r="F59" s="27">
        <v>0</v>
      </c>
      <c r="G59" s="27"/>
      <c r="H59" s="27">
        <v>0</v>
      </c>
      <c r="I59" s="27"/>
      <c r="J59" s="27">
        <v>0</v>
      </c>
      <c r="K59" s="27"/>
      <c r="L59" s="51">
        <v>0</v>
      </c>
      <c r="M59" s="27"/>
      <c r="N59" s="27">
        <v>0</v>
      </c>
      <c r="O59" s="27"/>
      <c r="P59" s="27">
        <v>0</v>
      </c>
      <c r="Q59" s="27"/>
      <c r="R59" s="27">
        <v>-88693010</v>
      </c>
      <c r="S59" s="27"/>
      <c r="T59" s="27">
        <v>-88693010</v>
      </c>
      <c r="U59" s="102"/>
      <c r="V59" s="51">
        <v>-1.1999999999999999E-3</v>
      </c>
    </row>
    <row r="60" spans="2:22" x14ac:dyDescent="0.55000000000000004">
      <c r="B60" s="4" t="s">
        <v>225</v>
      </c>
      <c r="C60" s="102"/>
      <c r="D60" s="27">
        <v>0</v>
      </c>
      <c r="E60" s="27"/>
      <c r="F60" s="27">
        <v>-115839341</v>
      </c>
      <c r="G60" s="27"/>
      <c r="H60" s="27">
        <v>0</v>
      </c>
      <c r="I60" s="27"/>
      <c r="J60" s="27">
        <v>-115839341</v>
      </c>
      <c r="K60" s="27"/>
      <c r="L60" s="51">
        <v>-9.1399999999999995E-2</v>
      </c>
      <c r="M60" s="27"/>
      <c r="N60" s="27">
        <v>0</v>
      </c>
      <c r="O60" s="27"/>
      <c r="P60" s="27">
        <v>-212083153</v>
      </c>
      <c r="Q60" s="27"/>
      <c r="R60" s="27">
        <v>0</v>
      </c>
      <c r="S60" s="27"/>
      <c r="T60" s="27">
        <v>-212083153</v>
      </c>
      <c r="U60" s="102"/>
      <c r="V60" s="51">
        <v>-3.0000000000000001E-3</v>
      </c>
    </row>
    <row r="61" spans="2:22" x14ac:dyDescent="0.55000000000000004">
      <c r="B61" s="4" t="s">
        <v>237</v>
      </c>
      <c r="C61" s="102"/>
      <c r="D61" s="27">
        <v>0</v>
      </c>
      <c r="E61" s="27"/>
      <c r="F61" s="27">
        <v>-309643776</v>
      </c>
      <c r="G61" s="27"/>
      <c r="H61" s="27">
        <v>0</v>
      </c>
      <c r="I61" s="27"/>
      <c r="J61" s="27">
        <v>-309643776</v>
      </c>
      <c r="K61" s="27"/>
      <c r="L61" s="51">
        <v>-0.24440000000000001</v>
      </c>
      <c r="M61" s="27"/>
      <c r="N61" s="27">
        <v>0</v>
      </c>
      <c r="O61" s="27"/>
      <c r="P61" s="27">
        <v>-309643776</v>
      </c>
      <c r="Q61" s="27"/>
      <c r="R61" s="27">
        <v>0</v>
      </c>
      <c r="S61" s="27"/>
      <c r="T61" s="27">
        <v>-309643776</v>
      </c>
      <c r="U61" s="102"/>
      <c r="V61" s="51">
        <v>-4.3E-3</v>
      </c>
    </row>
    <row r="62" spans="2:22" x14ac:dyDescent="0.55000000000000004">
      <c r="B62" s="4" t="s">
        <v>163</v>
      </c>
      <c r="C62" s="102"/>
      <c r="D62" s="27">
        <v>0</v>
      </c>
      <c r="E62" s="27"/>
      <c r="F62" s="27">
        <v>0</v>
      </c>
      <c r="G62" s="27"/>
      <c r="H62" s="27">
        <v>0</v>
      </c>
      <c r="I62" s="27"/>
      <c r="J62" s="27">
        <v>0</v>
      </c>
      <c r="K62" s="27"/>
      <c r="L62" s="51">
        <v>0</v>
      </c>
      <c r="M62" s="27"/>
      <c r="N62" s="27">
        <v>0</v>
      </c>
      <c r="O62" s="27"/>
      <c r="P62" s="27">
        <v>0</v>
      </c>
      <c r="Q62" s="27"/>
      <c r="R62" s="27">
        <v>-333599536</v>
      </c>
      <c r="S62" s="27"/>
      <c r="T62" s="27">
        <v>-333599536</v>
      </c>
      <c r="U62" s="102"/>
      <c r="V62" s="51">
        <v>-4.7000000000000002E-3</v>
      </c>
    </row>
    <row r="63" spans="2:22" x14ac:dyDescent="0.55000000000000004">
      <c r="B63" s="4" t="s">
        <v>232</v>
      </c>
      <c r="C63" s="102"/>
      <c r="D63" s="27">
        <v>0</v>
      </c>
      <c r="E63" s="27"/>
      <c r="F63" s="27">
        <v>-512942025</v>
      </c>
      <c r="G63" s="27"/>
      <c r="H63" s="27">
        <v>0</v>
      </c>
      <c r="I63" s="27"/>
      <c r="J63" s="27">
        <v>-512942025</v>
      </c>
      <c r="K63" s="27"/>
      <c r="L63" s="51">
        <v>-0.40489999999999998</v>
      </c>
      <c r="M63" s="27"/>
      <c r="N63" s="27">
        <v>0</v>
      </c>
      <c r="O63" s="27"/>
      <c r="P63" s="27">
        <v>-417627036</v>
      </c>
      <c r="Q63" s="27"/>
      <c r="R63" s="27">
        <v>0</v>
      </c>
      <c r="S63" s="27"/>
      <c r="T63" s="27">
        <v>-417627036</v>
      </c>
      <c r="U63" s="102"/>
      <c r="V63" s="51">
        <v>-5.7999999999999996E-3</v>
      </c>
    </row>
    <row r="64" spans="2:22" x14ac:dyDescent="0.55000000000000004">
      <c r="B64" s="4" t="s">
        <v>231</v>
      </c>
      <c r="C64" s="102"/>
      <c r="D64" s="27">
        <v>0</v>
      </c>
      <c r="E64" s="27"/>
      <c r="F64" s="27">
        <v>0</v>
      </c>
      <c r="G64" s="27"/>
      <c r="H64" s="27">
        <v>-559852805</v>
      </c>
      <c r="I64" s="27"/>
      <c r="J64" s="27">
        <v>-559852805</v>
      </c>
      <c r="K64" s="27"/>
      <c r="L64" s="51">
        <v>-0.44190000000000002</v>
      </c>
      <c r="M64" s="27"/>
      <c r="N64" s="27">
        <v>0</v>
      </c>
      <c r="O64" s="27"/>
      <c r="P64" s="27">
        <v>0</v>
      </c>
      <c r="Q64" s="27"/>
      <c r="R64" s="27">
        <v>-559852805</v>
      </c>
      <c r="S64" s="27"/>
      <c r="T64" s="27">
        <v>-559852805</v>
      </c>
      <c r="U64" s="102"/>
      <c r="V64" s="51">
        <v>-7.7999999999999996E-3</v>
      </c>
    </row>
    <row r="65" spans="2:22" x14ac:dyDescent="0.55000000000000004">
      <c r="B65" s="4" t="s">
        <v>195</v>
      </c>
      <c r="C65" s="102"/>
      <c r="D65" s="27">
        <v>0</v>
      </c>
      <c r="E65" s="27"/>
      <c r="F65" s="27">
        <v>0</v>
      </c>
      <c r="G65" s="27"/>
      <c r="H65" s="27">
        <v>0</v>
      </c>
      <c r="I65" s="27"/>
      <c r="J65" s="27">
        <v>0</v>
      </c>
      <c r="K65" s="27"/>
      <c r="L65" s="51">
        <v>0</v>
      </c>
      <c r="M65" s="27"/>
      <c r="N65" s="27">
        <v>0</v>
      </c>
      <c r="O65" s="27"/>
      <c r="P65" s="27">
        <v>0</v>
      </c>
      <c r="Q65" s="27"/>
      <c r="R65" s="27">
        <v>-625755351</v>
      </c>
      <c r="S65" s="27"/>
      <c r="T65" s="27">
        <v>-625755351</v>
      </c>
      <c r="U65" s="102"/>
      <c r="V65" s="51">
        <v>-8.6999999999999994E-3</v>
      </c>
    </row>
    <row r="66" spans="2:22" x14ac:dyDescent="0.55000000000000004">
      <c r="B66" s="4" t="s">
        <v>149</v>
      </c>
      <c r="C66" s="102"/>
      <c r="D66" s="27">
        <v>0</v>
      </c>
      <c r="E66" s="27"/>
      <c r="F66" s="27">
        <v>-219546956</v>
      </c>
      <c r="G66" s="27"/>
      <c r="H66" s="27">
        <v>0</v>
      </c>
      <c r="I66" s="27"/>
      <c r="J66" s="27">
        <v>-219546956</v>
      </c>
      <c r="K66" s="27"/>
      <c r="L66" s="51">
        <v>-0.17330000000000001</v>
      </c>
      <c r="M66" s="27"/>
      <c r="N66" s="27">
        <v>375622159</v>
      </c>
      <c r="O66" s="27"/>
      <c r="P66" s="27">
        <v>-1112843326</v>
      </c>
      <c r="Q66" s="27"/>
      <c r="R66" s="27">
        <v>46119606</v>
      </c>
      <c r="S66" s="27"/>
      <c r="T66" s="27">
        <v>-691101561</v>
      </c>
      <c r="U66" s="102"/>
      <c r="V66" s="51">
        <v>-9.7000000000000003E-3</v>
      </c>
    </row>
    <row r="67" spans="2:22" x14ac:dyDescent="0.55000000000000004">
      <c r="B67" s="4" t="s">
        <v>227</v>
      </c>
      <c r="C67" s="102"/>
      <c r="D67" s="27">
        <v>0</v>
      </c>
      <c r="E67" s="27"/>
      <c r="F67" s="27">
        <v>0</v>
      </c>
      <c r="G67" s="27"/>
      <c r="H67" s="27">
        <v>-752676350</v>
      </c>
      <c r="I67" s="27"/>
      <c r="J67" s="27">
        <v>-752676350</v>
      </c>
      <c r="K67" s="27"/>
      <c r="L67" s="51">
        <v>-0.59419999999999995</v>
      </c>
      <c r="M67" s="27"/>
      <c r="N67" s="27">
        <v>0</v>
      </c>
      <c r="O67" s="27"/>
      <c r="P67" s="27">
        <v>0</v>
      </c>
      <c r="Q67" s="27"/>
      <c r="R67" s="27">
        <v>-752676350</v>
      </c>
      <c r="S67" s="27"/>
      <c r="T67" s="27">
        <v>-752676350</v>
      </c>
      <c r="U67" s="102"/>
      <c r="V67" s="51">
        <v>-1.0500000000000001E-2</v>
      </c>
    </row>
    <row r="68" spans="2:22" x14ac:dyDescent="0.55000000000000004">
      <c r="B68" s="4" t="s">
        <v>218</v>
      </c>
      <c r="C68" s="102"/>
      <c r="D68" s="27">
        <v>0</v>
      </c>
      <c r="E68" s="27"/>
      <c r="F68" s="27">
        <v>0</v>
      </c>
      <c r="G68" s="27"/>
      <c r="H68" s="27">
        <v>0</v>
      </c>
      <c r="I68" s="27"/>
      <c r="J68" s="27">
        <v>0</v>
      </c>
      <c r="K68" s="27"/>
      <c r="L68" s="51">
        <v>0</v>
      </c>
      <c r="M68" s="27"/>
      <c r="N68" s="27">
        <v>0</v>
      </c>
      <c r="O68" s="27"/>
      <c r="P68" s="27">
        <v>0</v>
      </c>
      <c r="Q68" s="27"/>
      <c r="R68" s="27">
        <v>-923522008</v>
      </c>
      <c r="S68" s="27"/>
      <c r="T68" s="27">
        <v>-923522008</v>
      </c>
      <c r="U68" s="102"/>
      <c r="V68" s="51">
        <v>-1.29E-2</v>
      </c>
    </row>
    <row r="69" spans="2:22" x14ac:dyDescent="0.55000000000000004">
      <c r="B69" s="4" t="s">
        <v>15</v>
      </c>
      <c r="C69" s="102"/>
      <c r="D69" s="27">
        <v>0</v>
      </c>
      <c r="E69" s="27"/>
      <c r="F69" s="27">
        <v>0</v>
      </c>
      <c r="G69" s="27"/>
      <c r="H69" s="27">
        <v>0</v>
      </c>
      <c r="I69" s="27"/>
      <c r="J69" s="27">
        <v>0</v>
      </c>
      <c r="K69" s="27"/>
      <c r="L69" s="51">
        <v>0</v>
      </c>
      <c r="M69" s="27"/>
      <c r="N69" s="27">
        <v>0</v>
      </c>
      <c r="O69" s="27"/>
      <c r="P69" s="27">
        <v>0</v>
      </c>
      <c r="Q69" s="27"/>
      <c r="R69" s="27">
        <v>-1250441483</v>
      </c>
      <c r="S69" s="27"/>
      <c r="T69" s="27">
        <v>-1250441483</v>
      </c>
      <c r="U69" s="102"/>
      <c r="V69" s="51">
        <v>-1.7500000000000002E-2</v>
      </c>
    </row>
    <row r="70" spans="2:22" x14ac:dyDescent="0.55000000000000004">
      <c r="B70" s="4" t="s">
        <v>219</v>
      </c>
      <c r="C70" s="102"/>
      <c r="D70" s="27">
        <v>0</v>
      </c>
      <c r="E70" s="27"/>
      <c r="F70" s="27">
        <v>-205611637</v>
      </c>
      <c r="G70" s="27"/>
      <c r="H70" s="27">
        <v>0</v>
      </c>
      <c r="I70" s="27"/>
      <c r="J70" s="27">
        <v>-205611637</v>
      </c>
      <c r="K70" s="27"/>
      <c r="L70" s="51">
        <v>-0.1623</v>
      </c>
      <c r="M70" s="27"/>
      <c r="N70" s="27">
        <v>0</v>
      </c>
      <c r="O70" s="27"/>
      <c r="P70" s="27">
        <v>-1280670252</v>
      </c>
      <c r="Q70" s="27"/>
      <c r="R70" s="27">
        <v>0</v>
      </c>
      <c r="S70" s="27"/>
      <c r="T70" s="27">
        <v>-1280670252</v>
      </c>
      <c r="U70" s="102"/>
      <c r="V70" s="51">
        <v>-1.7899999999999999E-2</v>
      </c>
    </row>
    <row r="71" spans="2:22" x14ac:dyDescent="0.55000000000000004">
      <c r="B71" s="4" t="s">
        <v>224</v>
      </c>
      <c r="C71" s="102"/>
      <c r="D71" s="27">
        <v>0</v>
      </c>
      <c r="E71" s="27"/>
      <c r="F71" s="27">
        <v>-1201665711</v>
      </c>
      <c r="G71" s="27"/>
      <c r="H71" s="27">
        <v>0</v>
      </c>
      <c r="I71" s="27"/>
      <c r="J71" s="27">
        <v>-1201665711</v>
      </c>
      <c r="K71" s="27"/>
      <c r="L71" s="51">
        <v>-0.9486</v>
      </c>
      <c r="M71" s="27"/>
      <c r="N71" s="27">
        <v>0</v>
      </c>
      <c r="O71" s="27"/>
      <c r="P71" s="27">
        <v>-1296207574</v>
      </c>
      <c r="Q71" s="27"/>
      <c r="R71" s="27">
        <v>0</v>
      </c>
      <c r="S71" s="27"/>
      <c r="T71" s="27">
        <v>-1296207574</v>
      </c>
      <c r="U71" s="102"/>
      <c r="V71" s="51">
        <v>-1.8100000000000002E-2</v>
      </c>
    </row>
    <row r="72" spans="2:22" x14ac:dyDescent="0.55000000000000004">
      <c r="B72" s="4" t="s">
        <v>220</v>
      </c>
      <c r="C72" s="102"/>
      <c r="D72" s="27">
        <v>0</v>
      </c>
      <c r="E72" s="27"/>
      <c r="F72" s="27">
        <v>-402938853</v>
      </c>
      <c r="G72" s="27"/>
      <c r="H72" s="27">
        <v>0</v>
      </c>
      <c r="I72" s="27"/>
      <c r="J72" s="27">
        <v>-402938853</v>
      </c>
      <c r="K72" s="27"/>
      <c r="L72" s="51">
        <v>-0.31809999999999999</v>
      </c>
      <c r="M72" s="27"/>
      <c r="N72" s="27">
        <v>0</v>
      </c>
      <c r="O72" s="27"/>
      <c r="P72" s="27">
        <v>-1296969457</v>
      </c>
      <c r="Q72" s="27"/>
      <c r="R72" s="27">
        <v>0</v>
      </c>
      <c r="S72" s="27"/>
      <c r="T72" s="27">
        <v>-1296969457</v>
      </c>
      <c r="U72" s="102"/>
      <c r="V72" s="51">
        <v>-1.8100000000000002E-2</v>
      </c>
    </row>
    <row r="73" spans="2:22" x14ac:dyDescent="0.55000000000000004">
      <c r="B73" s="4" t="s">
        <v>173</v>
      </c>
      <c r="C73" s="102"/>
      <c r="D73" s="27">
        <v>0</v>
      </c>
      <c r="E73" s="27"/>
      <c r="F73" s="27">
        <v>0</v>
      </c>
      <c r="G73" s="27"/>
      <c r="H73" s="27">
        <v>0</v>
      </c>
      <c r="I73" s="27"/>
      <c r="J73" s="27">
        <v>0</v>
      </c>
      <c r="K73" s="27"/>
      <c r="L73" s="51">
        <v>0</v>
      </c>
      <c r="M73" s="27"/>
      <c r="N73" s="27">
        <v>9900000</v>
      </c>
      <c r="O73" s="27"/>
      <c r="P73" s="27">
        <v>0</v>
      </c>
      <c r="Q73" s="27"/>
      <c r="R73" s="27">
        <v>-2141660514</v>
      </c>
      <c r="S73" s="27"/>
      <c r="T73" s="27">
        <v>-2131760514</v>
      </c>
      <c r="U73" s="102"/>
      <c r="V73" s="51">
        <v>-2.98E-2</v>
      </c>
    </row>
    <row r="74" spans="2:22" x14ac:dyDescent="0.55000000000000004">
      <c r="B74" s="4" t="s">
        <v>228</v>
      </c>
      <c r="C74" s="102"/>
      <c r="D74" s="27">
        <v>0</v>
      </c>
      <c r="E74" s="27"/>
      <c r="F74" s="27">
        <v>-2190052937</v>
      </c>
      <c r="G74" s="27"/>
      <c r="H74" s="27">
        <v>0</v>
      </c>
      <c r="I74" s="27"/>
      <c r="J74" s="27">
        <v>-2190052937</v>
      </c>
      <c r="K74" s="27"/>
      <c r="L74" s="51">
        <v>-1.7287999999999999</v>
      </c>
      <c r="M74" s="27"/>
      <c r="N74" s="27">
        <v>0</v>
      </c>
      <c r="O74" s="27"/>
      <c r="P74" s="27">
        <v>-2493087225</v>
      </c>
      <c r="Q74" s="27"/>
      <c r="R74" s="27">
        <v>0</v>
      </c>
      <c r="S74" s="27"/>
      <c r="T74" s="27">
        <v>-2493087225</v>
      </c>
      <c r="U74" s="102"/>
      <c r="V74" s="51">
        <v>-3.49E-2</v>
      </c>
    </row>
    <row r="75" spans="2:22" x14ac:dyDescent="0.55000000000000004">
      <c r="B75" s="4" t="s">
        <v>172</v>
      </c>
      <c r="C75" s="102"/>
      <c r="D75" s="27">
        <v>0</v>
      </c>
      <c r="E75" s="27"/>
      <c r="F75" s="27">
        <v>0</v>
      </c>
      <c r="G75" s="27"/>
      <c r="H75" s="27">
        <v>0</v>
      </c>
      <c r="I75" s="27"/>
      <c r="J75" s="27">
        <v>0</v>
      </c>
      <c r="K75" s="27"/>
      <c r="L75" s="51">
        <v>0</v>
      </c>
      <c r="M75" s="27"/>
      <c r="N75" s="27">
        <v>200892800</v>
      </c>
      <c r="O75" s="27"/>
      <c r="P75" s="27">
        <v>0</v>
      </c>
      <c r="Q75" s="27"/>
      <c r="R75" s="27">
        <v>-2903596564</v>
      </c>
      <c r="S75" s="27"/>
      <c r="T75" s="27">
        <v>-2702703764</v>
      </c>
      <c r="U75" s="102"/>
      <c r="V75" s="51">
        <v>-3.78E-2</v>
      </c>
    </row>
    <row r="76" spans="2:22" x14ac:dyDescent="0.55000000000000004">
      <c r="B76" s="4" t="s">
        <v>158</v>
      </c>
      <c r="C76" s="102"/>
      <c r="D76" s="27">
        <v>0</v>
      </c>
      <c r="E76" s="27"/>
      <c r="F76" s="27">
        <v>0</v>
      </c>
      <c r="G76" s="27"/>
      <c r="H76" s="27">
        <v>0</v>
      </c>
      <c r="I76" s="27"/>
      <c r="J76" s="27">
        <v>0</v>
      </c>
      <c r="K76" s="27"/>
      <c r="L76" s="51">
        <v>0</v>
      </c>
      <c r="M76" s="27"/>
      <c r="N76" s="27">
        <v>0</v>
      </c>
      <c r="O76" s="27"/>
      <c r="P76" s="27">
        <v>0</v>
      </c>
      <c r="Q76" s="27"/>
      <c r="R76" s="27">
        <v>-2980935731</v>
      </c>
      <c r="S76" s="27"/>
      <c r="T76" s="27">
        <v>-2980935731</v>
      </c>
      <c r="U76" s="102"/>
      <c r="V76" s="51">
        <v>-4.1700000000000001E-2</v>
      </c>
    </row>
    <row r="77" spans="2:22" x14ac:dyDescent="0.55000000000000004">
      <c r="B77" s="4" t="s">
        <v>160</v>
      </c>
      <c r="C77" s="102"/>
      <c r="D77" s="27">
        <v>0</v>
      </c>
      <c r="E77" s="27"/>
      <c r="F77" s="27">
        <v>-159508534</v>
      </c>
      <c r="G77" s="27"/>
      <c r="H77" s="27">
        <v>0</v>
      </c>
      <c r="I77" s="27"/>
      <c r="J77" s="27">
        <v>-159508534</v>
      </c>
      <c r="K77" s="27"/>
      <c r="L77" s="51">
        <v>-0.12590000000000001</v>
      </c>
      <c r="M77" s="27"/>
      <c r="N77" s="27">
        <v>0</v>
      </c>
      <c r="O77" s="27"/>
      <c r="P77" s="27">
        <v>-159508534</v>
      </c>
      <c r="Q77" s="27"/>
      <c r="R77" s="27">
        <v>-3529439342</v>
      </c>
      <c r="S77" s="27"/>
      <c r="T77" s="27">
        <v>-3688947876</v>
      </c>
      <c r="U77" s="102"/>
      <c r="V77" s="51">
        <v>-5.16E-2</v>
      </c>
    </row>
    <row r="78" spans="2:22" x14ac:dyDescent="0.55000000000000004">
      <c r="B78" s="4" t="s">
        <v>139</v>
      </c>
      <c r="C78" s="102"/>
      <c r="D78" s="27">
        <v>0</v>
      </c>
      <c r="E78" s="27"/>
      <c r="F78" s="27">
        <v>-47932891</v>
      </c>
      <c r="G78" s="27"/>
      <c r="H78" s="27">
        <v>0</v>
      </c>
      <c r="I78" s="27"/>
      <c r="J78" s="27">
        <v>-47932891</v>
      </c>
      <c r="K78" s="27"/>
      <c r="L78" s="51">
        <v>-3.78E-2</v>
      </c>
      <c r="M78" s="27"/>
      <c r="N78" s="27">
        <v>964396000</v>
      </c>
      <c r="O78" s="27"/>
      <c r="P78" s="27">
        <v>-5432165586</v>
      </c>
      <c r="Q78" s="27"/>
      <c r="R78" s="27">
        <v>0</v>
      </c>
      <c r="S78" s="27"/>
      <c r="T78" s="27">
        <v>-4467769586</v>
      </c>
      <c r="U78" s="102"/>
      <c r="V78" s="51">
        <v>-6.25E-2</v>
      </c>
    </row>
    <row r="79" spans="2:22" x14ac:dyDescent="0.55000000000000004">
      <c r="B79" s="4" t="s">
        <v>153</v>
      </c>
      <c r="C79" s="102"/>
      <c r="D79" s="27">
        <v>0</v>
      </c>
      <c r="E79" s="27"/>
      <c r="F79" s="27">
        <v>-1422996640</v>
      </c>
      <c r="G79" s="27"/>
      <c r="H79" s="27">
        <v>0</v>
      </c>
      <c r="I79" s="27"/>
      <c r="J79" s="27">
        <v>-1422996640</v>
      </c>
      <c r="K79" s="27"/>
      <c r="L79" s="51">
        <v>-1.1233</v>
      </c>
      <c r="M79" s="27"/>
      <c r="N79" s="27">
        <v>6027426000</v>
      </c>
      <c r="O79" s="27"/>
      <c r="P79" s="27">
        <v>-6606839047</v>
      </c>
      <c r="Q79" s="27"/>
      <c r="R79" s="27">
        <v>-6148516740</v>
      </c>
      <c r="S79" s="27"/>
      <c r="T79" s="27">
        <v>-6727929787</v>
      </c>
      <c r="U79" s="102"/>
      <c r="V79" s="51">
        <v>-9.4100000000000003E-2</v>
      </c>
    </row>
    <row r="80" spans="2:22" x14ac:dyDescent="0.55000000000000004">
      <c r="B80" s="4" t="s">
        <v>168</v>
      </c>
      <c r="C80" s="102"/>
      <c r="D80" s="27">
        <v>0</v>
      </c>
      <c r="E80" s="27"/>
      <c r="F80" s="27">
        <v>2026941261</v>
      </c>
      <c r="G80" s="27"/>
      <c r="H80" s="27">
        <v>0</v>
      </c>
      <c r="I80" s="27"/>
      <c r="J80" s="27">
        <v>2026941261</v>
      </c>
      <c r="K80" s="27"/>
      <c r="L80" s="51">
        <v>1.6</v>
      </c>
      <c r="M80" s="27"/>
      <c r="N80" s="27">
        <v>0</v>
      </c>
      <c r="O80" s="27"/>
      <c r="P80" s="27">
        <v>-7585796687</v>
      </c>
      <c r="Q80" s="27"/>
      <c r="R80" s="27">
        <v>0</v>
      </c>
      <c r="S80" s="27"/>
      <c r="T80" s="27">
        <v>-7585796687</v>
      </c>
      <c r="U80" s="102"/>
      <c r="V80" s="51">
        <v>-0.1061</v>
      </c>
    </row>
    <row r="81" spans="2:22" x14ac:dyDescent="0.55000000000000004">
      <c r="B81" s="4" t="s">
        <v>161</v>
      </c>
      <c r="C81" s="102"/>
      <c r="D81" s="27">
        <v>0</v>
      </c>
      <c r="E81" s="27"/>
      <c r="F81" s="27">
        <v>0</v>
      </c>
      <c r="G81" s="27"/>
      <c r="H81" s="27">
        <v>0</v>
      </c>
      <c r="I81" s="27"/>
      <c r="J81" s="27">
        <v>0</v>
      </c>
      <c r="K81" s="27"/>
      <c r="L81" s="51">
        <v>0</v>
      </c>
      <c r="M81" s="27"/>
      <c r="N81" s="27">
        <v>0</v>
      </c>
      <c r="O81" s="27"/>
      <c r="P81" s="27">
        <v>0</v>
      </c>
      <c r="Q81" s="27"/>
      <c r="R81" s="27">
        <v>-7672745815</v>
      </c>
      <c r="S81" s="27"/>
      <c r="T81" s="27">
        <v>-7672745815</v>
      </c>
      <c r="U81" s="102"/>
      <c r="V81" s="51">
        <v>-0.10730000000000001</v>
      </c>
    </row>
    <row r="82" spans="2:22" x14ac:dyDescent="0.55000000000000004">
      <c r="B82" s="4" t="s">
        <v>171</v>
      </c>
      <c r="C82" s="102"/>
      <c r="D82" s="27">
        <v>0</v>
      </c>
      <c r="E82" s="27"/>
      <c r="F82" s="27">
        <v>-238703054</v>
      </c>
      <c r="G82" s="27"/>
      <c r="H82" s="27">
        <v>0</v>
      </c>
      <c r="I82" s="27"/>
      <c r="J82" s="27">
        <v>-238703054</v>
      </c>
      <c r="K82" s="27"/>
      <c r="L82" s="51">
        <v>-0.18840000000000001</v>
      </c>
      <c r="M82" s="27"/>
      <c r="N82" s="27">
        <v>124163300</v>
      </c>
      <c r="O82" s="27"/>
      <c r="P82" s="27">
        <v>-2514694954</v>
      </c>
      <c r="Q82" s="27"/>
      <c r="R82" s="27">
        <v>-5316298975</v>
      </c>
      <c r="S82" s="27"/>
      <c r="T82" s="27">
        <v>-7706830629</v>
      </c>
      <c r="U82" s="102"/>
      <c r="V82" s="51">
        <v>-0.10780000000000001</v>
      </c>
    </row>
    <row r="83" spans="2:22" x14ac:dyDescent="0.55000000000000004">
      <c r="B83" s="4" t="s">
        <v>122</v>
      </c>
      <c r="C83" s="102"/>
      <c r="D83" s="27">
        <v>0</v>
      </c>
      <c r="E83" s="27"/>
      <c r="F83" s="27">
        <v>-21924677</v>
      </c>
      <c r="G83" s="27"/>
      <c r="H83" s="27">
        <v>-2173743359</v>
      </c>
      <c r="I83" s="27"/>
      <c r="J83" s="27">
        <v>-2195668036</v>
      </c>
      <c r="K83" s="27"/>
      <c r="L83" s="51">
        <v>-1.7332000000000001</v>
      </c>
      <c r="M83" s="27"/>
      <c r="N83" s="27">
        <v>8815500000</v>
      </c>
      <c r="O83" s="27"/>
      <c r="P83" s="27">
        <v>-14338797404</v>
      </c>
      <c r="Q83" s="27"/>
      <c r="R83" s="27">
        <v>-4168736096</v>
      </c>
      <c r="S83" s="27"/>
      <c r="T83" s="27">
        <v>-9692033500</v>
      </c>
      <c r="U83" s="102"/>
      <c r="V83" s="51">
        <v>-0.13550000000000001</v>
      </c>
    </row>
    <row r="84" spans="2:22" x14ac:dyDescent="0.55000000000000004">
      <c r="B84" s="4" t="s">
        <v>133</v>
      </c>
      <c r="C84" s="102"/>
      <c r="D84" s="27">
        <v>0</v>
      </c>
      <c r="E84" s="27"/>
      <c r="F84" s="27">
        <v>0</v>
      </c>
      <c r="G84" s="27"/>
      <c r="H84" s="27">
        <v>0</v>
      </c>
      <c r="I84" s="27"/>
      <c r="J84" s="27">
        <v>0</v>
      </c>
      <c r="K84" s="27"/>
      <c r="L84" s="51">
        <v>0</v>
      </c>
      <c r="M84" s="27"/>
      <c r="N84" s="27">
        <v>3300000000</v>
      </c>
      <c r="O84" s="27"/>
      <c r="P84" s="27">
        <v>0</v>
      </c>
      <c r="Q84" s="27"/>
      <c r="R84" s="27">
        <v>-13885489342</v>
      </c>
      <c r="S84" s="27"/>
      <c r="T84" s="27">
        <v>-10585489342</v>
      </c>
      <c r="U84" s="102"/>
      <c r="V84" s="51">
        <v>-0.14799999999999999</v>
      </c>
    </row>
    <row r="85" spans="2:22" x14ac:dyDescent="0.55000000000000004">
      <c r="B85" s="4" t="s">
        <v>156</v>
      </c>
      <c r="C85" s="102"/>
      <c r="D85" s="27">
        <v>0</v>
      </c>
      <c r="E85" s="27"/>
      <c r="F85" s="27">
        <v>-387815187</v>
      </c>
      <c r="G85" s="27"/>
      <c r="H85" s="27">
        <v>0</v>
      </c>
      <c r="I85" s="27"/>
      <c r="J85" s="27">
        <v>-387815187</v>
      </c>
      <c r="K85" s="27"/>
      <c r="L85" s="51">
        <v>-0.30609999999999998</v>
      </c>
      <c r="M85" s="27"/>
      <c r="N85" s="27">
        <v>48600000</v>
      </c>
      <c r="O85" s="27"/>
      <c r="P85" s="27">
        <v>-6083469677</v>
      </c>
      <c r="Q85" s="27"/>
      <c r="R85" s="27">
        <v>-5371639761</v>
      </c>
      <c r="S85" s="27"/>
      <c r="T85" s="27">
        <v>-11406509438</v>
      </c>
      <c r="U85" s="102"/>
      <c r="V85" s="51">
        <v>-0.1595</v>
      </c>
    </row>
    <row r="86" spans="2:22" x14ac:dyDescent="0.55000000000000004">
      <c r="B86" s="4" t="s">
        <v>157</v>
      </c>
      <c r="C86" s="102"/>
      <c r="D86" s="27">
        <v>0</v>
      </c>
      <c r="E86" s="27"/>
      <c r="F86" s="27">
        <v>0</v>
      </c>
      <c r="G86" s="27"/>
      <c r="H86" s="27">
        <v>0</v>
      </c>
      <c r="I86" s="27"/>
      <c r="J86" s="27">
        <v>0</v>
      </c>
      <c r="K86" s="27"/>
      <c r="L86" s="51">
        <v>0</v>
      </c>
      <c r="M86" s="27"/>
      <c r="N86" s="27">
        <v>3763468258</v>
      </c>
      <c r="O86" s="27"/>
      <c r="P86" s="27">
        <v>0</v>
      </c>
      <c r="Q86" s="27"/>
      <c r="R86" s="27">
        <v>-18753349390</v>
      </c>
      <c r="S86" s="27"/>
      <c r="T86" s="27">
        <v>-14989881132</v>
      </c>
      <c r="U86" s="102"/>
      <c r="V86" s="51">
        <v>-0.20960000000000001</v>
      </c>
    </row>
    <row r="87" spans="2:22" x14ac:dyDescent="0.55000000000000004">
      <c r="D87" s="27"/>
      <c r="F87" s="27"/>
      <c r="H87" s="27"/>
      <c r="J87" s="27"/>
      <c r="L87" s="51"/>
      <c r="N87" s="27"/>
      <c r="P87" s="27"/>
      <c r="R87" s="27"/>
      <c r="T87" s="27"/>
      <c r="V87" s="51"/>
    </row>
    <row r="88" spans="2:22" ht="21.75" thickBot="1" x14ac:dyDescent="0.6">
      <c r="B88" s="49" t="s">
        <v>88</v>
      </c>
      <c r="D88" s="50">
        <f>SUM(D11:D87)</f>
        <v>0</v>
      </c>
      <c r="F88" s="50">
        <f>SUM(F11:F87)</f>
        <v>-690583701</v>
      </c>
      <c r="H88" s="50">
        <f>SUM(H11:H87)</f>
        <v>151313193</v>
      </c>
      <c r="J88" s="50">
        <f>SUM(J11:J87)</f>
        <v>-539270508</v>
      </c>
      <c r="L88" s="65">
        <f>SUM(L11:L87)</f>
        <v>-0.42559999999999903</v>
      </c>
      <c r="N88" s="50">
        <f>SUM(N11:N87)</f>
        <v>46993569748</v>
      </c>
      <c r="P88" s="50">
        <f>SUM(P11:P87)</f>
        <v>-46261141968</v>
      </c>
      <c r="R88" s="50">
        <f>SUM(R11:R87)</f>
        <v>57206793163</v>
      </c>
      <c r="T88" s="50">
        <f>SUM(T11:T87)</f>
        <v>57939220943</v>
      </c>
      <c r="V88" s="65">
        <f>SUM(V11:V87)</f>
        <v>0.80989999999999918</v>
      </c>
    </row>
    <row r="89" spans="2:22" ht="21.75" thickTop="1" x14ac:dyDescent="0.55000000000000004"/>
    <row r="90" spans="2:22" ht="30" x14ac:dyDescent="0.75">
      <c r="L90" s="60">
        <v>9</v>
      </c>
    </row>
  </sheetData>
  <sortState xmlns:xlrd2="http://schemas.microsoft.com/office/spreadsheetml/2017/richdata2" ref="B11:V86">
    <sortCondition descending="1" ref="T11:T86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2" orientation="portrait" r:id="rId1"/>
  <rowBreaks count="1" manualBreakCount="1">
    <brk id="1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/>
    <pageSetUpPr fitToPage="1"/>
  </sheetPr>
  <dimension ref="B2:AB33"/>
  <sheetViews>
    <sheetView rightToLeft="1" view="pageBreakPreview" topLeftCell="A15" zoomScale="85" zoomScaleNormal="85" zoomScaleSheetLayoutView="85" workbookViewId="0">
      <selection activeCell="F32" sqref="F32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234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 x14ac:dyDescent="0.6">
      <c r="B8" s="130" t="s">
        <v>2</v>
      </c>
      <c r="D8" s="129" t="s">
        <v>62</v>
      </c>
      <c r="E8" s="129" t="s">
        <v>62</v>
      </c>
      <c r="F8" s="129" t="s">
        <v>62</v>
      </c>
      <c r="G8" s="129" t="s">
        <v>62</v>
      </c>
      <c r="H8" s="129" t="s">
        <v>62</v>
      </c>
      <c r="J8" s="129" t="s">
        <v>54</v>
      </c>
      <c r="K8" s="129" t="s">
        <v>54</v>
      </c>
      <c r="L8" s="129" t="s">
        <v>54</v>
      </c>
      <c r="M8" s="129" t="s">
        <v>54</v>
      </c>
      <c r="N8" s="129" t="s">
        <v>54</v>
      </c>
      <c r="P8" s="129" t="s">
        <v>55</v>
      </c>
      <c r="Q8" s="129" t="s">
        <v>55</v>
      </c>
      <c r="R8" s="129" t="s">
        <v>55</v>
      </c>
      <c r="S8" s="129" t="s">
        <v>55</v>
      </c>
      <c r="T8" s="129" t="s">
        <v>55</v>
      </c>
    </row>
    <row r="9" spans="2:28" s="42" customFormat="1" ht="56.25" customHeight="1" x14ac:dyDescent="0.6">
      <c r="B9" s="130" t="s">
        <v>2</v>
      </c>
      <c r="D9" s="128" t="s">
        <v>63</v>
      </c>
      <c r="E9" s="61"/>
      <c r="F9" s="128" t="s">
        <v>64</v>
      </c>
      <c r="G9" s="61"/>
      <c r="H9" s="128" t="s">
        <v>65</v>
      </c>
      <c r="J9" s="128" t="s">
        <v>66</v>
      </c>
      <c r="K9" s="61"/>
      <c r="L9" s="128" t="s">
        <v>59</v>
      </c>
      <c r="M9" s="61"/>
      <c r="N9" s="128" t="s">
        <v>67</v>
      </c>
      <c r="P9" s="128" t="s">
        <v>66</v>
      </c>
      <c r="Q9" s="61"/>
      <c r="R9" s="128" t="s">
        <v>59</v>
      </c>
      <c r="S9" s="61"/>
      <c r="T9" s="128" t="s">
        <v>67</v>
      </c>
    </row>
    <row r="10" spans="2:28" s="105" customFormat="1" ht="27.75" customHeight="1" x14ac:dyDescent="0.6">
      <c r="B10" s="6" t="s">
        <v>154</v>
      </c>
      <c r="D10" s="6" t="s">
        <v>175</v>
      </c>
      <c r="E10" s="102"/>
      <c r="F10" s="88">
        <v>1679731</v>
      </c>
      <c r="G10" s="88"/>
      <c r="H10" s="88">
        <v>6300</v>
      </c>
      <c r="I10" s="88"/>
      <c r="J10" s="88">
        <v>0</v>
      </c>
      <c r="K10" s="88"/>
      <c r="L10" s="88">
        <v>0</v>
      </c>
      <c r="M10" s="88"/>
      <c r="N10" s="88">
        <v>0</v>
      </c>
      <c r="O10" s="88"/>
      <c r="P10" s="88">
        <v>10582305300</v>
      </c>
      <c r="Q10" s="88"/>
      <c r="R10" s="88">
        <v>0</v>
      </c>
      <c r="S10" s="88"/>
      <c r="T10" s="88">
        <v>10582305300</v>
      </c>
    </row>
    <row r="11" spans="2:28" s="105" customFormat="1" ht="27.75" customHeight="1" x14ac:dyDescent="0.6">
      <c r="B11" s="6" t="s">
        <v>122</v>
      </c>
      <c r="D11" s="6" t="s">
        <v>186</v>
      </c>
      <c r="E11" s="102"/>
      <c r="F11" s="88">
        <v>1959000</v>
      </c>
      <c r="G11" s="88"/>
      <c r="H11" s="88">
        <v>4500</v>
      </c>
      <c r="I11" s="88"/>
      <c r="J11" s="88">
        <v>0</v>
      </c>
      <c r="K11" s="88"/>
      <c r="L11" s="88">
        <v>0</v>
      </c>
      <c r="M11" s="88"/>
      <c r="N11" s="88">
        <v>0</v>
      </c>
      <c r="O11" s="88"/>
      <c r="P11" s="88">
        <v>8815500000</v>
      </c>
      <c r="Q11" s="88"/>
      <c r="R11" s="88">
        <v>0</v>
      </c>
      <c r="S11" s="88"/>
      <c r="T11" s="88">
        <v>8815500000</v>
      </c>
    </row>
    <row r="12" spans="2:28" s="105" customFormat="1" ht="27.75" customHeight="1" x14ac:dyDescent="0.6">
      <c r="B12" s="6" t="s">
        <v>153</v>
      </c>
      <c r="D12" s="6" t="s">
        <v>187</v>
      </c>
      <c r="E12" s="102"/>
      <c r="F12" s="88">
        <v>3013713</v>
      </c>
      <c r="G12" s="88"/>
      <c r="H12" s="88">
        <v>2000</v>
      </c>
      <c r="I12" s="88"/>
      <c r="J12" s="88">
        <v>0</v>
      </c>
      <c r="K12" s="88"/>
      <c r="L12" s="88">
        <v>0</v>
      </c>
      <c r="M12" s="88"/>
      <c r="N12" s="88">
        <v>0</v>
      </c>
      <c r="O12" s="88"/>
      <c r="P12" s="88">
        <v>6027426000</v>
      </c>
      <c r="Q12" s="88"/>
      <c r="R12" s="88">
        <v>0</v>
      </c>
      <c r="S12" s="88"/>
      <c r="T12" s="88">
        <v>6027426000</v>
      </c>
    </row>
    <row r="13" spans="2:28" s="105" customFormat="1" ht="27.75" customHeight="1" x14ac:dyDescent="0.6">
      <c r="B13" s="6" t="s">
        <v>130</v>
      </c>
      <c r="D13" s="6" t="s">
        <v>188</v>
      </c>
      <c r="E13" s="102"/>
      <c r="F13" s="88">
        <v>4974884</v>
      </c>
      <c r="G13" s="88"/>
      <c r="H13" s="88">
        <v>900</v>
      </c>
      <c r="I13" s="88"/>
      <c r="J13" s="88">
        <v>0</v>
      </c>
      <c r="K13" s="88"/>
      <c r="L13" s="88">
        <v>0</v>
      </c>
      <c r="M13" s="88"/>
      <c r="N13" s="88">
        <v>0</v>
      </c>
      <c r="O13" s="88"/>
      <c r="P13" s="88">
        <v>4477395600</v>
      </c>
      <c r="Q13" s="88"/>
      <c r="R13" s="88">
        <v>0</v>
      </c>
      <c r="S13" s="88"/>
      <c r="T13" s="88">
        <v>4477395600</v>
      </c>
    </row>
    <row r="14" spans="2:28" s="105" customFormat="1" ht="27.75" customHeight="1" x14ac:dyDescent="0.6">
      <c r="B14" s="6" t="s">
        <v>146</v>
      </c>
      <c r="D14" s="6" t="s">
        <v>166</v>
      </c>
      <c r="E14" s="102"/>
      <c r="F14" s="88">
        <v>275724</v>
      </c>
      <c r="G14" s="88"/>
      <c r="H14" s="88">
        <v>15000</v>
      </c>
      <c r="I14" s="88"/>
      <c r="J14" s="88">
        <v>0</v>
      </c>
      <c r="K14" s="88"/>
      <c r="L14" s="88">
        <v>0</v>
      </c>
      <c r="M14" s="88"/>
      <c r="N14" s="88">
        <v>0</v>
      </c>
      <c r="O14" s="88"/>
      <c r="P14" s="88">
        <v>4135860000</v>
      </c>
      <c r="Q14" s="88"/>
      <c r="R14" s="88">
        <v>0</v>
      </c>
      <c r="S14" s="88"/>
      <c r="T14" s="88">
        <v>4135860000</v>
      </c>
    </row>
    <row r="15" spans="2:28" s="105" customFormat="1" ht="27.75" customHeight="1" x14ac:dyDescent="0.6">
      <c r="B15" s="6" t="s">
        <v>157</v>
      </c>
      <c r="D15" s="6" t="s">
        <v>189</v>
      </c>
      <c r="E15" s="102"/>
      <c r="F15" s="88">
        <v>887040</v>
      </c>
      <c r="G15" s="88"/>
      <c r="H15" s="88">
        <v>4327</v>
      </c>
      <c r="I15" s="88"/>
      <c r="J15" s="88">
        <v>0</v>
      </c>
      <c r="K15" s="88"/>
      <c r="L15" s="88">
        <v>0</v>
      </c>
      <c r="M15" s="88"/>
      <c r="N15" s="88">
        <v>0</v>
      </c>
      <c r="O15" s="88"/>
      <c r="P15" s="88">
        <v>3838222080</v>
      </c>
      <c r="Q15" s="88"/>
      <c r="R15" s="88">
        <v>74753822</v>
      </c>
      <c r="S15" s="88"/>
      <c r="T15" s="88">
        <v>3763468258</v>
      </c>
    </row>
    <row r="16" spans="2:28" s="105" customFormat="1" ht="27.75" customHeight="1" x14ac:dyDescent="0.6">
      <c r="B16" s="6" t="s">
        <v>133</v>
      </c>
      <c r="D16" s="6" t="s">
        <v>190</v>
      </c>
      <c r="E16" s="102"/>
      <c r="F16" s="88">
        <v>300000</v>
      </c>
      <c r="G16" s="88"/>
      <c r="H16" s="88">
        <v>11000</v>
      </c>
      <c r="I16" s="88"/>
      <c r="J16" s="88">
        <v>0</v>
      </c>
      <c r="K16" s="88"/>
      <c r="L16" s="88">
        <v>0</v>
      </c>
      <c r="M16" s="88"/>
      <c r="N16" s="88">
        <v>0</v>
      </c>
      <c r="O16" s="88"/>
      <c r="P16" s="88">
        <v>3300000000</v>
      </c>
      <c r="Q16" s="88"/>
      <c r="R16" s="88">
        <v>0</v>
      </c>
      <c r="S16" s="88"/>
      <c r="T16" s="88">
        <v>3300000000</v>
      </c>
    </row>
    <row r="17" spans="2:20" s="105" customFormat="1" ht="27.75" customHeight="1" x14ac:dyDescent="0.6">
      <c r="B17" s="6" t="s">
        <v>131</v>
      </c>
      <c r="D17" s="6" t="s">
        <v>191</v>
      </c>
      <c r="E17" s="102"/>
      <c r="F17" s="88">
        <v>902641</v>
      </c>
      <c r="G17" s="88"/>
      <c r="H17" s="88">
        <v>2211</v>
      </c>
      <c r="I17" s="88"/>
      <c r="J17" s="88">
        <v>0</v>
      </c>
      <c r="K17" s="88"/>
      <c r="L17" s="88">
        <v>0</v>
      </c>
      <c r="M17" s="88"/>
      <c r="N17" s="88">
        <v>0</v>
      </c>
      <c r="O17" s="88"/>
      <c r="P17" s="88">
        <v>1995739251</v>
      </c>
      <c r="Q17" s="88"/>
      <c r="R17" s="88">
        <v>97511690</v>
      </c>
      <c r="S17" s="88"/>
      <c r="T17" s="88">
        <v>1898227561</v>
      </c>
    </row>
    <row r="18" spans="2:20" s="105" customFormat="1" ht="27.75" customHeight="1" x14ac:dyDescent="0.6">
      <c r="B18" s="6" t="s">
        <v>155</v>
      </c>
      <c r="D18" s="6" t="s">
        <v>175</v>
      </c>
      <c r="E18" s="102"/>
      <c r="F18" s="88">
        <v>10679000</v>
      </c>
      <c r="G18" s="88"/>
      <c r="H18" s="88">
        <v>130</v>
      </c>
      <c r="I18" s="88"/>
      <c r="J18" s="88">
        <v>0</v>
      </c>
      <c r="K18" s="88"/>
      <c r="L18" s="88">
        <v>0</v>
      </c>
      <c r="M18" s="88"/>
      <c r="N18" s="88">
        <v>0</v>
      </c>
      <c r="O18" s="88"/>
      <c r="P18" s="88">
        <v>1388270000</v>
      </c>
      <c r="Q18" s="88"/>
      <c r="R18" s="88">
        <v>0</v>
      </c>
      <c r="S18" s="88"/>
      <c r="T18" s="88">
        <v>1388270000</v>
      </c>
    </row>
    <row r="19" spans="2:20" s="105" customFormat="1" ht="27.75" customHeight="1" x14ac:dyDescent="0.6">
      <c r="B19" s="6" t="s">
        <v>139</v>
      </c>
      <c r="D19" s="6" t="s">
        <v>179</v>
      </c>
      <c r="E19" s="102"/>
      <c r="F19" s="88">
        <v>4821980</v>
      </c>
      <c r="G19" s="88"/>
      <c r="H19" s="88">
        <v>200</v>
      </c>
      <c r="I19" s="88"/>
      <c r="J19" s="88">
        <v>0</v>
      </c>
      <c r="K19" s="88"/>
      <c r="L19" s="88">
        <v>0</v>
      </c>
      <c r="M19" s="88"/>
      <c r="N19" s="88">
        <v>0</v>
      </c>
      <c r="O19" s="88"/>
      <c r="P19" s="88">
        <v>964396000</v>
      </c>
      <c r="Q19" s="88"/>
      <c r="R19" s="88">
        <v>0</v>
      </c>
      <c r="S19" s="88"/>
      <c r="T19" s="88">
        <v>964396000</v>
      </c>
    </row>
    <row r="20" spans="2:20" s="105" customFormat="1" ht="27.75" customHeight="1" x14ac:dyDescent="0.6">
      <c r="B20" s="6" t="s">
        <v>162</v>
      </c>
      <c r="D20" s="6" t="s">
        <v>152</v>
      </c>
      <c r="E20" s="102"/>
      <c r="F20" s="88">
        <v>241720</v>
      </c>
      <c r="G20" s="88"/>
      <c r="H20" s="88">
        <v>1760</v>
      </c>
      <c r="I20" s="88"/>
      <c r="J20" s="88">
        <v>0</v>
      </c>
      <c r="K20" s="88"/>
      <c r="L20" s="88">
        <v>0</v>
      </c>
      <c r="M20" s="88"/>
      <c r="N20" s="88">
        <v>0</v>
      </c>
      <c r="O20" s="88"/>
      <c r="P20" s="88">
        <v>425427200</v>
      </c>
      <c r="Q20" s="88"/>
      <c r="R20" s="88">
        <v>0</v>
      </c>
      <c r="S20" s="88"/>
      <c r="T20" s="88">
        <v>425427200</v>
      </c>
    </row>
    <row r="21" spans="2:20" s="105" customFormat="1" ht="27.75" customHeight="1" x14ac:dyDescent="0.6">
      <c r="B21" s="6" t="s">
        <v>143</v>
      </c>
      <c r="D21" s="6" t="s">
        <v>189</v>
      </c>
      <c r="E21" s="102"/>
      <c r="F21" s="88">
        <v>842226</v>
      </c>
      <c r="G21" s="88"/>
      <c r="H21" s="88">
        <v>500</v>
      </c>
      <c r="I21" s="88"/>
      <c r="J21" s="88">
        <v>0</v>
      </c>
      <c r="K21" s="88"/>
      <c r="L21" s="88">
        <v>0</v>
      </c>
      <c r="M21" s="88"/>
      <c r="N21" s="88">
        <v>0</v>
      </c>
      <c r="O21" s="88"/>
      <c r="P21" s="88">
        <v>421113000</v>
      </c>
      <c r="Q21" s="88"/>
      <c r="R21" s="88">
        <v>0</v>
      </c>
      <c r="S21" s="88"/>
      <c r="T21" s="88">
        <v>421113000</v>
      </c>
    </row>
    <row r="22" spans="2:20" s="105" customFormat="1" ht="27.75" customHeight="1" x14ac:dyDescent="0.6">
      <c r="B22" s="6" t="s">
        <v>149</v>
      </c>
      <c r="D22" s="6" t="s">
        <v>233</v>
      </c>
      <c r="E22" s="102"/>
      <c r="F22" s="88">
        <v>613503</v>
      </c>
      <c r="G22" s="88"/>
      <c r="H22" s="88">
        <v>650</v>
      </c>
      <c r="I22" s="88"/>
      <c r="J22" s="88">
        <v>0</v>
      </c>
      <c r="K22" s="88"/>
      <c r="L22" s="88">
        <v>0</v>
      </c>
      <c r="M22" s="88"/>
      <c r="N22" s="88">
        <v>0</v>
      </c>
      <c r="O22" s="88"/>
      <c r="P22" s="88">
        <v>398776950</v>
      </c>
      <c r="Q22" s="88"/>
      <c r="R22" s="88">
        <v>23154791</v>
      </c>
      <c r="S22" s="88"/>
      <c r="T22" s="88">
        <v>375622159</v>
      </c>
    </row>
    <row r="23" spans="2:20" s="105" customFormat="1" ht="27.75" customHeight="1" x14ac:dyDescent="0.6">
      <c r="B23" s="6" t="s">
        <v>172</v>
      </c>
      <c r="D23" s="6" t="s">
        <v>192</v>
      </c>
      <c r="E23" s="102"/>
      <c r="F23" s="88">
        <v>5022320</v>
      </c>
      <c r="G23" s="88"/>
      <c r="H23" s="88">
        <v>40</v>
      </c>
      <c r="I23" s="88"/>
      <c r="J23" s="88">
        <v>0</v>
      </c>
      <c r="K23" s="88"/>
      <c r="L23" s="88">
        <v>0</v>
      </c>
      <c r="M23" s="88"/>
      <c r="N23" s="88">
        <v>0</v>
      </c>
      <c r="O23" s="88"/>
      <c r="P23" s="88">
        <v>200892800</v>
      </c>
      <c r="Q23" s="88"/>
      <c r="R23" s="88">
        <v>0</v>
      </c>
      <c r="S23" s="88"/>
      <c r="T23" s="88">
        <v>200892800</v>
      </c>
    </row>
    <row r="24" spans="2:20" s="105" customFormat="1" ht="27.75" customHeight="1" x14ac:dyDescent="0.6">
      <c r="B24" s="6" t="s">
        <v>171</v>
      </c>
      <c r="D24" s="6" t="s">
        <v>193</v>
      </c>
      <c r="E24" s="102"/>
      <c r="F24" s="88">
        <v>1241633</v>
      </c>
      <c r="G24" s="88"/>
      <c r="H24" s="88">
        <v>100</v>
      </c>
      <c r="I24" s="88"/>
      <c r="J24" s="88">
        <v>0</v>
      </c>
      <c r="K24" s="88"/>
      <c r="L24" s="88">
        <v>0</v>
      </c>
      <c r="M24" s="88"/>
      <c r="N24" s="88">
        <v>0</v>
      </c>
      <c r="O24" s="88"/>
      <c r="P24" s="88">
        <v>124163300</v>
      </c>
      <c r="Q24" s="88"/>
      <c r="R24" s="88">
        <v>0</v>
      </c>
      <c r="S24" s="88"/>
      <c r="T24" s="88">
        <v>124163300</v>
      </c>
    </row>
    <row r="25" spans="2:20" s="105" customFormat="1" ht="27.75" customHeight="1" x14ac:dyDescent="0.6">
      <c r="B25" s="6" t="s">
        <v>156</v>
      </c>
      <c r="D25" s="6" t="s">
        <v>175</v>
      </c>
      <c r="E25" s="102"/>
      <c r="F25" s="88">
        <v>16200000</v>
      </c>
      <c r="G25" s="88"/>
      <c r="H25" s="88">
        <v>3</v>
      </c>
      <c r="I25" s="88"/>
      <c r="J25" s="88">
        <v>0</v>
      </c>
      <c r="K25" s="88"/>
      <c r="L25" s="88">
        <v>0</v>
      </c>
      <c r="M25" s="88"/>
      <c r="N25" s="88">
        <v>0</v>
      </c>
      <c r="O25" s="88"/>
      <c r="P25" s="88">
        <v>48600000</v>
      </c>
      <c r="Q25" s="88"/>
      <c r="R25" s="88">
        <v>0</v>
      </c>
      <c r="S25" s="88"/>
      <c r="T25" s="88">
        <v>48600000</v>
      </c>
    </row>
    <row r="26" spans="2:20" s="105" customFormat="1" ht="27.75" customHeight="1" x14ac:dyDescent="0.6">
      <c r="B26" s="6" t="s">
        <v>174</v>
      </c>
      <c r="D26" s="6" t="s">
        <v>176</v>
      </c>
      <c r="E26" s="102"/>
      <c r="F26" s="88">
        <v>70000</v>
      </c>
      <c r="G26" s="88"/>
      <c r="H26" s="88">
        <v>500</v>
      </c>
      <c r="I26" s="88"/>
      <c r="J26" s="88">
        <v>0</v>
      </c>
      <c r="K26" s="88"/>
      <c r="L26" s="88">
        <v>0</v>
      </c>
      <c r="M26" s="88"/>
      <c r="N26" s="88">
        <v>0</v>
      </c>
      <c r="O26" s="88"/>
      <c r="P26" s="88">
        <v>35000000</v>
      </c>
      <c r="Q26" s="88"/>
      <c r="R26" s="88">
        <v>0</v>
      </c>
      <c r="S26" s="88"/>
      <c r="T26" s="88">
        <v>35000000</v>
      </c>
    </row>
    <row r="27" spans="2:20" s="105" customFormat="1" ht="27.75" customHeight="1" x14ac:dyDescent="0.6">
      <c r="B27" s="6" t="s">
        <v>173</v>
      </c>
      <c r="D27" s="6" t="s">
        <v>194</v>
      </c>
      <c r="E27" s="102"/>
      <c r="F27" s="88">
        <v>900000</v>
      </c>
      <c r="G27" s="88"/>
      <c r="H27" s="88">
        <v>11</v>
      </c>
      <c r="I27" s="88"/>
      <c r="J27" s="88">
        <v>0</v>
      </c>
      <c r="K27" s="88"/>
      <c r="L27" s="88">
        <v>0</v>
      </c>
      <c r="M27" s="88"/>
      <c r="N27" s="88">
        <v>0</v>
      </c>
      <c r="O27" s="88"/>
      <c r="P27" s="88">
        <v>9900000</v>
      </c>
      <c r="Q27" s="88"/>
      <c r="R27" s="88">
        <v>0</v>
      </c>
      <c r="S27" s="88"/>
      <c r="T27" s="88">
        <v>9900000</v>
      </c>
    </row>
    <row r="28" spans="2:20" s="105" customFormat="1" ht="27.75" customHeight="1" x14ac:dyDescent="0.6">
      <c r="B28" s="6" t="s">
        <v>138</v>
      </c>
      <c r="D28" s="6" t="s">
        <v>177</v>
      </c>
      <c r="E28" s="102"/>
      <c r="F28" s="88">
        <v>1</v>
      </c>
      <c r="G28" s="88"/>
      <c r="H28" s="88">
        <v>2400</v>
      </c>
      <c r="I28" s="88"/>
      <c r="J28" s="88">
        <v>0</v>
      </c>
      <c r="K28" s="88"/>
      <c r="L28" s="88">
        <v>0</v>
      </c>
      <c r="M28" s="88"/>
      <c r="N28" s="88">
        <v>0</v>
      </c>
      <c r="O28" s="88"/>
      <c r="P28" s="88">
        <v>2400</v>
      </c>
      <c r="Q28" s="88"/>
      <c r="R28" s="88">
        <v>0</v>
      </c>
      <c r="S28" s="88"/>
      <c r="T28" s="88">
        <v>2400</v>
      </c>
    </row>
    <row r="29" spans="2:20" s="105" customFormat="1" ht="27.75" customHeight="1" x14ac:dyDescent="0.6">
      <c r="B29" s="6" t="s">
        <v>128</v>
      </c>
      <c r="D29" s="6" t="s">
        <v>151</v>
      </c>
      <c r="E29" s="102"/>
      <c r="F29" s="88">
        <v>1</v>
      </c>
      <c r="G29" s="88"/>
      <c r="H29" s="88">
        <v>170</v>
      </c>
      <c r="I29" s="88"/>
      <c r="J29" s="88">
        <v>0</v>
      </c>
      <c r="K29" s="88"/>
      <c r="L29" s="88">
        <v>0</v>
      </c>
      <c r="M29" s="88"/>
      <c r="N29" s="88">
        <v>0</v>
      </c>
      <c r="O29" s="88"/>
      <c r="P29" s="88">
        <v>170</v>
      </c>
      <c r="Q29" s="88"/>
      <c r="R29" s="88">
        <v>0</v>
      </c>
      <c r="S29" s="88"/>
      <c r="T29" s="88">
        <v>170</v>
      </c>
    </row>
    <row r="30" spans="2:20" s="4" customFormat="1" x14ac:dyDescent="0.55000000000000004">
      <c r="D30" s="6"/>
      <c r="E30" s="6"/>
      <c r="F30" s="88"/>
      <c r="G30" s="6"/>
      <c r="H30" s="88"/>
      <c r="I30" s="6"/>
      <c r="J30" s="88"/>
      <c r="K30" s="6"/>
      <c r="L30" s="88"/>
      <c r="M30" s="6"/>
      <c r="N30" s="88"/>
      <c r="O30" s="6"/>
      <c r="P30" s="88"/>
      <c r="Q30" s="6"/>
      <c r="R30" s="88"/>
      <c r="S30" s="6"/>
      <c r="T30" s="88"/>
    </row>
    <row r="31" spans="2:20" ht="21.75" thickBot="1" x14ac:dyDescent="0.6">
      <c r="B31" s="30" t="s">
        <v>88</v>
      </c>
      <c r="C31" s="30"/>
      <c r="D31" s="30"/>
      <c r="E31" s="30"/>
      <c r="F31" s="72">
        <f>SUM(F10:F30)</f>
        <v>54625117</v>
      </c>
      <c r="G31" s="72"/>
      <c r="H31" s="72">
        <f>SUM(H10:H30)</f>
        <v>52702</v>
      </c>
      <c r="I31" s="72"/>
      <c r="J31" s="72">
        <f>SUM(J10:J30)</f>
        <v>0</v>
      </c>
      <c r="K31" s="72"/>
      <c r="L31" s="72">
        <f>SUM(L10:L30)</f>
        <v>0</v>
      </c>
      <c r="M31" s="72"/>
      <c r="N31" s="72">
        <f>SUM(N10:N30)</f>
        <v>0</v>
      </c>
      <c r="O31" s="72"/>
      <c r="P31" s="72">
        <f>SUM(P10:P30)</f>
        <v>47188990051</v>
      </c>
      <c r="Q31" s="76"/>
      <c r="R31" s="72">
        <f>SUM(R10:R30)</f>
        <v>195420303</v>
      </c>
      <c r="S31" s="76"/>
      <c r="T31" s="72">
        <f>SUM(T10:T30)</f>
        <v>46993569748</v>
      </c>
    </row>
    <row r="32" spans="2:20" ht="21.75" thickTop="1" x14ac:dyDescent="0.55000000000000004"/>
    <row r="33" spans="10:10" ht="30" x14ac:dyDescent="0.75">
      <c r="J33" s="55">
        <v>10</v>
      </c>
    </row>
  </sheetData>
  <sortState xmlns:xlrd2="http://schemas.microsoft.com/office/spreadsheetml/2017/richdata2" ref="B30:T30">
    <sortCondition descending="1" ref="T30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6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43"/>
  <sheetViews>
    <sheetView rightToLeft="1" view="pageBreakPreview" topLeftCell="A13" zoomScale="60" zoomScaleNormal="70" workbookViewId="0">
      <selection activeCell="D42" sqref="D42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8" t="s">
        <v>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</row>
    <row r="3" spans="2:28" ht="30" x14ac:dyDescent="0.55000000000000004">
      <c r="B3" s="108" t="s">
        <v>52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</row>
    <row r="4" spans="2:28" ht="30" x14ac:dyDescent="0.55000000000000004">
      <c r="B4" s="108" t="s">
        <v>234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</row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" t="s">
        <v>111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x14ac:dyDescent="0.55000000000000004">
      <c r="B8" s="107" t="s">
        <v>2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ht="48" customHeight="1" x14ac:dyDescent="0.65">
      <c r="B9" s="107" t="s">
        <v>2</v>
      </c>
      <c r="D9" s="111" t="s">
        <v>6</v>
      </c>
      <c r="E9" s="53"/>
      <c r="F9" s="111" t="s">
        <v>68</v>
      </c>
      <c r="G9" s="53"/>
      <c r="H9" s="111" t="s">
        <v>69</v>
      </c>
      <c r="I9" s="53"/>
      <c r="J9" s="111" t="s">
        <v>70</v>
      </c>
      <c r="K9" s="41"/>
      <c r="L9" s="111" t="s">
        <v>6</v>
      </c>
      <c r="M9" s="53"/>
      <c r="N9" s="111" t="s">
        <v>68</v>
      </c>
      <c r="O9" s="53"/>
      <c r="P9" s="111" t="s">
        <v>69</v>
      </c>
      <c r="Q9" s="53"/>
      <c r="R9" s="111" t="s">
        <v>70</v>
      </c>
    </row>
    <row r="10" spans="2:28" s="2" customFormat="1" x14ac:dyDescent="0.55000000000000004">
      <c r="B10" s="2" t="s">
        <v>169</v>
      </c>
      <c r="C10" s="102"/>
      <c r="D10" s="84">
        <v>697392</v>
      </c>
      <c r="E10" s="84"/>
      <c r="F10" s="84">
        <v>30086725263</v>
      </c>
      <c r="G10" s="84"/>
      <c r="H10" s="84">
        <v>29982738886</v>
      </c>
      <c r="I10" s="84"/>
      <c r="J10" s="84">
        <v>103986377</v>
      </c>
      <c r="K10" s="84"/>
      <c r="L10" s="84">
        <v>697392</v>
      </c>
      <c r="M10" s="84"/>
      <c r="N10" s="84">
        <v>30086725263</v>
      </c>
      <c r="O10" s="84"/>
      <c r="P10" s="84">
        <v>26370108277</v>
      </c>
      <c r="Q10" s="84"/>
      <c r="R10" s="84">
        <v>3716616986</v>
      </c>
    </row>
    <row r="11" spans="2:28" s="2" customFormat="1" x14ac:dyDescent="0.55000000000000004">
      <c r="B11" s="2" t="s">
        <v>155</v>
      </c>
      <c r="C11" s="102"/>
      <c r="D11" s="84">
        <v>14541998</v>
      </c>
      <c r="E11" s="84"/>
      <c r="F11" s="84">
        <v>64659331229</v>
      </c>
      <c r="G11" s="84"/>
      <c r="H11" s="84">
        <v>63777547369</v>
      </c>
      <c r="I11" s="84"/>
      <c r="J11" s="84">
        <v>881783860</v>
      </c>
      <c r="K11" s="84"/>
      <c r="L11" s="84">
        <v>14541998</v>
      </c>
      <c r="M11" s="84"/>
      <c r="N11" s="84">
        <v>64659331229</v>
      </c>
      <c r="O11" s="84"/>
      <c r="P11" s="84">
        <v>62617975535</v>
      </c>
      <c r="Q11" s="84"/>
      <c r="R11" s="84">
        <v>2041355694</v>
      </c>
    </row>
    <row r="12" spans="2:28" s="2" customFormat="1" x14ac:dyDescent="0.55000000000000004">
      <c r="B12" s="2" t="s">
        <v>217</v>
      </c>
      <c r="C12" s="102"/>
      <c r="D12" s="84">
        <v>747967</v>
      </c>
      <c r="E12" s="84"/>
      <c r="F12" s="84">
        <v>30409828790</v>
      </c>
      <c r="G12" s="84"/>
      <c r="H12" s="84">
        <v>27071439273</v>
      </c>
      <c r="I12" s="84"/>
      <c r="J12" s="84">
        <v>3338389517</v>
      </c>
      <c r="K12" s="84"/>
      <c r="L12" s="84">
        <v>747967</v>
      </c>
      <c r="M12" s="84"/>
      <c r="N12" s="84">
        <v>30409828790</v>
      </c>
      <c r="O12" s="84"/>
      <c r="P12" s="84">
        <v>28658744019</v>
      </c>
      <c r="Q12" s="84"/>
      <c r="R12" s="84">
        <v>1751084771</v>
      </c>
    </row>
    <row r="13" spans="2:28" s="2" customFormat="1" x14ac:dyDescent="0.55000000000000004">
      <c r="B13" s="2" t="s">
        <v>147</v>
      </c>
      <c r="C13" s="102"/>
      <c r="D13" s="84">
        <v>1005344</v>
      </c>
      <c r="E13" s="84"/>
      <c r="F13" s="84">
        <v>23754839570</v>
      </c>
      <c r="G13" s="84"/>
      <c r="H13" s="84">
        <v>22866829896</v>
      </c>
      <c r="I13" s="84"/>
      <c r="J13" s="84">
        <v>888009674</v>
      </c>
      <c r="K13" s="84"/>
      <c r="L13" s="84">
        <v>1005344</v>
      </c>
      <c r="M13" s="84"/>
      <c r="N13" s="84">
        <v>23754839570</v>
      </c>
      <c r="O13" s="84"/>
      <c r="P13" s="84">
        <v>23395081398</v>
      </c>
      <c r="Q13" s="84"/>
      <c r="R13" s="84">
        <v>359758172</v>
      </c>
    </row>
    <row r="14" spans="2:28" s="2" customFormat="1" x14ac:dyDescent="0.55000000000000004">
      <c r="B14" s="2" t="s">
        <v>221</v>
      </c>
      <c r="C14" s="102"/>
      <c r="D14" s="84">
        <v>6000</v>
      </c>
      <c r="E14" s="84"/>
      <c r="F14" s="84">
        <v>4969379136</v>
      </c>
      <c r="G14" s="84"/>
      <c r="H14" s="84">
        <v>4960087188</v>
      </c>
      <c r="I14" s="84"/>
      <c r="J14" s="84">
        <v>9291948</v>
      </c>
      <c r="K14" s="84"/>
      <c r="L14" s="84">
        <v>6000</v>
      </c>
      <c r="M14" s="84"/>
      <c r="N14" s="84">
        <v>4969379136</v>
      </c>
      <c r="O14" s="84"/>
      <c r="P14" s="84">
        <v>4746380124</v>
      </c>
      <c r="Q14" s="84"/>
      <c r="R14" s="84">
        <v>222999012</v>
      </c>
    </row>
    <row r="15" spans="2:28" s="2" customFormat="1" x14ac:dyDescent="0.55000000000000004">
      <c r="B15" s="2" t="s">
        <v>182</v>
      </c>
      <c r="C15" s="102"/>
      <c r="D15" s="84">
        <v>3800</v>
      </c>
      <c r="E15" s="84"/>
      <c r="F15" s="84">
        <v>2921556371</v>
      </c>
      <c r="G15" s="84"/>
      <c r="H15" s="84">
        <v>2925680958</v>
      </c>
      <c r="I15" s="84"/>
      <c r="J15" s="84">
        <v>-4124586</v>
      </c>
      <c r="K15" s="84"/>
      <c r="L15" s="84">
        <v>3800</v>
      </c>
      <c r="M15" s="84"/>
      <c r="N15" s="84">
        <v>2921556371</v>
      </c>
      <c r="O15" s="84"/>
      <c r="P15" s="84">
        <v>2783244370</v>
      </c>
      <c r="Q15" s="84"/>
      <c r="R15" s="84">
        <v>138312001</v>
      </c>
    </row>
    <row r="16" spans="2:28" s="2" customFormat="1" x14ac:dyDescent="0.55000000000000004">
      <c r="B16" s="2" t="s">
        <v>239</v>
      </c>
      <c r="C16" s="102"/>
      <c r="D16" s="84">
        <v>71591</v>
      </c>
      <c r="E16" s="84"/>
      <c r="F16" s="84">
        <v>3023090625</v>
      </c>
      <c r="G16" s="84"/>
      <c r="H16" s="84">
        <v>2891394581</v>
      </c>
      <c r="I16" s="84"/>
      <c r="J16" s="84">
        <v>131696044</v>
      </c>
      <c r="K16" s="84"/>
      <c r="L16" s="84">
        <v>71591</v>
      </c>
      <c r="M16" s="84"/>
      <c r="N16" s="84">
        <v>3023090625</v>
      </c>
      <c r="O16" s="84"/>
      <c r="P16" s="84">
        <v>2891394581</v>
      </c>
      <c r="Q16" s="84"/>
      <c r="R16" s="84">
        <v>131696044</v>
      </c>
    </row>
    <row r="17" spans="2:18" s="2" customFormat="1" x14ac:dyDescent="0.55000000000000004">
      <c r="B17" s="2" t="s">
        <v>240</v>
      </c>
      <c r="C17" s="102"/>
      <c r="D17" s="84">
        <v>257545</v>
      </c>
      <c r="E17" s="84"/>
      <c r="F17" s="84">
        <v>1456711735</v>
      </c>
      <c r="G17" s="84"/>
      <c r="H17" s="84">
        <v>1356049489</v>
      </c>
      <c r="I17" s="84"/>
      <c r="J17" s="84">
        <v>100662246</v>
      </c>
      <c r="K17" s="84"/>
      <c r="L17" s="84">
        <v>257545</v>
      </c>
      <c r="M17" s="84"/>
      <c r="N17" s="84">
        <v>1456711735</v>
      </c>
      <c r="O17" s="84"/>
      <c r="P17" s="84">
        <v>1356049489</v>
      </c>
      <c r="Q17" s="84"/>
      <c r="R17" s="84">
        <v>100662246</v>
      </c>
    </row>
    <row r="18" spans="2:18" s="2" customFormat="1" x14ac:dyDescent="0.55000000000000004">
      <c r="B18" s="2" t="s">
        <v>238</v>
      </c>
      <c r="C18" s="102"/>
      <c r="D18" s="84">
        <v>849068</v>
      </c>
      <c r="E18" s="84"/>
      <c r="F18" s="84">
        <v>6650846437</v>
      </c>
      <c r="G18" s="84"/>
      <c r="H18" s="84">
        <v>6622834688</v>
      </c>
      <c r="I18" s="84"/>
      <c r="J18" s="84">
        <v>28011749</v>
      </c>
      <c r="K18" s="84"/>
      <c r="L18" s="84">
        <v>849068</v>
      </c>
      <c r="M18" s="84"/>
      <c r="N18" s="84">
        <v>6650846437</v>
      </c>
      <c r="O18" s="84"/>
      <c r="P18" s="84">
        <v>6622834688</v>
      </c>
      <c r="Q18" s="84"/>
      <c r="R18" s="84">
        <v>28011749</v>
      </c>
    </row>
    <row r="19" spans="2:18" s="2" customFormat="1" x14ac:dyDescent="0.55000000000000004">
      <c r="B19" s="2" t="s">
        <v>154</v>
      </c>
      <c r="C19" s="102"/>
      <c r="D19" s="84">
        <v>184513</v>
      </c>
      <c r="E19" s="84"/>
      <c r="F19" s="84">
        <v>3079540329</v>
      </c>
      <c r="G19" s="84"/>
      <c r="H19" s="84">
        <v>3100091614</v>
      </c>
      <c r="I19" s="84"/>
      <c r="J19" s="84">
        <v>-20551284</v>
      </c>
      <c r="K19" s="84"/>
      <c r="L19" s="84">
        <v>184513</v>
      </c>
      <c r="M19" s="84"/>
      <c r="N19" s="84">
        <v>3079540329</v>
      </c>
      <c r="O19" s="84"/>
      <c r="P19" s="84">
        <v>3060583581</v>
      </c>
      <c r="Q19" s="84"/>
      <c r="R19" s="84">
        <v>18956748</v>
      </c>
    </row>
    <row r="20" spans="2:18" s="2" customFormat="1" x14ac:dyDescent="0.55000000000000004">
      <c r="B20" s="2" t="s">
        <v>230</v>
      </c>
      <c r="C20" s="102"/>
      <c r="D20" s="84">
        <v>315303</v>
      </c>
      <c r="E20" s="84"/>
      <c r="F20" s="84">
        <v>1921307186</v>
      </c>
      <c r="G20" s="84"/>
      <c r="H20" s="84">
        <v>1804789483</v>
      </c>
      <c r="I20" s="84"/>
      <c r="J20" s="84">
        <v>116517703</v>
      </c>
      <c r="K20" s="84"/>
      <c r="L20" s="84">
        <v>315303</v>
      </c>
      <c r="M20" s="84"/>
      <c r="N20" s="84">
        <v>1921307186</v>
      </c>
      <c r="O20" s="84"/>
      <c r="P20" s="84">
        <v>1910202822</v>
      </c>
      <c r="Q20" s="84"/>
      <c r="R20" s="84">
        <v>11104364</v>
      </c>
    </row>
    <row r="21" spans="2:18" s="2" customFormat="1" x14ac:dyDescent="0.55000000000000004">
      <c r="B21" s="2" t="s">
        <v>126</v>
      </c>
      <c r="C21" s="102"/>
      <c r="D21" s="84">
        <v>77</v>
      </c>
      <c r="E21" s="84"/>
      <c r="F21" s="84">
        <v>64944656</v>
      </c>
      <c r="G21" s="84"/>
      <c r="H21" s="84">
        <v>64063936</v>
      </c>
      <c r="I21" s="84"/>
      <c r="J21" s="84">
        <v>880720</v>
      </c>
      <c r="K21" s="84"/>
      <c r="L21" s="84">
        <v>77</v>
      </c>
      <c r="M21" s="84"/>
      <c r="N21" s="84">
        <v>64944656</v>
      </c>
      <c r="O21" s="84"/>
      <c r="P21" s="84">
        <v>56096650</v>
      </c>
      <c r="Q21" s="84"/>
      <c r="R21" s="84">
        <v>8848006</v>
      </c>
    </row>
    <row r="22" spans="2:18" s="2" customFormat="1" x14ac:dyDescent="0.55000000000000004">
      <c r="B22" s="2" t="s">
        <v>123</v>
      </c>
      <c r="C22" s="102"/>
      <c r="D22" s="84">
        <v>197</v>
      </c>
      <c r="E22" s="84"/>
      <c r="F22" s="84">
        <v>155235438</v>
      </c>
      <c r="G22" s="84"/>
      <c r="H22" s="84">
        <v>261032434</v>
      </c>
      <c r="I22" s="84"/>
      <c r="J22" s="84">
        <v>-105796995</v>
      </c>
      <c r="K22" s="84"/>
      <c r="L22" s="84">
        <v>197</v>
      </c>
      <c r="M22" s="84"/>
      <c r="N22" s="84">
        <v>155235438</v>
      </c>
      <c r="O22" s="84"/>
      <c r="P22" s="84">
        <v>147507690</v>
      </c>
      <c r="Q22" s="84"/>
      <c r="R22" s="84">
        <v>7727748</v>
      </c>
    </row>
    <row r="23" spans="2:18" s="2" customFormat="1" x14ac:dyDescent="0.55000000000000004">
      <c r="B23" s="2" t="s">
        <v>130</v>
      </c>
      <c r="C23" s="102"/>
      <c r="D23" s="84">
        <v>4974884</v>
      </c>
      <c r="E23" s="84"/>
      <c r="F23" s="84">
        <v>40650229878</v>
      </c>
      <c r="G23" s="84"/>
      <c r="H23" s="84">
        <v>41243663891</v>
      </c>
      <c r="I23" s="84"/>
      <c r="J23" s="84">
        <v>-593434012</v>
      </c>
      <c r="K23" s="84"/>
      <c r="L23" s="84">
        <v>4974884</v>
      </c>
      <c r="M23" s="84"/>
      <c r="N23" s="84">
        <v>40650229878</v>
      </c>
      <c r="O23" s="84"/>
      <c r="P23" s="84">
        <v>40650229878</v>
      </c>
      <c r="Q23" s="84"/>
      <c r="R23" s="84">
        <v>0</v>
      </c>
    </row>
    <row r="24" spans="2:18" s="2" customFormat="1" x14ac:dyDescent="0.55000000000000004">
      <c r="B24" s="2" t="s">
        <v>117</v>
      </c>
      <c r="C24" s="102"/>
      <c r="D24" s="84">
        <v>5400</v>
      </c>
      <c r="E24" s="84"/>
      <c r="F24" s="84">
        <v>5307237888</v>
      </c>
      <c r="G24" s="84"/>
      <c r="H24" s="84">
        <v>5399021250</v>
      </c>
      <c r="I24" s="84"/>
      <c r="J24" s="84">
        <v>-91783361</v>
      </c>
      <c r="K24" s="84"/>
      <c r="L24" s="84">
        <v>5400</v>
      </c>
      <c r="M24" s="84"/>
      <c r="N24" s="84">
        <v>5307237888</v>
      </c>
      <c r="O24" s="84"/>
      <c r="P24" s="84">
        <v>5399021250</v>
      </c>
      <c r="Q24" s="84"/>
      <c r="R24" s="84">
        <v>-91783361</v>
      </c>
    </row>
    <row r="25" spans="2:18" s="2" customFormat="1" x14ac:dyDescent="0.55000000000000004">
      <c r="B25" s="2" t="s">
        <v>160</v>
      </c>
      <c r="C25" s="102"/>
      <c r="D25" s="84">
        <v>1547430</v>
      </c>
      <c r="E25" s="84"/>
      <c r="F25" s="84">
        <v>10644501717</v>
      </c>
      <c r="G25" s="84"/>
      <c r="H25" s="84">
        <v>10804010252</v>
      </c>
      <c r="I25" s="84"/>
      <c r="J25" s="84">
        <v>-159508534</v>
      </c>
      <c r="K25" s="84"/>
      <c r="L25" s="84">
        <v>1547430</v>
      </c>
      <c r="M25" s="84"/>
      <c r="N25" s="84">
        <v>10644501717</v>
      </c>
      <c r="O25" s="84"/>
      <c r="P25" s="84">
        <v>10804010252</v>
      </c>
      <c r="Q25" s="84"/>
      <c r="R25" s="84">
        <v>-159508534</v>
      </c>
    </row>
    <row r="26" spans="2:18" s="2" customFormat="1" x14ac:dyDescent="0.55000000000000004">
      <c r="B26" s="2" t="s">
        <v>225</v>
      </c>
      <c r="C26" s="102"/>
      <c r="D26" s="84">
        <v>616907</v>
      </c>
      <c r="E26" s="84"/>
      <c r="F26" s="84">
        <v>15345015785</v>
      </c>
      <c r="G26" s="84"/>
      <c r="H26" s="84">
        <v>15460855127</v>
      </c>
      <c r="I26" s="84"/>
      <c r="J26" s="84">
        <v>-115839341</v>
      </c>
      <c r="K26" s="84"/>
      <c r="L26" s="84">
        <v>616907</v>
      </c>
      <c r="M26" s="84"/>
      <c r="N26" s="84">
        <v>15345015785</v>
      </c>
      <c r="O26" s="84"/>
      <c r="P26" s="84">
        <v>15557098939</v>
      </c>
      <c r="Q26" s="84"/>
      <c r="R26" s="84">
        <v>-212083153</v>
      </c>
    </row>
    <row r="27" spans="2:18" s="2" customFormat="1" x14ac:dyDescent="0.55000000000000004">
      <c r="B27" s="2" t="s">
        <v>237</v>
      </c>
      <c r="C27" s="102"/>
      <c r="D27" s="84">
        <v>1408426</v>
      </c>
      <c r="E27" s="84"/>
      <c r="F27" s="84">
        <v>11242368298</v>
      </c>
      <c r="G27" s="84"/>
      <c r="H27" s="84">
        <v>11552012075</v>
      </c>
      <c r="I27" s="84"/>
      <c r="J27" s="84">
        <v>-309643776</v>
      </c>
      <c r="K27" s="84"/>
      <c r="L27" s="84">
        <v>1408426</v>
      </c>
      <c r="M27" s="84"/>
      <c r="N27" s="84">
        <v>11242368298</v>
      </c>
      <c r="O27" s="84"/>
      <c r="P27" s="84">
        <v>11552012075</v>
      </c>
      <c r="Q27" s="84"/>
      <c r="R27" s="84">
        <v>-309643776</v>
      </c>
    </row>
    <row r="28" spans="2:18" s="2" customFormat="1" x14ac:dyDescent="0.55000000000000004">
      <c r="B28" s="2" t="s">
        <v>232</v>
      </c>
      <c r="C28" s="102"/>
      <c r="D28" s="84">
        <v>341730</v>
      </c>
      <c r="E28" s="84"/>
      <c r="F28" s="84">
        <v>4915411343</v>
      </c>
      <c r="G28" s="84"/>
      <c r="H28" s="84">
        <v>5428353369</v>
      </c>
      <c r="I28" s="84"/>
      <c r="J28" s="84">
        <v>-512942025</v>
      </c>
      <c r="K28" s="84"/>
      <c r="L28" s="84">
        <v>341730</v>
      </c>
      <c r="M28" s="84"/>
      <c r="N28" s="84">
        <v>4915411343</v>
      </c>
      <c r="O28" s="84"/>
      <c r="P28" s="84">
        <v>5333038380</v>
      </c>
      <c r="Q28" s="84"/>
      <c r="R28" s="84">
        <v>-417627036</v>
      </c>
    </row>
    <row r="29" spans="2:18" s="2" customFormat="1" x14ac:dyDescent="0.55000000000000004">
      <c r="B29" s="2" t="s">
        <v>149</v>
      </c>
      <c r="C29" s="102"/>
      <c r="D29" s="84">
        <v>613503</v>
      </c>
      <c r="E29" s="84"/>
      <c r="F29" s="84">
        <v>7842705170</v>
      </c>
      <c r="G29" s="84"/>
      <c r="H29" s="84">
        <v>8062252127</v>
      </c>
      <c r="I29" s="84"/>
      <c r="J29" s="84">
        <v>-219546956</v>
      </c>
      <c r="K29" s="84"/>
      <c r="L29" s="84">
        <v>613503</v>
      </c>
      <c r="M29" s="84"/>
      <c r="N29" s="84">
        <v>7842705170</v>
      </c>
      <c r="O29" s="84"/>
      <c r="P29" s="84">
        <v>8955548497</v>
      </c>
      <c r="Q29" s="84"/>
      <c r="R29" s="84">
        <v>-1112843326</v>
      </c>
    </row>
    <row r="30" spans="2:18" s="2" customFormat="1" x14ac:dyDescent="0.55000000000000004">
      <c r="B30" s="2" t="s">
        <v>219</v>
      </c>
      <c r="C30" s="102"/>
      <c r="D30" s="84">
        <v>3133975</v>
      </c>
      <c r="E30" s="84"/>
      <c r="F30" s="84">
        <v>12919264588</v>
      </c>
      <c r="G30" s="84"/>
      <c r="H30" s="84">
        <v>13124876226</v>
      </c>
      <c r="I30" s="84"/>
      <c r="J30" s="84">
        <v>-205611637</v>
      </c>
      <c r="K30" s="84"/>
      <c r="L30" s="84">
        <v>3133975</v>
      </c>
      <c r="M30" s="84"/>
      <c r="N30" s="84">
        <v>12919264588</v>
      </c>
      <c r="O30" s="84"/>
      <c r="P30" s="84">
        <v>14199934841</v>
      </c>
      <c r="Q30" s="84"/>
      <c r="R30" s="84">
        <v>-1280670252</v>
      </c>
    </row>
    <row r="31" spans="2:18" s="2" customFormat="1" x14ac:dyDescent="0.55000000000000004">
      <c r="B31" s="2" t="s">
        <v>224</v>
      </c>
      <c r="C31" s="102"/>
      <c r="D31" s="84">
        <v>1233529</v>
      </c>
      <c r="E31" s="84"/>
      <c r="F31" s="84">
        <v>14272845808</v>
      </c>
      <c r="G31" s="84"/>
      <c r="H31" s="84">
        <v>15474511520</v>
      </c>
      <c r="I31" s="84"/>
      <c r="J31" s="84">
        <v>-1201665711</v>
      </c>
      <c r="K31" s="84"/>
      <c r="L31" s="84">
        <v>1233529</v>
      </c>
      <c r="M31" s="84"/>
      <c r="N31" s="84">
        <v>14272845808</v>
      </c>
      <c r="O31" s="84"/>
      <c r="P31" s="84">
        <v>15569053383</v>
      </c>
      <c r="Q31" s="84"/>
      <c r="R31" s="84">
        <v>-1296207574</v>
      </c>
    </row>
    <row r="32" spans="2:18" s="2" customFormat="1" x14ac:dyDescent="0.55000000000000004">
      <c r="B32" s="2" t="s">
        <v>220</v>
      </c>
      <c r="C32" s="102"/>
      <c r="D32" s="84">
        <v>1397761</v>
      </c>
      <c r="E32" s="84"/>
      <c r="F32" s="84">
        <v>6655438302</v>
      </c>
      <c r="G32" s="84"/>
      <c r="H32" s="84">
        <v>7058377156</v>
      </c>
      <c r="I32" s="84"/>
      <c r="J32" s="84">
        <v>-402938853</v>
      </c>
      <c r="K32" s="84"/>
      <c r="L32" s="84">
        <v>1397761</v>
      </c>
      <c r="M32" s="84"/>
      <c r="N32" s="84">
        <v>6655438302</v>
      </c>
      <c r="O32" s="84"/>
      <c r="P32" s="84">
        <v>7952407760</v>
      </c>
      <c r="Q32" s="84"/>
      <c r="R32" s="84">
        <v>-1296969457</v>
      </c>
    </row>
    <row r="33" spans="2:18" s="2" customFormat="1" x14ac:dyDescent="0.55000000000000004">
      <c r="B33" s="2" t="s">
        <v>228</v>
      </c>
      <c r="C33" s="102"/>
      <c r="D33" s="84">
        <v>287995</v>
      </c>
      <c r="E33" s="84"/>
      <c r="F33" s="84">
        <v>7887053389</v>
      </c>
      <c r="G33" s="84"/>
      <c r="H33" s="84">
        <v>10077106327</v>
      </c>
      <c r="I33" s="84"/>
      <c r="J33" s="84">
        <v>-2190052937</v>
      </c>
      <c r="K33" s="84"/>
      <c r="L33" s="84">
        <v>287995</v>
      </c>
      <c r="M33" s="84"/>
      <c r="N33" s="84">
        <v>7887053389</v>
      </c>
      <c r="O33" s="84"/>
      <c r="P33" s="84">
        <v>10380140615</v>
      </c>
      <c r="Q33" s="84"/>
      <c r="R33" s="84">
        <v>-2493087225</v>
      </c>
    </row>
    <row r="34" spans="2:18" s="2" customFormat="1" x14ac:dyDescent="0.55000000000000004">
      <c r="B34" s="2" t="s">
        <v>171</v>
      </c>
      <c r="C34" s="102"/>
      <c r="D34" s="84">
        <v>461792</v>
      </c>
      <c r="E34" s="84"/>
      <c r="F34" s="84">
        <v>3956962190</v>
      </c>
      <c r="G34" s="84"/>
      <c r="H34" s="84">
        <v>4195665245</v>
      </c>
      <c r="I34" s="84"/>
      <c r="J34" s="84">
        <v>-238703054</v>
      </c>
      <c r="K34" s="84"/>
      <c r="L34" s="84">
        <v>461792</v>
      </c>
      <c r="M34" s="84"/>
      <c r="N34" s="84">
        <v>3956962190</v>
      </c>
      <c r="O34" s="84"/>
      <c r="P34" s="84">
        <v>6471657145</v>
      </c>
      <c r="Q34" s="84"/>
      <c r="R34" s="84">
        <v>-2514694954</v>
      </c>
    </row>
    <row r="35" spans="2:18" s="2" customFormat="1" x14ac:dyDescent="0.55000000000000004">
      <c r="B35" s="2" t="s">
        <v>143</v>
      </c>
      <c r="C35" s="102"/>
      <c r="D35" s="84">
        <v>1511787</v>
      </c>
      <c r="E35" s="84"/>
      <c r="F35" s="84">
        <v>12443116661</v>
      </c>
      <c r="G35" s="84"/>
      <c r="H35" s="84">
        <v>12698591279</v>
      </c>
      <c r="I35" s="84"/>
      <c r="J35" s="84">
        <v>-255474617</v>
      </c>
      <c r="K35" s="84"/>
      <c r="L35" s="84">
        <v>1511787</v>
      </c>
      <c r="M35" s="84"/>
      <c r="N35" s="84">
        <v>12443116661</v>
      </c>
      <c r="O35" s="84"/>
      <c r="P35" s="84">
        <v>15723101716</v>
      </c>
      <c r="Q35" s="84"/>
      <c r="R35" s="84">
        <v>-3279985054</v>
      </c>
    </row>
    <row r="36" spans="2:18" s="2" customFormat="1" x14ac:dyDescent="0.55000000000000004">
      <c r="B36" s="2" t="s">
        <v>139</v>
      </c>
      <c r="C36" s="102"/>
      <c r="D36" s="84">
        <v>4821980</v>
      </c>
      <c r="E36" s="84"/>
      <c r="F36" s="84">
        <v>61641699356</v>
      </c>
      <c r="G36" s="84"/>
      <c r="H36" s="84">
        <v>61689632248</v>
      </c>
      <c r="I36" s="84"/>
      <c r="J36" s="84">
        <v>-47932891</v>
      </c>
      <c r="K36" s="84"/>
      <c r="L36" s="84">
        <v>4821980</v>
      </c>
      <c r="M36" s="84"/>
      <c r="N36" s="84">
        <v>61641699356</v>
      </c>
      <c r="O36" s="84"/>
      <c r="P36" s="84">
        <v>67073864943</v>
      </c>
      <c r="Q36" s="84"/>
      <c r="R36" s="84">
        <v>-5432165586</v>
      </c>
    </row>
    <row r="37" spans="2:18" s="2" customFormat="1" x14ac:dyDescent="0.55000000000000004">
      <c r="B37" s="2" t="s">
        <v>156</v>
      </c>
      <c r="C37" s="102"/>
      <c r="D37" s="84">
        <v>6844500</v>
      </c>
      <c r="E37" s="84"/>
      <c r="F37" s="84">
        <v>12859135175</v>
      </c>
      <c r="G37" s="84"/>
      <c r="H37" s="84">
        <v>13246950363</v>
      </c>
      <c r="I37" s="84"/>
      <c r="J37" s="84">
        <v>-387815187</v>
      </c>
      <c r="K37" s="84"/>
      <c r="L37" s="84">
        <v>6844500</v>
      </c>
      <c r="M37" s="84"/>
      <c r="N37" s="84">
        <v>12859135175</v>
      </c>
      <c r="O37" s="84"/>
      <c r="P37" s="84">
        <v>18942604853</v>
      </c>
      <c r="Q37" s="84"/>
      <c r="R37" s="84">
        <v>-6083469677</v>
      </c>
    </row>
    <row r="38" spans="2:18" s="2" customFormat="1" x14ac:dyDescent="0.55000000000000004">
      <c r="B38" s="2" t="s">
        <v>153</v>
      </c>
      <c r="C38" s="102"/>
      <c r="D38" s="84">
        <v>1506857</v>
      </c>
      <c r="E38" s="84"/>
      <c r="F38" s="84">
        <v>14604439208</v>
      </c>
      <c r="G38" s="84"/>
      <c r="H38" s="84">
        <v>16027435849</v>
      </c>
      <c r="I38" s="84"/>
      <c r="J38" s="84">
        <v>-1422996640</v>
      </c>
      <c r="K38" s="84"/>
      <c r="L38" s="84">
        <v>1506857</v>
      </c>
      <c r="M38" s="84"/>
      <c r="N38" s="84">
        <v>14604439208</v>
      </c>
      <c r="O38" s="84"/>
      <c r="P38" s="84">
        <v>21211278256</v>
      </c>
      <c r="Q38" s="84"/>
      <c r="R38" s="84">
        <v>-6606839047</v>
      </c>
    </row>
    <row r="39" spans="2:18" s="2" customFormat="1" x14ac:dyDescent="0.55000000000000004">
      <c r="B39" s="2" t="s">
        <v>168</v>
      </c>
      <c r="C39" s="102"/>
      <c r="D39" s="84">
        <v>906255</v>
      </c>
      <c r="E39" s="84"/>
      <c r="F39" s="84">
        <v>32025671926</v>
      </c>
      <c r="G39" s="84"/>
      <c r="H39" s="84">
        <v>29998730665</v>
      </c>
      <c r="I39" s="84"/>
      <c r="J39" s="84">
        <v>2026941261</v>
      </c>
      <c r="K39" s="84"/>
      <c r="L39" s="84">
        <v>906255</v>
      </c>
      <c r="M39" s="84"/>
      <c r="N39" s="84">
        <v>32025671926</v>
      </c>
      <c r="O39" s="84"/>
      <c r="P39" s="84">
        <v>39611468614</v>
      </c>
      <c r="Q39" s="84"/>
      <c r="R39" s="84">
        <v>-7585796687</v>
      </c>
    </row>
    <row r="40" spans="2:18" s="2" customFormat="1" x14ac:dyDescent="0.55000000000000004">
      <c r="B40" s="2" t="s">
        <v>122</v>
      </c>
      <c r="C40" s="102"/>
      <c r="D40" s="84">
        <v>1359531</v>
      </c>
      <c r="E40" s="84"/>
      <c r="F40" s="84">
        <v>29218171511</v>
      </c>
      <c r="G40" s="84"/>
      <c r="H40" s="84">
        <v>29240096189</v>
      </c>
      <c r="I40" s="84"/>
      <c r="J40" s="84">
        <v>-21924677</v>
      </c>
      <c r="K40" s="84"/>
      <c r="L40" s="84">
        <v>1359531</v>
      </c>
      <c r="M40" s="84"/>
      <c r="N40" s="84">
        <v>29218171511</v>
      </c>
      <c r="O40" s="84"/>
      <c r="P40" s="84">
        <v>43556968916</v>
      </c>
      <c r="Q40" s="84"/>
      <c r="R40" s="84">
        <v>-14338797404</v>
      </c>
    </row>
    <row r="41" spans="2:18" s="42" customFormat="1" ht="30.75" customHeight="1" thickBot="1" x14ac:dyDescent="0.65">
      <c r="B41" s="83" t="s">
        <v>88</v>
      </c>
      <c r="D41" s="86">
        <f>SUM(D10:D40)</f>
        <v>51655037</v>
      </c>
      <c r="E41" s="46"/>
      <c r="F41" s="86">
        <f>SUM(F10:F40)</f>
        <v>477584604958</v>
      </c>
      <c r="G41" s="46"/>
      <c r="H41" s="86">
        <f>SUM(H10:H40)</f>
        <v>478466720953</v>
      </c>
      <c r="I41" s="46"/>
      <c r="J41" s="86">
        <f>SUM(J10:J40)</f>
        <v>-882115975</v>
      </c>
      <c r="K41" s="87"/>
      <c r="L41" s="86">
        <f>SUM(L10:L40)</f>
        <v>51655037</v>
      </c>
      <c r="M41" s="46"/>
      <c r="N41" s="86">
        <f>SUM(N10:N40)</f>
        <v>477584604958</v>
      </c>
      <c r="O41" s="46"/>
      <c r="P41" s="86">
        <f>SUM(P10:P40)</f>
        <v>523559643537</v>
      </c>
      <c r="Q41" s="46"/>
      <c r="R41" s="86">
        <f>SUM(R10:R40)</f>
        <v>-45975038562</v>
      </c>
    </row>
    <row r="42" spans="2:18" ht="21.75" thickTop="1" x14ac:dyDescent="0.55000000000000004"/>
    <row r="43" spans="2:18" ht="30" x14ac:dyDescent="0.75">
      <c r="J43" s="60">
        <v>11</v>
      </c>
    </row>
  </sheetData>
  <sortState xmlns:xlrd2="http://schemas.microsoft.com/office/spreadsheetml/2017/richdata2" ref="B10:R40">
    <sortCondition descending="1" ref="R10:R40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58" orientation="landscape" r:id="rId1"/>
  <rowBreaks count="1" manualBreakCount="1">
    <brk id="3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84"/>
  <sheetViews>
    <sheetView rightToLeft="1" view="pageBreakPreview" topLeftCell="A49" zoomScale="60" zoomScaleNormal="96" workbookViewId="0">
      <selection activeCell="F83" sqref="F83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8" ht="30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28" ht="30" x14ac:dyDescent="0.55000000000000004">
      <c r="B4" s="106" t="s">
        <v>234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132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25" t="s">
        <v>2</v>
      </c>
      <c r="D8" s="106" t="s">
        <v>54</v>
      </c>
      <c r="E8" s="106" t="s">
        <v>54</v>
      </c>
      <c r="F8" s="106" t="s">
        <v>54</v>
      </c>
      <c r="G8" s="106" t="s">
        <v>54</v>
      </c>
      <c r="H8" s="106" t="s">
        <v>54</v>
      </c>
      <c r="I8" s="106" t="s">
        <v>54</v>
      </c>
      <c r="J8" s="106" t="s">
        <v>54</v>
      </c>
      <c r="L8" s="106" t="s">
        <v>55</v>
      </c>
      <c r="M8" s="106" t="s">
        <v>55</v>
      </c>
      <c r="N8" s="106" t="s">
        <v>55</v>
      </c>
      <c r="O8" s="106" t="s">
        <v>55</v>
      </c>
      <c r="P8" s="106" t="s">
        <v>55</v>
      </c>
      <c r="Q8" s="106" t="s">
        <v>55</v>
      </c>
      <c r="R8" s="106" t="s">
        <v>55</v>
      </c>
    </row>
    <row r="9" spans="2:28" s="4" customFormat="1" ht="63" customHeight="1" x14ac:dyDescent="0.55000000000000004">
      <c r="B9" s="125" t="s">
        <v>2</v>
      </c>
      <c r="D9" s="109" t="s">
        <v>6</v>
      </c>
      <c r="E9" s="48"/>
      <c r="F9" s="109" t="s">
        <v>68</v>
      </c>
      <c r="G9" s="48"/>
      <c r="H9" s="109" t="s">
        <v>69</v>
      </c>
      <c r="I9" s="48"/>
      <c r="J9" s="109" t="s">
        <v>71</v>
      </c>
      <c r="L9" s="109" t="s">
        <v>6</v>
      </c>
      <c r="M9" s="48"/>
      <c r="N9" s="109" t="s">
        <v>68</v>
      </c>
      <c r="O9" s="48"/>
      <c r="P9" s="109" t="s">
        <v>69</v>
      </c>
      <c r="Q9" s="48"/>
      <c r="R9" s="109" t="s">
        <v>71</v>
      </c>
    </row>
    <row r="10" spans="2:28" x14ac:dyDescent="0.55000000000000004">
      <c r="B10" s="2" t="s">
        <v>138</v>
      </c>
      <c r="C10" s="102"/>
      <c r="D10" s="3">
        <v>0</v>
      </c>
      <c r="E10" s="3"/>
      <c r="F10" s="3">
        <v>0</v>
      </c>
      <c r="G10" s="3"/>
      <c r="H10" s="3">
        <v>0</v>
      </c>
      <c r="I10" s="3"/>
      <c r="J10" s="3">
        <v>0</v>
      </c>
      <c r="K10" s="3"/>
      <c r="L10" s="3">
        <v>1805893</v>
      </c>
      <c r="M10" s="3"/>
      <c r="N10" s="3">
        <v>91446138296</v>
      </c>
      <c r="O10" s="3"/>
      <c r="P10" s="3">
        <v>60018973713</v>
      </c>
      <c r="Q10" s="3"/>
      <c r="R10" s="3">
        <v>31427164583</v>
      </c>
    </row>
    <row r="11" spans="2:28" x14ac:dyDescent="0.55000000000000004">
      <c r="B11" s="2" t="s">
        <v>134</v>
      </c>
      <c r="C11" s="102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5155820</v>
      </c>
      <c r="M11" s="3"/>
      <c r="N11" s="3">
        <v>77469192137</v>
      </c>
      <c r="O11" s="3"/>
      <c r="P11" s="3">
        <v>49406377276</v>
      </c>
      <c r="Q11" s="3"/>
      <c r="R11" s="3">
        <v>28062814861</v>
      </c>
    </row>
    <row r="12" spans="2:28" x14ac:dyDescent="0.55000000000000004">
      <c r="B12" s="2" t="s">
        <v>143</v>
      </c>
      <c r="C12" s="102"/>
      <c r="D12" s="3">
        <v>0</v>
      </c>
      <c r="E12" s="3"/>
      <c r="F12" s="3">
        <v>0</v>
      </c>
      <c r="G12" s="3"/>
      <c r="H12" s="3">
        <v>0</v>
      </c>
      <c r="I12" s="3"/>
      <c r="J12" s="3">
        <v>0</v>
      </c>
      <c r="K12" s="3"/>
      <c r="L12" s="3">
        <v>3640000</v>
      </c>
      <c r="M12" s="3"/>
      <c r="N12" s="3">
        <v>43980947135</v>
      </c>
      <c r="O12" s="3"/>
      <c r="P12" s="3">
        <v>27897416820</v>
      </c>
      <c r="Q12" s="3"/>
      <c r="R12" s="3">
        <v>16083530315</v>
      </c>
    </row>
    <row r="13" spans="2:28" ht="19.5" customHeight="1" x14ac:dyDescent="0.55000000000000004">
      <c r="B13" s="2" t="s">
        <v>144</v>
      </c>
      <c r="C13" s="102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2567000</v>
      </c>
      <c r="M13" s="3"/>
      <c r="N13" s="3">
        <v>42600626188</v>
      </c>
      <c r="O13" s="3"/>
      <c r="P13" s="3">
        <v>31871062111</v>
      </c>
      <c r="Q13" s="3"/>
      <c r="R13" s="3">
        <v>10729564077</v>
      </c>
    </row>
    <row r="14" spans="2:28" ht="19.5" customHeight="1" x14ac:dyDescent="0.55000000000000004">
      <c r="B14" s="2" t="s">
        <v>167</v>
      </c>
      <c r="C14" s="102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4236516</v>
      </c>
      <c r="M14" s="3"/>
      <c r="N14" s="3">
        <v>36443885686</v>
      </c>
      <c r="O14" s="3"/>
      <c r="P14" s="3">
        <v>28881505202</v>
      </c>
      <c r="Q14" s="3"/>
      <c r="R14" s="3">
        <v>7562380484</v>
      </c>
    </row>
    <row r="15" spans="2:28" ht="19.5" customHeight="1" x14ac:dyDescent="0.55000000000000004">
      <c r="B15" s="2" t="s">
        <v>127</v>
      </c>
      <c r="C15" s="102"/>
      <c r="D15" s="3">
        <v>0</v>
      </c>
      <c r="E15" s="3"/>
      <c r="F15" s="3">
        <v>0</v>
      </c>
      <c r="G15" s="3"/>
      <c r="H15" s="3">
        <v>0</v>
      </c>
      <c r="I15" s="3"/>
      <c r="J15" s="3">
        <v>0</v>
      </c>
      <c r="K15" s="3"/>
      <c r="L15" s="3">
        <v>170706</v>
      </c>
      <c r="M15" s="3"/>
      <c r="N15" s="3">
        <v>24804910711</v>
      </c>
      <c r="O15" s="3"/>
      <c r="P15" s="3">
        <v>18426669600</v>
      </c>
      <c r="Q15" s="3"/>
      <c r="R15" s="3">
        <v>6378241111</v>
      </c>
    </row>
    <row r="16" spans="2:28" ht="19.5" customHeight="1" x14ac:dyDescent="0.55000000000000004">
      <c r="B16" s="2" t="s">
        <v>146</v>
      </c>
      <c r="C16" s="102"/>
      <c r="D16" s="3">
        <v>0</v>
      </c>
      <c r="E16" s="3"/>
      <c r="F16" s="3">
        <v>0</v>
      </c>
      <c r="G16" s="3"/>
      <c r="H16" s="3">
        <v>0</v>
      </c>
      <c r="I16" s="3"/>
      <c r="J16" s="3">
        <v>0</v>
      </c>
      <c r="K16" s="3"/>
      <c r="L16" s="3">
        <v>275724</v>
      </c>
      <c r="M16" s="3"/>
      <c r="N16" s="3">
        <v>38214474530</v>
      </c>
      <c r="O16" s="3"/>
      <c r="P16" s="3">
        <v>31957880991</v>
      </c>
      <c r="Q16" s="3"/>
      <c r="R16" s="3">
        <v>6256593539</v>
      </c>
    </row>
    <row r="17" spans="2:18" ht="19.5" customHeight="1" x14ac:dyDescent="0.55000000000000004">
      <c r="B17" s="2" t="s">
        <v>113</v>
      </c>
      <c r="C17" s="102"/>
      <c r="D17" s="3">
        <v>0</v>
      </c>
      <c r="E17" s="3"/>
      <c r="F17" s="3">
        <v>0</v>
      </c>
      <c r="G17" s="3"/>
      <c r="H17" s="3">
        <v>0</v>
      </c>
      <c r="I17" s="3"/>
      <c r="J17" s="3">
        <v>0</v>
      </c>
      <c r="K17" s="3"/>
      <c r="L17" s="3">
        <v>1717303</v>
      </c>
      <c r="M17" s="3"/>
      <c r="N17" s="3">
        <v>61049581062</v>
      </c>
      <c r="O17" s="3"/>
      <c r="P17" s="3">
        <v>55326626378</v>
      </c>
      <c r="Q17" s="3"/>
      <c r="R17" s="3">
        <v>5722954684</v>
      </c>
    </row>
    <row r="18" spans="2:18" ht="19.5" customHeight="1" x14ac:dyDescent="0.55000000000000004">
      <c r="B18" s="2" t="s">
        <v>142</v>
      </c>
      <c r="C18" s="102"/>
      <c r="D18" s="3">
        <v>0</v>
      </c>
      <c r="E18" s="3"/>
      <c r="F18" s="3">
        <v>0</v>
      </c>
      <c r="G18" s="3"/>
      <c r="H18" s="3">
        <v>0</v>
      </c>
      <c r="I18" s="3"/>
      <c r="J18" s="3">
        <v>0</v>
      </c>
      <c r="K18" s="3"/>
      <c r="L18" s="3">
        <v>100964</v>
      </c>
      <c r="M18" s="3"/>
      <c r="N18" s="3">
        <v>36119582909</v>
      </c>
      <c r="O18" s="3"/>
      <c r="P18" s="3">
        <v>30796467619</v>
      </c>
      <c r="Q18" s="3"/>
      <c r="R18" s="3">
        <v>5323115290</v>
      </c>
    </row>
    <row r="19" spans="2:18" ht="19.5" customHeight="1" x14ac:dyDescent="0.55000000000000004">
      <c r="B19" s="2" t="s">
        <v>121</v>
      </c>
      <c r="C19" s="102"/>
      <c r="D19" s="3">
        <v>0</v>
      </c>
      <c r="E19" s="3"/>
      <c r="F19" s="3">
        <v>0</v>
      </c>
      <c r="G19" s="3"/>
      <c r="H19" s="3">
        <v>0</v>
      </c>
      <c r="I19" s="3"/>
      <c r="J19" s="3">
        <v>0</v>
      </c>
      <c r="K19" s="3"/>
      <c r="L19" s="3">
        <v>643000</v>
      </c>
      <c r="M19" s="3"/>
      <c r="N19" s="3">
        <v>49706684238</v>
      </c>
      <c r="O19" s="3"/>
      <c r="P19" s="3">
        <v>46461568963</v>
      </c>
      <c r="Q19" s="3"/>
      <c r="R19" s="3">
        <v>3245115275</v>
      </c>
    </row>
    <row r="20" spans="2:18" ht="19.5" customHeight="1" x14ac:dyDescent="0.55000000000000004">
      <c r="B20" s="2" t="s">
        <v>145</v>
      </c>
      <c r="C20" s="102"/>
      <c r="D20" s="3">
        <v>320636</v>
      </c>
      <c r="E20" s="3"/>
      <c r="F20" s="3">
        <v>7375717965</v>
      </c>
      <c r="G20" s="3"/>
      <c r="H20" s="3">
        <v>6645483312</v>
      </c>
      <c r="I20" s="3"/>
      <c r="J20" s="3">
        <v>730234653</v>
      </c>
      <c r="K20" s="3"/>
      <c r="L20" s="3">
        <v>1300000</v>
      </c>
      <c r="M20" s="3"/>
      <c r="N20" s="3">
        <v>29808537222</v>
      </c>
      <c r="O20" s="3"/>
      <c r="P20" s="3">
        <v>26943725250</v>
      </c>
      <c r="Q20" s="3"/>
      <c r="R20" s="3">
        <v>2864811972</v>
      </c>
    </row>
    <row r="21" spans="2:18" ht="19.5" customHeight="1" x14ac:dyDescent="0.55000000000000004">
      <c r="B21" s="2" t="s">
        <v>170</v>
      </c>
      <c r="C21" s="102"/>
      <c r="D21" s="3">
        <v>0</v>
      </c>
      <c r="E21" s="3"/>
      <c r="F21" s="3">
        <v>0</v>
      </c>
      <c r="G21" s="3"/>
      <c r="H21" s="3">
        <v>0</v>
      </c>
      <c r="I21" s="3"/>
      <c r="J21" s="3">
        <v>0</v>
      </c>
      <c r="K21" s="3"/>
      <c r="L21" s="3">
        <v>620000</v>
      </c>
      <c r="M21" s="3"/>
      <c r="N21" s="3">
        <v>22605543858</v>
      </c>
      <c r="O21" s="3"/>
      <c r="P21" s="3">
        <v>20159718312</v>
      </c>
      <c r="Q21" s="3"/>
      <c r="R21" s="3">
        <v>2445825546</v>
      </c>
    </row>
    <row r="22" spans="2:18" ht="19.5" customHeight="1" x14ac:dyDescent="0.55000000000000004">
      <c r="B22" s="2" t="s">
        <v>131</v>
      </c>
      <c r="C22" s="102"/>
      <c r="D22" s="3">
        <v>0</v>
      </c>
      <c r="E22" s="3"/>
      <c r="F22" s="3">
        <v>0</v>
      </c>
      <c r="G22" s="3"/>
      <c r="H22" s="3">
        <v>0</v>
      </c>
      <c r="I22" s="3"/>
      <c r="J22" s="3">
        <v>0</v>
      </c>
      <c r="K22" s="3"/>
      <c r="L22" s="3">
        <v>902641</v>
      </c>
      <c r="M22" s="3"/>
      <c r="N22" s="3">
        <v>15918726766</v>
      </c>
      <c r="O22" s="3"/>
      <c r="P22" s="3">
        <v>13737208079</v>
      </c>
      <c r="Q22" s="3"/>
      <c r="R22" s="3">
        <v>2181518687</v>
      </c>
    </row>
    <row r="23" spans="2:18" ht="19.5" customHeight="1" x14ac:dyDescent="0.55000000000000004">
      <c r="B23" s="2" t="s">
        <v>150</v>
      </c>
      <c r="C23" s="102"/>
      <c r="D23" s="3">
        <v>0</v>
      </c>
      <c r="E23" s="3"/>
      <c r="F23" s="3">
        <v>0</v>
      </c>
      <c r="G23" s="3"/>
      <c r="H23" s="3">
        <v>0</v>
      </c>
      <c r="I23" s="3"/>
      <c r="J23" s="3">
        <v>0</v>
      </c>
      <c r="K23" s="3"/>
      <c r="L23" s="3">
        <v>1384000</v>
      </c>
      <c r="M23" s="3"/>
      <c r="N23" s="3">
        <v>14942047802</v>
      </c>
      <c r="O23" s="3"/>
      <c r="P23" s="3">
        <v>13415181024</v>
      </c>
      <c r="Q23" s="3"/>
      <c r="R23" s="3">
        <v>1526866778</v>
      </c>
    </row>
    <row r="24" spans="2:18" ht="19.5" customHeight="1" x14ac:dyDescent="0.55000000000000004">
      <c r="B24" s="2" t="s">
        <v>240</v>
      </c>
      <c r="C24" s="102"/>
      <c r="D24" s="3">
        <v>1901368</v>
      </c>
      <c r="E24" s="3"/>
      <c r="F24" s="3">
        <v>11353720107</v>
      </c>
      <c r="G24" s="3"/>
      <c r="H24" s="3">
        <v>10011256654</v>
      </c>
      <c r="I24" s="3"/>
      <c r="J24" s="3">
        <v>1342463453</v>
      </c>
      <c r="K24" s="3"/>
      <c r="L24" s="3">
        <v>1901368</v>
      </c>
      <c r="M24" s="3"/>
      <c r="N24" s="3">
        <v>11353720107</v>
      </c>
      <c r="O24" s="3"/>
      <c r="P24" s="3">
        <v>10011256654</v>
      </c>
      <c r="Q24" s="3"/>
      <c r="R24" s="3">
        <v>1342463453</v>
      </c>
    </row>
    <row r="25" spans="2:18" ht="19.5" customHeight="1" x14ac:dyDescent="0.55000000000000004">
      <c r="B25" s="2" t="s">
        <v>165</v>
      </c>
      <c r="C25" s="102"/>
      <c r="D25" s="3">
        <v>0</v>
      </c>
      <c r="E25" s="3"/>
      <c r="F25" s="3">
        <v>0</v>
      </c>
      <c r="G25" s="3"/>
      <c r="H25" s="3">
        <v>0</v>
      </c>
      <c r="I25" s="3"/>
      <c r="J25" s="3">
        <v>0</v>
      </c>
      <c r="K25" s="3"/>
      <c r="L25" s="3">
        <v>500000</v>
      </c>
      <c r="M25" s="3"/>
      <c r="N25" s="3">
        <v>15536263234</v>
      </c>
      <c r="O25" s="3"/>
      <c r="P25" s="3">
        <v>14438097814</v>
      </c>
      <c r="Q25" s="3"/>
      <c r="R25" s="3">
        <v>1098165420</v>
      </c>
    </row>
    <row r="26" spans="2:18" ht="19.5" customHeight="1" x14ac:dyDescent="0.55000000000000004">
      <c r="B26" s="2" t="s">
        <v>229</v>
      </c>
      <c r="C26" s="102"/>
      <c r="D26" s="3">
        <v>1867639</v>
      </c>
      <c r="E26" s="3"/>
      <c r="F26" s="3">
        <v>10404789913</v>
      </c>
      <c r="G26" s="3"/>
      <c r="H26" s="3">
        <v>9457592305</v>
      </c>
      <c r="I26" s="3"/>
      <c r="J26" s="3">
        <v>947197608</v>
      </c>
      <c r="K26" s="3"/>
      <c r="L26" s="3">
        <v>1867639</v>
      </c>
      <c r="M26" s="3"/>
      <c r="N26" s="3">
        <v>10404789913</v>
      </c>
      <c r="O26" s="3"/>
      <c r="P26" s="3">
        <v>9457592305</v>
      </c>
      <c r="Q26" s="3"/>
      <c r="R26" s="3">
        <v>947197608</v>
      </c>
    </row>
    <row r="27" spans="2:18" ht="19.5" customHeight="1" x14ac:dyDescent="0.55000000000000004">
      <c r="B27" s="2" t="s">
        <v>226</v>
      </c>
      <c r="C27" s="102"/>
      <c r="D27" s="3">
        <v>3113909</v>
      </c>
      <c r="E27" s="3"/>
      <c r="F27" s="3">
        <v>11250709467</v>
      </c>
      <c r="G27" s="3"/>
      <c r="H27" s="3">
        <v>10360397579</v>
      </c>
      <c r="I27" s="3"/>
      <c r="J27" s="3">
        <v>890311888</v>
      </c>
      <c r="K27" s="3"/>
      <c r="L27" s="3">
        <v>3113909</v>
      </c>
      <c r="M27" s="3"/>
      <c r="N27" s="3">
        <v>11250709467</v>
      </c>
      <c r="O27" s="3"/>
      <c r="P27" s="3">
        <v>10360397579</v>
      </c>
      <c r="Q27" s="3"/>
      <c r="R27" s="3">
        <v>890311888</v>
      </c>
    </row>
    <row r="28" spans="2:18" ht="19.5" customHeight="1" x14ac:dyDescent="0.55000000000000004">
      <c r="B28" s="2" t="s">
        <v>154</v>
      </c>
      <c r="C28" s="102"/>
      <c r="D28" s="3">
        <v>0</v>
      </c>
      <c r="E28" s="3"/>
      <c r="F28" s="3">
        <v>0</v>
      </c>
      <c r="G28" s="3"/>
      <c r="H28" s="3">
        <v>0</v>
      </c>
      <c r="I28" s="3"/>
      <c r="J28" s="3">
        <v>0</v>
      </c>
      <c r="K28" s="3"/>
      <c r="L28" s="3">
        <v>1533275</v>
      </c>
      <c r="M28" s="3"/>
      <c r="N28" s="3">
        <v>81974760586</v>
      </c>
      <c r="O28" s="3"/>
      <c r="P28" s="3">
        <v>81299051137</v>
      </c>
      <c r="Q28" s="3"/>
      <c r="R28" s="3">
        <v>675709449</v>
      </c>
    </row>
    <row r="29" spans="2:18" ht="19.5" customHeight="1" x14ac:dyDescent="0.55000000000000004">
      <c r="B29" s="2" t="s">
        <v>148</v>
      </c>
      <c r="C29" s="102"/>
      <c r="D29" s="3">
        <v>0</v>
      </c>
      <c r="E29" s="3"/>
      <c r="F29" s="3">
        <v>0</v>
      </c>
      <c r="G29" s="3"/>
      <c r="H29" s="3">
        <v>0</v>
      </c>
      <c r="I29" s="3"/>
      <c r="J29" s="3">
        <v>0</v>
      </c>
      <c r="K29" s="3"/>
      <c r="L29" s="3">
        <v>5000</v>
      </c>
      <c r="M29" s="3"/>
      <c r="N29" s="3">
        <v>4555174225</v>
      </c>
      <c r="O29" s="3"/>
      <c r="P29" s="3">
        <v>4124352325</v>
      </c>
      <c r="Q29" s="3"/>
      <c r="R29" s="3">
        <v>430821900</v>
      </c>
    </row>
    <row r="30" spans="2:18" ht="19.5" customHeight="1" x14ac:dyDescent="0.55000000000000004">
      <c r="B30" s="2" t="s">
        <v>159</v>
      </c>
      <c r="C30" s="102"/>
      <c r="D30" s="3">
        <v>0</v>
      </c>
      <c r="E30" s="3"/>
      <c r="F30" s="3">
        <v>0</v>
      </c>
      <c r="G30" s="3"/>
      <c r="H30" s="3">
        <v>0</v>
      </c>
      <c r="I30" s="3"/>
      <c r="J30" s="3">
        <v>0</v>
      </c>
      <c r="K30" s="3"/>
      <c r="L30" s="3">
        <v>2254288</v>
      </c>
      <c r="M30" s="3"/>
      <c r="N30" s="3">
        <v>30121485330</v>
      </c>
      <c r="O30" s="3"/>
      <c r="P30" s="3">
        <v>29769331611</v>
      </c>
      <c r="Q30" s="3"/>
      <c r="R30" s="3">
        <v>352153719</v>
      </c>
    </row>
    <row r="31" spans="2:18" ht="19.5" customHeight="1" x14ac:dyDescent="0.55000000000000004">
      <c r="B31" s="2" t="s">
        <v>123</v>
      </c>
      <c r="C31" s="102"/>
      <c r="D31" s="3">
        <v>3900</v>
      </c>
      <c r="E31" s="3"/>
      <c r="F31" s="3">
        <v>3053746411</v>
      </c>
      <c r="G31" s="3"/>
      <c r="H31" s="3">
        <v>2920203002</v>
      </c>
      <c r="I31" s="3"/>
      <c r="J31" s="3">
        <v>133543409</v>
      </c>
      <c r="K31" s="3"/>
      <c r="L31" s="3">
        <v>5500</v>
      </c>
      <c r="M31" s="3"/>
      <c r="N31" s="3">
        <v>4243386752</v>
      </c>
      <c r="O31" s="3"/>
      <c r="P31" s="3">
        <v>4118235004</v>
      </c>
      <c r="Q31" s="3"/>
      <c r="R31" s="3">
        <v>125151748</v>
      </c>
    </row>
    <row r="32" spans="2:18" ht="19.5" customHeight="1" x14ac:dyDescent="0.55000000000000004">
      <c r="B32" s="2" t="s">
        <v>182</v>
      </c>
      <c r="C32" s="102"/>
      <c r="D32" s="3">
        <v>2300</v>
      </c>
      <c r="E32" s="3"/>
      <c r="F32" s="3">
        <v>1757430410</v>
      </c>
      <c r="G32" s="3"/>
      <c r="H32" s="3">
        <v>1684595277</v>
      </c>
      <c r="I32" s="3"/>
      <c r="J32" s="3">
        <v>72835133</v>
      </c>
      <c r="K32" s="3"/>
      <c r="L32" s="3">
        <v>7300</v>
      </c>
      <c r="M32" s="3"/>
      <c r="N32" s="3">
        <v>5341780630</v>
      </c>
      <c r="O32" s="3"/>
      <c r="P32" s="3">
        <v>5236839000</v>
      </c>
      <c r="Q32" s="3"/>
      <c r="R32" s="3">
        <v>104941630</v>
      </c>
    </row>
    <row r="33" spans="2:18" ht="19.5" customHeight="1" x14ac:dyDescent="0.55000000000000004">
      <c r="B33" s="2" t="s">
        <v>221</v>
      </c>
      <c r="C33" s="102"/>
      <c r="D33" s="3">
        <v>3200</v>
      </c>
      <c r="E33" s="3"/>
      <c r="F33" s="3">
        <v>2627139747</v>
      </c>
      <c r="G33" s="3"/>
      <c r="H33" s="3">
        <v>2531402733</v>
      </c>
      <c r="I33" s="3"/>
      <c r="J33" s="3">
        <v>95737014</v>
      </c>
      <c r="K33" s="3"/>
      <c r="L33" s="3">
        <v>3200</v>
      </c>
      <c r="M33" s="3"/>
      <c r="N33" s="3">
        <v>2627139747</v>
      </c>
      <c r="O33" s="3"/>
      <c r="P33" s="3">
        <v>2531402733</v>
      </c>
      <c r="Q33" s="3"/>
      <c r="R33" s="3">
        <v>95737014</v>
      </c>
    </row>
    <row r="34" spans="2:18" ht="19.5" customHeight="1" x14ac:dyDescent="0.55000000000000004">
      <c r="B34" s="2" t="s">
        <v>180</v>
      </c>
      <c r="C34" s="102"/>
      <c r="D34" s="3">
        <v>0</v>
      </c>
      <c r="E34" s="3"/>
      <c r="F34" s="3">
        <v>0</v>
      </c>
      <c r="G34" s="3"/>
      <c r="H34" s="3">
        <v>0</v>
      </c>
      <c r="I34" s="3"/>
      <c r="J34" s="3">
        <v>0</v>
      </c>
      <c r="K34" s="3"/>
      <c r="L34" s="3">
        <v>4000</v>
      </c>
      <c r="M34" s="3"/>
      <c r="N34" s="3">
        <v>3068643708</v>
      </c>
      <c r="O34" s="3"/>
      <c r="P34" s="3">
        <v>2996322983</v>
      </c>
      <c r="Q34" s="3"/>
      <c r="R34" s="3">
        <v>72320725</v>
      </c>
    </row>
    <row r="35" spans="2:18" ht="19.5" customHeight="1" x14ac:dyDescent="0.55000000000000004">
      <c r="B35" s="2" t="s">
        <v>210</v>
      </c>
      <c r="C35" s="102"/>
      <c r="D35" s="3">
        <v>0</v>
      </c>
      <c r="E35" s="3"/>
      <c r="F35" s="3">
        <v>0</v>
      </c>
      <c r="G35" s="3"/>
      <c r="H35" s="3">
        <v>0</v>
      </c>
      <c r="I35" s="3"/>
      <c r="J35" s="3">
        <v>0</v>
      </c>
      <c r="K35" s="3"/>
      <c r="L35" s="3">
        <v>10500</v>
      </c>
      <c r="M35" s="3"/>
      <c r="N35" s="3">
        <v>10295483607</v>
      </c>
      <c r="O35" s="3"/>
      <c r="P35" s="3">
        <v>10232014211</v>
      </c>
      <c r="Q35" s="3"/>
      <c r="R35" s="3">
        <v>63469396</v>
      </c>
    </row>
    <row r="36" spans="2:18" ht="19.5" customHeight="1" x14ac:dyDescent="0.55000000000000004">
      <c r="B36" s="2" t="s">
        <v>149</v>
      </c>
      <c r="C36" s="102"/>
      <c r="D36" s="3">
        <v>0</v>
      </c>
      <c r="E36" s="3"/>
      <c r="F36" s="3">
        <v>0</v>
      </c>
      <c r="G36" s="3"/>
      <c r="H36" s="3">
        <v>0</v>
      </c>
      <c r="I36" s="3"/>
      <c r="J36" s="3">
        <v>0</v>
      </c>
      <c r="K36" s="3"/>
      <c r="L36" s="3">
        <v>1226497</v>
      </c>
      <c r="M36" s="3"/>
      <c r="N36" s="3">
        <v>20869266447</v>
      </c>
      <c r="O36" s="3"/>
      <c r="P36" s="3">
        <v>20823146841</v>
      </c>
      <c r="Q36" s="3"/>
      <c r="R36" s="3">
        <v>46119606</v>
      </c>
    </row>
    <row r="37" spans="2:18" ht="19.5" customHeight="1" x14ac:dyDescent="0.55000000000000004">
      <c r="B37" s="2" t="s">
        <v>230</v>
      </c>
      <c r="C37" s="102"/>
      <c r="D37" s="3">
        <v>698785</v>
      </c>
      <c r="E37" s="3"/>
      <c r="F37" s="3">
        <v>4271799576</v>
      </c>
      <c r="G37" s="3"/>
      <c r="H37" s="3">
        <v>4233455033</v>
      </c>
      <c r="I37" s="3"/>
      <c r="J37" s="3">
        <v>38344543</v>
      </c>
      <c r="K37" s="3"/>
      <c r="L37" s="3">
        <v>698785</v>
      </c>
      <c r="M37" s="3"/>
      <c r="N37" s="3">
        <v>4271799576</v>
      </c>
      <c r="O37" s="3"/>
      <c r="P37" s="3">
        <v>4233455033</v>
      </c>
      <c r="Q37" s="3"/>
      <c r="R37" s="3">
        <v>38344543</v>
      </c>
    </row>
    <row r="38" spans="2:18" ht="19.5" customHeight="1" x14ac:dyDescent="0.55000000000000004">
      <c r="B38" s="2" t="s">
        <v>211</v>
      </c>
      <c r="C38" s="102"/>
      <c r="D38" s="3">
        <v>0</v>
      </c>
      <c r="E38" s="3"/>
      <c r="F38" s="3">
        <v>0</v>
      </c>
      <c r="G38" s="3"/>
      <c r="H38" s="3">
        <v>0</v>
      </c>
      <c r="I38" s="3"/>
      <c r="J38" s="3">
        <v>0</v>
      </c>
      <c r="K38" s="3"/>
      <c r="L38" s="3">
        <v>5000</v>
      </c>
      <c r="M38" s="3"/>
      <c r="N38" s="3">
        <v>5000000000</v>
      </c>
      <c r="O38" s="3"/>
      <c r="P38" s="3">
        <v>4977902080</v>
      </c>
      <c r="Q38" s="3"/>
      <c r="R38" s="3">
        <v>22097920</v>
      </c>
    </row>
    <row r="39" spans="2:18" ht="19.5" customHeight="1" x14ac:dyDescent="0.55000000000000004">
      <c r="B39" s="2" t="s">
        <v>184</v>
      </c>
      <c r="C39" s="102"/>
      <c r="D39" s="3">
        <v>0</v>
      </c>
      <c r="E39" s="3"/>
      <c r="F39" s="3">
        <v>0</v>
      </c>
      <c r="G39" s="3"/>
      <c r="H39" s="3">
        <v>0</v>
      </c>
      <c r="I39" s="3"/>
      <c r="J39" s="3">
        <v>0</v>
      </c>
      <c r="K39" s="3"/>
      <c r="L39" s="3">
        <v>13200</v>
      </c>
      <c r="M39" s="3"/>
      <c r="N39" s="3">
        <v>8590322723</v>
      </c>
      <c r="O39" s="3"/>
      <c r="P39" s="3">
        <v>8576764247</v>
      </c>
      <c r="Q39" s="3"/>
      <c r="R39" s="3">
        <v>13558476</v>
      </c>
    </row>
    <row r="40" spans="2:18" ht="19.5" customHeight="1" x14ac:dyDescent="0.55000000000000004">
      <c r="B40" s="2" t="s">
        <v>185</v>
      </c>
      <c r="C40" s="102"/>
      <c r="D40" s="3">
        <v>0</v>
      </c>
      <c r="E40" s="3"/>
      <c r="F40" s="3">
        <v>0</v>
      </c>
      <c r="G40" s="3"/>
      <c r="H40" s="3">
        <v>0</v>
      </c>
      <c r="I40" s="3"/>
      <c r="J40" s="3">
        <v>0</v>
      </c>
      <c r="K40" s="3"/>
      <c r="L40" s="3">
        <v>2000</v>
      </c>
      <c r="M40" s="3"/>
      <c r="N40" s="3">
        <v>1486150591</v>
      </c>
      <c r="O40" s="3"/>
      <c r="P40" s="3">
        <v>1474167143</v>
      </c>
      <c r="Q40" s="3"/>
      <c r="R40" s="3">
        <v>11983448</v>
      </c>
    </row>
    <row r="41" spans="2:18" ht="23.25" customHeight="1" x14ac:dyDescent="0.55000000000000004">
      <c r="B41" s="2" t="s">
        <v>223</v>
      </c>
      <c r="C41" s="102"/>
      <c r="D41" s="3">
        <v>0</v>
      </c>
      <c r="E41" s="3"/>
      <c r="F41" s="3">
        <v>0</v>
      </c>
      <c r="G41" s="3"/>
      <c r="H41" s="3">
        <v>0</v>
      </c>
      <c r="I41" s="3"/>
      <c r="J41" s="3">
        <v>0</v>
      </c>
      <c r="K41" s="3"/>
      <c r="L41" s="3">
        <v>1100</v>
      </c>
      <c r="M41" s="3"/>
      <c r="N41" s="3">
        <v>1100000000</v>
      </c>
      <c r="O41" s="3"/>
      <c r="P41" s="3">
        <v>1093048078</v>
      </c>
      <c r="Q41" s="3"/>
      <c r="R41" s="3">
        <v>6951922</v>
      </c>
    </row>
    <row r="42" spans="2:18" ht="19.5" customHeight="1" x14ac:dyDescent="0.55000000000000004">
      <c r="B42" s="2" t="s">
        <v>147</v>
      </c>
      <c r="C42" s="102"/>
      <c r="D42" s="3">
        <v>430861</v>
      </c>
      <c r="E42" s="3"/>
      <c r="F42" s="3">
        <v>9715480394</v>
      </c>
      <c r="G42" s="3"/>
      <c r="H42" s="3">
        <v>10026446832</v>
      </c>
      <c r="I42" s="3"/>
      <c r="J42" s="3">
        <v>-310966438</v>
      </c>
      <c r="K42" s="3"/>
      <c r="L42" s="3">
        <v>1091744</v>
      </c>
      <c r="M42" s="3"/>
      <c r="N42" s="3">
        <v>25412358398</v>
      </c>
      <c r="O42" s="3"/>
      <c r="P42" s="3">
        <v>25405671852</v>
      </c>
      <c r="Q42" s="3"/>
      <c r="R42" s="3">
        <v>6686546</v>
      </c>
    </row>
    <row r="43" spans="2:18" ht="19.5" customHeight="1" x14ac:dyDescent="0.55000000000000004">
      <c r="B43" s="2" t="s">
        <v>14</v>
      </c>
      <c r="C43" s="102"/>
      <c r="D43" s="3">
        <v>0</v>
      </c>
      <c r="E43" s="3"/>
      <c r="F43" s="3">
        <v>0</v>
      </c>
      <c r="G43" s="3"/>
      <c r="H43" s="3">
        <v>0</v>
      </c>
      <c r="I43" s="3"/>
      <c r="J43" s="3">
        <v>0</v>
      </c>
      <c r="K43" s="3"/>
      <c r="L43" s="3">
        <v>18776</v>
      </c>
      <c r="M43" s="3"/>
      <c r="N43" s="3">
        <v>118144913</v>
      </c>
      <c r="O43" s="3"/>
      <c r="P43" s="3">
        <v>116651767</v>
      </c>
      <c r="Q43" s="3"/>
      <c r="R43" s="3">
        <v>1493146</v>
      </c>
    </row>
    <row r="44" spans="2:18" ht="19.5" customHeight="1" x14ac:dyDescent="0.55000000000000004">
      <c r="B44" s="2" t="s">
        <v>164</v>
      </c>
      <c r="C44" s="102"/>
      <c r="D44" s="3">
        <v>0</v>
      </c>
      <c r="E44" s="3"/>
      <c r="F44" s="3">
        <v>0</v>
      </c>
      <c r="G44" s="3"/>
      <c r="H44" s="3">
        <v>0</v>
      </c>
      <c r="I44" s="3"/>
      <c r="J44" s="3">
        <v>0</v>
      </c>
      <c r="K44" s="3"/>
      <c r="L44" s="3">
        <v>71</v>
      </c>
      <c r="M44" s="3"/>
      <c r="N44" s="3">
        <v>1508950</v>
      </c>
      <c r="O44" s="3"/>
      <c r="P44" s="3">
        <v>891145</v>
      </c>
      <c r="Q44" s="3"/>
      <c r="R44" s="3">
        <v>617805</v>
      </c>
    </row>
    <row r="45" spans="2:18" ht="19.5" customHeight="1" x14ac:dyDescent="0.55000000000000004">
      <c r="B45" s="2" t="s">
        <v>207</v>
      </c>
      <c r="C45" s="102"/>
      <c r="D45" s="3">
        <v>0</v>
      </c>
      <c r="E45" s="3"/>
      <c r="F45" s="3">
        <v>0</v>
      </c>
      <c r="G45" s="3"/>
      <c r="H45" s="3">
        <v>0</v>
      </c>
      <c r="I45" s="3"/>
      <c r="J45" s="3">
        <v>0</v>
      </c>
      <c r="K45" s="3"/>
      <c r="L45" s="3">
        <v>1</v>
      </c>
      <c r="M45" s="3"/>
      <c r="N45" s="3">
        <v>1</v>
      </c>
      <c r="O45" s="3"/>
      <c r="P45" s="3">
        <v>1</v>
      </c>
      <c r="Q45" s="3"/>
      <c r="R45" s="3">
        <v>0</v>
      </c>
    </row>
    <row r="46" spans="2:18" ht="19.5" customHeight="1" x14ac:dyDescent="0.55000000000000004">
      <c r="B46" s="2" t="s">
        <v>203</v>
      </c>
      <c r="C46" s="102"/>
      <c r="D46" s="3">
        <v>0</v>
      </c>
      <c r="E46" s="3"/>
      <c r="F46" s="3">
        <v>0</v>
      </c>
      <c r="G46" s="3"/>
      <c r="H46" s="3">
        <v>0</v>
      </c>
      <c r="I46" s="3"/>
      <c r="J46" s="3">
        <v>0</v>
      </c>
      <c r="K46" s="3"/>
      <c r="L46" s="3">
        <v>4</v>
      </c>
      <c r="M46" s="3"/>
      <c r="N46" s="3">
        <v>4</v>
      </c>
      <c r="O46" s="3"/>
      <c r="P46" s="3">
        <v>4</v>
      </c>
      <c r="Q46" s="3"/>
      <c r="R46" s="3">
        <v>0</v>
      </c>
    </row>
    <row r="47" spans="2:18" ht="19.5" customHeight="1" x14ac:dyDescent="0.55000000000000004">
      <c r="B47" s="2" t="s">
        <v>208</v>
      </c>
      <c r="C47" s="102"/>
      <c r="D47" s="3">
        <v>0</v>
      </c>
      <c r="E47" s="3"/>
      <c r="F47" s="3">
        <v>0</v>
      </c>
      <c r="G47" s="3"/>
      <c r="H47" s="3">
        <v>0</v>
      </c>
      <c r="I47" s="3"/>
      <c r="J47" s="3">
        <v>0</v>
      </c>
      <c r="K47" s="3"/>
      <c r="L47" s="3">
        <v>4</v>
      </c>
      <c r="M47" s="3"/>
      <c r="N47" s="3">
        <v>4</v>
      </c>
      <c r="O47" s="3"/>
      <c r="P47" s="3">
        <v>4</v>
      </c>
      <c r="Q47" s="3"/>
      <c r="R47" s="3">
        <v>0</v>
      </c>
    </row>
    <row r="48" spans="2:18" ht="19.5" customHeight="1" x14ac:dyDescent="0.55000000000000004">
      <c r="B48" s="2" t="s">
        <v>204</v>
      </c>
      <c r="C48" s="102"/>
      <c r="D48" s="3">
        <v>0</v>
      </c>
      <c r="E48" s="3"/>
      <c r="F48" s="3">
        <v>0</v>
      </c>
      <c r="G48" s="3"/>
      <c r="H48" s="3">
        <v>0</v>
      </c>
      <c r="I48" s="3"/>
      <c r="J48" s="3">
        <v>0</v>
      </c>
      <c r="K48" s="3"/>
      <c r="L48" s="3">
        <v>5</v>
      </c>
      <c r="M48" s="3"/>
      <c r="N48" s="3">
        <v>5</v>
      </c>
      <c r="O48" s="3"/>
      <c r="P48" s="3">
        <v>5</v>
      </c>
      <c r="Q48" s="3"/>
      <c r="R48" s="3">
        <v>0</v>
      </c>
    </row>
    <row r="49" spans="2:18" ht="19.5" customHeight="1" x14ac:dyDescent="0.55000000000000004">
      <c r="B49" s="2" t="s">
        <v>197</v>
      </c>
      <c r="C49" s="102"/>
      <c r="D49" s="3">
        <v>0</v>
      </c>
      <c r="E49" s="3"/>
      <c r="F49" s="3">
        <v>0</v>
      </c>
      <c r="G49" s="3"/>
      <c r="H49" s="3">
        <v>0</v>
      </c>
      <c r="I49" s="3"/>
      <c r="J49" s="3">
        <v>0</v>
      </c>
      <c r="K49" s="3"/>
      <c r="L49" s="3">
        <v>4</v>
      </c>
      <c r="M49" s="3"/>
      <c r="N49" s="3">
        <v>4</v>
      </c>
      <c r="O49" s="3"/>
      <c r="P49" s="3">
        <v>4</v>
      </c>
      <c r="Q49" s="3"/>
      <c r="R49" s="3">
        <v>0</v>
      </c>
    </row>
    <row r="50" spans="2:18" ht="19.5" customHeight="1" x14ac:dyDescent="0.55000000000000004">
      <c r="B50" s="2" t="s">
        <v>199</v>
      </c>
      <c r="C50" s="102"/>
      <c r="D50" s="3">
        <v>0</v>
      </c>
      <c r="E50" s="3"/>
      <c r="F50" s="3">
        <v>0</v>
      </c>
      <c r="G50" s="3"/>
      <c r="H50" s="3">
        <v>0</v>
      </c>
      <c r="I50" s="3"/>
      <c r="J50" s="3">
        <v>0</v>
      </c>
      <c r="K50" s="3"/>
      <c r="L50" s="3">
        <v>2</v>
      </c>
      <c r="M50" s="3"/>
      <c r="N50" s="3">
        <v>2</v>
      </c>
      <c r="O50" s="3"/>
      <c r="P50" s="3">
        <v>2</v>
      </c>
      <c r="Q50" s="3"/>
      <c r="R50" s="3">
        <v>0</v>
      </c>
    </row>
    <row r="51" spans="2:18" ht="19.5" customHeight="1" x14ac:dyDescent="0.55000000000000004">
      <c r="B51" s="2" t="s">
        <v>196</v>
      </c>
      <c r="C51" s="102"/>
      <c r="D51" s="3">
        <v>0</v>
      </c>
      <c r="E51" s="3"/>
      <c r="F51" s="3">
        <v>0</v>
      </c>
      <c r="G51" s="3"/>
      <c r="H51" s="3">
        <v>0</v>
      </c>
      <c r="I51" s="3"/>
      <c r="J51" s="3">
        <v>0</v>
      </c>
      <c r="K51" s="3"/>
      <c r="L51" s="3">
        <v>1</v>
      </c>
      <c r="M51" s="3"/>
      <c r="N51" s="3">
        <v>1</v>
      </c>
      <c r="O51" s="3"/>
      <c r="P51" s="3">
        <v>1</v>
      </c>
      <c r="Q51" s="3"/>
      <c r="R51" s="3">
        <v>0</v>
      </c>
    </row>
    <row r="52" spans="2:18" ht="19.5" customHeight="1" x14ac:dyDescent="0.55000000000000004">
      <c r="B52" s="2" t="s">
        <v>209</v>
      </c>
      <c r="C52" s="102"/>
      <c r="D52" s="3">
        <v>0</v>
      </c>
      <c r="E52" s="3"/>
      <c r="F52" s="3">
        <v>0</v>
      </c>
      <c r="G52" s="3"/>
      <c r="H52" s="3">
        <v>0</v>
      </c>
      <c r="I52" s="3"/>
      <c r="J52" s="3">
        <v>0</v>
      </c>
      <c r="K52" s="3"/>
      <c r="L52" s="3">
        <v>1</v>
      </c>
      <c r="M52" s="3"/>
      <c r="N52" s="3">
        <v>1</v>
      </c>
      <c r="O52" s="3"/>
      <c r="P52" s="3">
        <v>1</v>
      </c>
      <c r="Q52" s="3"/>
      <c r="R52" s="3">
        <v>0</v>
      </c>
    </row>
    <row r="53" spans="2:18" ht="19.5" customHeight="1" x14ac:dyDescent="0.55000000000000004">
      <c r="B53" s="2" t="s">
        <v>198</v>
      </c>
      <c r="C53" s="102"/>
      <c r="D53" s="3">
        <v>0</v>
      </c>
      <c r="E53" s="3"/>
      <c r="F53" s="3">
        <v>0</v>
      </c>
      <c r="G53" s="3"/>
      <c r="H53" s="3">
        <v>0</v>
      </c>
      <c r="I53" s="3"/>
      <c r="J53" s="3">
        <v>0</v>
      </c>
      <c r="K53" s="3"/>
      <c r="L53" s="3">
        <v>1</v>
      </c>
      <c r="M53" s="3"/>
      <c r="N53" s="3">
        <v>1</v>
      </c>
      <c r="O53" s="3"/>
      <c r="P53" s="3">
        <v>1</v>
      </c>
      <c r="Q53" s="3"/>
      <c r="R53" s="3">
        <v>0</v>
      </c>
    </row>
    <row r="54" spans="2:18" ht="19.5" customHeight="1" x14ac:dyDescent="0.55000000000000004">
      <c r="B54" s="2" t="s">
        <v>205</v>
      </c>
      <c r="C54" s="102"/>
      <c r="D54" s="3">
        <v>0</v>
      </c>
      <c r="E54" s="3"/>
      <c r="F54" s="3">
        <v>0</v>
      </c>
      <c r="G54" s="3"/>
      <c r="H54" s="3">
        <v>0</v>
      </c>
      <c r="I54" s="3"/>
      <c r="J54" s="3">
        <v>0</v>
      </c>
      <c r="K54" s="3"/>
      <c r="L54" s="3">
        <v>3</v>
      </c>
      <c r="M54" s="3"/>
      <c r="N54" s="3">
        <v>3</v>
      </c>
      <c r="O54" s="3"/>
      <c r="P54" s="3">
        <v>3</v>
      </c>
      <c r="Q54" s="3"/>
      <c r="R54" s="3">
        <v>0</v>
      </c>
    </row>
    <row r="55" spans="2:18" ht="19.5" customHeight="1" x14ac:dyDescent="0.55000000000000004">
      <c r="B55" s="2" t="s">
        <v>202</v>
      </c>
      <c r="C55" s="102"/>
      <c r="D55" s="3">
        <v>0</v>
      </c>
      <c r="E55" s="3"/>
      <c r="F55" s="3">
        <v>0</v>
      </c>
      <c r="G55" s="3"/>
      <c r="H55" s="3">
        <v>0</v>
      </c>
      <c r="I55" s="3"/>
      <c r="J55" s="3">
        <v>0</v>
      </c>
      <c r="K55" s="3"/>
      <c r="L55" s="3">
        <v>5</v>
      </c>
      <c r="M55" s="3"/>
      <c r="N55" s="3">
        <v>5</v>
      </c>
      <c r="O55" s="3"/>
      <c r="P55" s="3">
        <v>5</v>
      </c>
      <c r="Q55" s="3"/>
      <c r="R55" s="3">
        <v>0</v>
      </c>
    </row>
    <row r="56" spans="2:18" ht="19.5" customHeight="1" x14ac:dyDescent="0.55000000000000004">
      <c r="B56" s="2" t="s">
        <v>200</v>
      </c>
      <c r="C56" s="102"/>
      <c r="D56" s="3">
        <v>0</v>
      </c>
      <c r="E56" s="3"/>
      <c r="F56" s="3">
        <v>0</v>
      </c>
      <c r="G56" s="3"/>
      <c r="H56" s="3">
        <v>0</v>
      </c>
      <c r="I56" s="3"/>
      <c r="J56" s="3">
        <v>0</v>
      </c>
      <c r="K56" s="3"/>
      <c r="L56" s="3">
        <v>3</v>
      </c>
      <c r="M56" s="3"/>
      <c r="N56" s="3">
        <v>3</v>
      </c>
      <c r="O56" s="3"/>
      <c r="P56" s="3">
        <v>3</v>
      </c>
      <c r="Q56" s="3"/>
      <c r="R56" s="3">
        <v>0</v>
      </c>
    </row>
    <row r="57" spans="2:18" ht="19.5" customHeight="1" x14ac:dyDescent="0.55000000000000004">
      <c r="B57" s="2" t="s">
        <v>206</v>
      </c>
      <c r="C57" s="102"/>
      <c r="D57" s="3">
        <v>0</v>
      </c>
      <c r="E57" s="3"/>
      <c r="F57" s="3">
        <v>0</v>
      </c>
      <c r="G57" s="3"/>
      <c r="H57" s="3">
        <v>0</v>
      </c>
      <c r="I57" s="3"/>
      <c r="J57" s="3">
        <v>0</v>
      </c>
      <c r="K57" s="3"/>
      <c r="L57" s="3">
        <v>1</v>
      </c>
      <c r="M57" s="3"/>
      <c r="N57" s="3">
        <v>1</v>
      </c>
      <c r="O57" s="3"/>
      <c r="P57" s="3">
        <v>1</v>
      </c>
      <c r="Q57" s="3"/>
      <c r="R57" s="3">
        <v>0</v>
      </c>
    </row>
    <row r="58" spans="2:18" ht="19.5" customHeight="1" x14ac:dyDescent="0.55000000000000004">
      <c r="B58" s="2" t="s">
        <v>201</v>
      </c>
      <c r="C58" s="102"/>
      <c r="D58" s="3">
        <v>0</v>
      </c>
      <c r="E58" s="3"/>
      <c r="F58" s="3">
        <v>0</v>
      </c>
      <c r="G58" s="3"/>
      <c r="H58" s="3">
        <v>0</v>
      </c>
      <c r="I58" s="3"/>
      <c r="J58" s="3">
        <v>0</v>
      </c>
      <c r="K58" s="3"/>
      <c r="L58" s="3">
        <v>1</v>
      </c>
      <c r="M58" s="3"/>
      <c r="N58" s="3">
        <v>1</v>
      </c>
      <c r="O58" s="3"/>
      <c r="P58" s="3">
        <v>1</v>
      </c>
      <c r="Q58" s="3"/>
      <c r="R58" s="3">
        <v>0</v>
      </c>
    </row>
    <row r="59" spans="2:18" ht="19.5" customHeight="1" x14ac:dyDescent="0.55000000000000004">
      <c r="B59" s="2" t="s">
        <v>128</v>
      </c>
      <c r="C59" s="102"/>
      <c r="D59" s="3">
        <v>0</v>
      </c>
      <c r="E59" s="3"/>
      <c r="F59" s="3">
        <v>0</v>
      </c>
      <c r="G59" s="3"/>
      <c r="H59" s="3">
        <v>0</v>
      </c>
      <c r="I59" s="3"/>
      <c r="J59" s="3">
        <v>0</v>
      </c>
      <c r="K59" s="3"/>
      <c r="L59" s="3">
        <v>1</v>
      </c>
      <c r="M59" s="3"/>
      <c r="N59" s="3">
        <v>1</v>
      </c>
      <c r="O59" s="3"/>
      <c r="P59" s="3">
        <v>2822</v>
      </c>
      <c r="Q59" s="3"/>
      <c r="R59" s="3">
        <v>-2821</v>
      </c>
    </row>
    <row r="60" spans="2:18" ht="19.5" customHeight="1" x14ac:dyDescent="0.55000000000000004">
      <c r="B60" s="2" t="s">
        <v>129</v>
      </c>
      <c r="C60" s="102"/>
      <c r="D60" s="3">
        <v>0</v>
      </c>
      <c r="E60" s="3"/>
      <c r="F60" s="3">
        <v>0</v>
      </c>
      <c r="G60" s="3"/>
      <c r="H60" s="3">
        <v>0</v>
      </c>
      <c r="I60" s="3"/>
      <c r="J60" s="3">
        <v>0</v>
      </c>
      <c r="K60" s="3"/>
      <c r="L60" s="3">
        <v>1</v>
      </c>
      <c r="M60" s="3"/>
      <c r="N60" s="3">
        <v>1</v>
      </c>
      <c r="O60" s="3"/>
      <c r="P60" s="3">
        <v>45756</v>
      </c>
      <c r="Q60" s="3"/>
      <c r="R60" s="3">
        <v>-45755</v>
      </c>
    </row>
    <row r="61" spans="2:18" ht="19.5" customHeight="1" x14ac:dyDescent="0.55000000000000004">
      <c r="B61" s="2" t="s">
        <v>178</v>
      </c>
      <c r="C61" s="102"/>
      <c r="D61" s="3">
        <v>0</v>
      </c>
      <c r="E61" s="3"/>
      <c r="F61" s="3">
        <v>0</v>
      </c>
      <c r="G61" s="3"/>
      <c r="H61" s="3">
        <v>0</v>
      </c>
      <c r="I61" s="3"/>
      <c r="J61" s="3">
        <v>0</v>
      </c>
      <c r="K61" s="3"/>
      <c r="L61" s="3">
        <v>130020</v>
      </c>
      <c r="M61" s="3"/>
      <c r="N61" s="3">
        <v>13946977004</v>
      </c>
      <c r="O61" s="3"/>
      <c r="P61" s="3">
        <v>14035670014</v>
      </c>
      <c r="Q61" s="3"/>
      <c r="R61" s="3">
        <v>-88693010</v>
      </c>
    </row>
    <row r="62" spans="2:18" ht="19.5" customHeight="1" x14ac:dyDescent="0.55000000000000004">
      <c r="B62" s="2" t="s">
        <v>174</v>
      </c>
      <c r="C62" s="102"/>
      <c r="D62" s="3">
        <v>0</v>
      </c>
      <c r="E62" s="3"/>
      <c r="F62" s="3">
        <v>0</v>
      </c>
      <c r="G62" s="3"/>
      <c r="H62" s="3">
        <v>0</v>
      </c>
      <c r="I62" s="3"/>
      <c r="J62" s="3">
        <v>0</v>
      </c>
      <c r="K62" s="3"/>
      <c r="L62" s="3">
        <v>70000</v>
      </c>
      <c r="M62" s="3"/>
      <c r="N62" s="3">
        <v>2900731435</v>
      </c>
      <c r="O62" s="3"/>
      <c r="P62" s="3">
        <v>3006463493</v>
      </c>
      <c r="Q62" s="3"/>
      <c r="R62" s="3">
        <v>-105732058</v>
      </c>
    </row>
    <row r="63" spans="2:18" ht="19.5" customHeight="1" x14ac:dyDescent="0.55000000000000004">
      <c r="B63" s="2" t="s">
        <v>163</v>
      </c>
      <c r="C63" s="102"/>
      <c r="D63" s="3">
        <v>0</v>
      </c>
      <c r="E63" s="3"/>
      <c r="F63" s="3">
        <v>0</v>
      </c>
      <c r="G63" s="3"/>
      <c r="H63" s="3">
        <v>0</v>
      </c>
      <c r="I63" s="3"/>
      <c r="J63" s="3">
        <v>0</v>
      </c>
      <c r="K63" s="3"/>
      <c r="L63" s="3">
        <v>2800000</v>
      </c>
      <c r="M63" s="3"/>
      <c r="N63" s="3">
        <v>10613409820</v>
      </c>
      <c r="O63" s="3"/>
      <c r="P63" s="3">
        <v>10947009356</v>
      </c>
      <c r="Q63" s="3"/>
      <c r="R63" s="3">
        <v>-333599536</v>
      </c>
    </row>
    <row r="64" spans="2:18" ht="19.5" customHeight="1" x14ac:dyDescent="0.55000000000000004">
      <c r="B64" s="2" t="s">
        <v>162</v>
      </c>
      <c r="C64" s="102"/>
      <c r="D64" s="3">
        <v>0</v>
      </c>
      <c r="E64" s="3"/>
      <c r="F64" s="3">
        <v>0</v>
      </c>
      <c r="G64" s="3"/>
      <c r="H64" s="3">
        <v>0</v>
      </c>
      <c r="I64" s="3"/>
      <c r="J64" s="3">
        <v>0</v>
      </c>
      <c r="K64" s="3"/>
      <c r="L64" s="3">
        <v>241720</v>
      </c>
      <c r="M64" s="3"/>
      <c r="N64" s="3">
        <v>12203841301</v>
      </c>
      <c r="O64" s="3"/>
      <c r="P64" s="3">
        <v>12694079076</v>
      </c>
      <c r="Q64" s="3"/>
      <c r="R64" s="3">
        <v>-490237775</v>
      </c>
    </row>
    <row r="65" spans="2:18" ht="19.5" customHeight="1" x14ac:dyDescent="0.55000000000000004">
      <c r="B65" s="2" t="s">
        <v>231</v>
      </c>
      <c r="C65" s="102"/>
      <c r="D65" s="3">
        <v>936785</v>
      </c>
      <c r="E65" s="3"/>
      <c r="F65" s="3">
        <v>4923529090</v>
      </c>
      <c r="G65" s="3"/>
      <c r="H65" s="3">
        <v>5483381895</v>
      </c>
      <c r="I65" s="3"/>
      <c r="J65" s="3">
        <v>-559852805</v>
      </c>
      <c r="K65" s="3"/>
      <c r="L65" s="3">
        <v>936785</v>
      </c>
      <c r="M65" s="3"/>
      <c r="N65" s="3">
        <v>4923529090</v>
      </c>
      <c r="O65" s="3"/>
      <c r="P65" s="3">
        <v>5483381895</v>
      </c>
      <c r="Q65" s="3"/>
      <c r="R65" s="3">
        <v>-559852805</v>
      </c>
    </row>
    <row r="66" spans="2:18" ht="19.5" customHeight="1" x14ac:dyDescent="0.55000000000000004">
      <c r="B66" s="2" t="s">
        <v>195</v>
      </c>
      <c r="C66" s="102"/>
      <c r="D66" s="3">
        <v>0</v>
      </c>
      <c r="E66" s="3"/>
      <c r="F66" s="3">
        <v>0</v>
      </c>
      <c r="G66" s="3"/>
      <c r="H66" s="3">
        <v>0</v>
      </c>
      <c r="I66" s="3"/>
      <c r="J66" s="3">
        <v>0</v>
      </c>
      <c r="K66" s="3"/>
      <c r="L66" s="3">
        <v>617252</v>
      </c>
      <c r="M66" s="3"/>
      <c r="N66" s="3">
        <v>19683855093</v>
      </c>
      <c r="O66" s="3"/>
      <c r="P66" s="3">
        <v>20309610444</v>
      </c>
      <c r="Q66" s="3"/>
      <c r="R66" s="3">
        <v>-625755351</v>
      </c>
    </row>
    <row r="67" spans="2:18" ht="19.5" customHeight="1" x14ac:dyDescent="0.55000000000000004">
      <c r="B67" s="2" t="s">
        <v>227</v>
      </c>
      <c r="C67" s="102"/>
      <c r="D67" s="3">
        <v>1017668</v>
      </c>
      <c r="E67" s="3"/>
      <c r="F67" s="3">
        <v>9817382923</v>
      </c>
      <c r="G67" s="3"/>
      <c r="H67" s="3">
        <v>10570059273</v>
      </c>
      <c r="I67" s="3"/>
      <c r="J67" s="3">
        <v>-752676350</v>
      </c>
      <c r="K67" s="3"/>
      <c r="L67" s="3">
        <v>1017668</v>
      </c>
      <c r="M67" s="3"/>
      <c r="N67" s="3">
        <v>9817382923</v>
      </c>
      <c r="O67" s="3"/>
      <c r="P67" s="3">
        <v>10570059273</v>
      </c>
      <c r="Q67" s="3"/>
      <c r="R67" s="3">
        <v>-752676350</v>
      </c>
    </row>
    <row r="68" spans="2:18" ht="19.5" customHeight="1" x14ac:dyDescent="0.55000000000000004">
      <c r="B68" s="2" t="s">
        <v>218</v>
      </c>
      <c r="C68" s="102"/>
      <c r="D68" s="3">
        <v>0</v>
      </c>
      <c r="E68" s="3"/>
      <c r="F68" s="3">
        <v>0</v>
      </c>
      <c r="G68" s="3"/>
      <c r="H68" s="3">
        <v>0</v>
      </c>
      <c r="I68" s="3"/>
      <c r="J68" s="3">
        <v>0</v>
      </c>
      <c r="K68" s="3"/>
      <c r="L68" s="3">
        <v>302870</v>
      </c>
      <c r="M68" s="3"/>
      <c r="N68" s="3">
        <v>13630713664</v>
      </c>
      <c r="O68" s="3"/>
      <c r="P68" s="3">
        <v>14554235672</v>
      </c>
      <c r="Q68" s="3"/>
      <c r="R68" s="3">
        <v>-923522008</v>
      </c>
    </row>
    <row r="69" spans="2:18" ht="19.5" customHeight="1" x14ac:dyDescent="0.55000000000000004">
      <c r="B69" s="2" t="s">
        <v>15</v>
      </c>
      <c r="C69" s="102"/>
      <c r="D69" s="3">
        <v>0</v>
      </c>
      <c r="E69" s="3"/>
      <c r="F69" s="3">
        <v>0</v>
      </c>
      <c r="G69" s="3"/>
      <c r="H69" s="3">
        <v>0</v>
      </c>
      <c r="I69" s="3"/>
      <c r="J69" s="3">
        <v>0</v>
      </c>
      <c r="K69" s="3"/>
      <c r="L69" s="3">
        <v>7542643</v>
      </c>
      <c r="M69" s="3"/>
      <c r="N69" s="3">
        <v>42911390091</v>
      </c>
      <c r="O69" s="3"/>
      <c r="P69" s="3">
        <v>44161831574</v>
      </c>
      <c r="Q69" s="3"/>
      <c r="R69" s="3">
        <v>-1250441483</v>
      </c>
    </row>
    <row r="70" spans="2:18" ht="19.5" customHeight="1" x14ac:dyDescent="0.55000000000000004">
      <c r="B70" s="2" t="s">
        <v>173</v>
      </c>
      <c r="C70" s="102"/>
      <c r="D70" s="3">
        <v>0</v>
      </c>
      <c r="E70" s="3"/>
      <c r="F70" s="3">
        <v>0</v>
      </c>
      <c r="G70" s="3"/>
      <c r="H70" s="3">
        <v>0</v>
      </c>
      <c r="I70" s="3"/>
      <c r="J70" s="3">
        <v>0</v>
      </c>
      <c r="K70" s="3"/>
      <c r="L70" s="3">
        <v>900000</v>
      </c>
      <c r="M70" s="3"/>
      <c r="N70" s="3">
        <v>9235887997</v>
      </c>
      <c r="O70" s="3"/>
      <c r="P70" s="3">
        <v>11377548511</v>
      </c>
      <c r="Q70" s="3"/>
      <c r="R70" s="3">
        <v>-2141660514</v>
      </c>
    </row>
    <row r="71" spans="2:18" ht="19.5" customHeight="1" x14ac:dyDescent="0.55000000000000004">
      <c r="B71" s="2" t="s">
        <v>172</v>
      </c>
      <c r="C71" s="102"/>
      <c r="D71" s="3">
        <v>0</v>
      </c>
      <c r="E71" s="3"/>
      <c r="F71" s="3">
        <v>0</v>
      </c>
      <c r="G71" s="3"/>
      <c r="H71" s="3">
        <v>0</v>
      </c>
      <c r="I71" s="3"/>
      <c r="J71" s="3">
        <v>0</v>
      </c>
      <c r="K71" s="3"/>
      <c r="L71" s="3">
        <v>5022320</v>
      </c>
      <c r="M71" s="3"/>
      <c r="N71" s="3">
        <v>9593187341</v>
      </c>
      <c r="O71" s="3"/>
      <c r="P71" s="3">
        <v>12496783905</v>
      </c>
      <c r="Q71" s="3"/>
      <c r="R71" s="3">
        <v>-2903596564</v>
      </c>
    </row>
    <row r="72" spans="2:18" ht="19.5" customHeight="1" x14ac:dyDescent="0.55000000000000004">
      <c r="B72" s="2" t="s">
        <v>158</v>
      </c>
      <c r="C72" s="102"/>
      <c r="D72" s="3">
        <v>0</v>
      </c>
      <c r="E72" s="3"/>
      <c r="F72" s="3">
        <v>0</v>
      </c>
      <c r="G72" s="3"/>
      <c r="H72" s="3">
        <v>0</v>
      </c>
      <c r="I72" s="3"/>
      <c r="J72" s="3">
        <v>0</v>
      </c>
      <c r="K72" s="3"/>
      <c r="L72" s="3">
        <v>10000000</v>
      </c>
      <c r="M72" s="3"/>
      <c r="N72" s="3">
        <v>29018732290</v>
      </c>
      <c r="O72" s="3"/>
      <c r="P72" s="3">
        <v>31999668021</v>
      </c>
      <c r="Q72" s="3"/>
      <c r="R72" s="3">
        <v>-2980935731</v>
      </c>
    </row>
    <row r="73" spans="2:18" x14ac:dyDescent="0.55000000000000004">
      <c r="B73" s="2" t="s">
        <v>160</v>
      </c>
      <c r="C73" s="102"/>
      <c r="D73" s="3">
        <v>0</v>
      </c>
      <c r="E73" s="3"/>
      <c r="F73" s="3">
        <v>0</v>
      </c>
      <c r="G73" s="3"/>
      <c r="H73" s="3">
        <v>0</v>
      </c>
      <c r="I73" s="3"/>
      <c r="J73" s="3">
        <v>0</v>
      </c>
      <c r="K73" s="3"/>
      <c r="L73" s="3">
        <v>2200000</v>
      </c>
      <c r="M73" s="3"/>
      <c r="N73" s="3">
        <v>15526899044</v>
      </c>
      <c r="O73" s="3"/>
      <c r="P73" s="3">
        <v>19056338386</v>
      </c>
      <c r="Q73" s="3"/>
      <c r="R73" s="3">
        <v>-3529439342</v>
      </c>
    </row>
    <row r="74" spans="2:18" x14ac:dyDescent="0.55000000000000004">
      <c r="B74" s="2" t="s">
        <v>122</v>
      </c>
      <c r="C74" s="102"/>
      <c r="D74" s="3">
        <v>207669</v>
      </c>
      <c r="E74" s="3"/>
      <c r="F74" s="3">
        <v>4479604138</v>
      </c>
      <c r="G74" s="3"/>
      <c r="H74" s="3">
        <v>6653347497</v>
      </c>
      <c r="I74" s="3"/>
      <c r="J74" s="3">
        <v>-2173743359</v>
      </c>
      <c r="K74" s="3"/>
      <c r="L74" s="3">
        <v>659469</v>
      </c>
      <c r="M74" s="3"/>
      <c r="N74" s="3">
        <v>16959484386</v>
      </c>
      <c r="O74" s="3"/>
      <c r="P74" s="3">
        <v>21128220482</v>
      </c>
      <c r="Q74" s="3"/>
      <c r="R74" s="3">
        <v>-4168736096</v>
      </c>
    </row>
    <row r="75" spans="2:18" x14ac:dyDescent="0.55000000000000004">
      <c r="B75" s="2" t="s">
        <v>171</v>
      </c>
      <c r="C75" s="102"/>
      <c r="D75" s="3">
        <v>0</v>
      </c>
      <c r="E75" s="3"/>
      <c r="F75" s="3">
        <v>0</v>
      </c>
      <c r="G75" s="3"/>
      <c r="H75" s="3">
        <v>0</v>
      </c>
      <c r="I75" s="3"/>
      <c r="J75" s="3">
        <v>0</v>
      </c>
      <c r="K75" s="3"/>
      <c r="L75" s="3">
        <v>1572691</v>
      </c>
      <c r="M75" s="3"/>
      <c r="N75" s="3">
        <v>16723747112</v>
      </c>
      <c r="O75" s="3"/>
      <c r="P75" s="3">
        <v>22040046087</v>
      </c>
      <c r="Q75" s="3"/>
      <c r="R75" s="3">
        <v>-5316298975</v>
      </c>
    </row>
    <row r="76" spans="2:18" x14ac:dyDescent="0.55000000000000004">
      <c r="B76" s="2" t="s">
        <v>156</v>
      </c>
      <c r="C76" s="102"/>
      <c r="D76" s="3">
        <v>0</v>
      </c>
      <c r="E76" s="3"/>
      <c r="F76" s="3">
        <v>0</v>
      </c>
      <c r="G76" s="3"/>
      <c r="H76" s="3">
        <v>0</v>
      </c>
      <c r="I76" s="3"/>
      <c r="J76" s="3">
        <v>0</v>
      </c>
      <c r="K76" s="3"/>
      <c r="L76" s="3">
        <v>9355500</v>
      </c>
      <c r="M76" s="3"/>
      <c r="N76" s="3">
        <v>20520323083</v>
      </c>
      <c r="O76" s="3"/>
      <c r="P76" s="3">
        <v>25891962844</v>
      </c>
      <c r="Q76" s="3"/>
      <c r="R76" s="3">
        <v>-5371639761</v>
      </c>
    </row>
    <row r="77" spans="2:18" x14ac:dyDescent="0.55000000000000004">
      <c r="B77" s="2" t="s">
        <v>153</v>
      </c>
      <c r="C77" s="102"/>
      <c r="D77" s="3">
        <v>0</v>
      </c>
      <c r="E77" s="3"/>
      <c r="F77" s="3">
        <v>0</v>
      </c>
      <c r="G77" s="3"/>
      <c r="H77" s="3">
        <v>0</v>
      </c>
      <c r="I77" s="3"/>
      <c r="J77" s="3">
        <v>0</v>
      </c>
      <c r="K77" s="3"/>
      <c r="L77" s="3">
        <v>2798447</v>
      </c>
      <c r="M77" s="3"/>
      <c r="N77" s="3">
        <v>33243833040</v>
      </c>
      <c r="O77" s="3"/>
      <c r="P77" s="3">
        <v>39392349780</v>
      </c>
      <c r="Q77" s="3"/>
      <c r="R77" s="3">
        <v>-6148516740</v>
      </c>
    </row>
    <row r="78" spans="2:18" x14ac:dyDescent="0.55000000000000004">
      <c r="B78" s="2" t="s">
        <v>161</v>
      </c>
      <c r="C78" s="102"/>
      <c r="D78" s="3">
        <v>0</v>
      </c>
      <c r="E78" s="3"/>
      <c r="F78" s="3">
        <v>0</v>
      </c>
      <c r="G78" s="3"/>
      <c r="H78" s="3">
        <v>0</v>
      </c>
      <c r="I78" s="3"/>
      <c r="J78" s="3">
        <v>0</v>
      </c>
      <c r="K78" s="3"/>
      <c r="L78" s="3">
        <v>127000</v>
      </c>
      <c r="M78" s="3"/>
      <c r="N78" s="3">
        <v>17389142198</v>
      </c>
      <c r="O78" s="3"/>
      <c r="P78" s="3">
        <v>25061888013</v>
      </c>
      <c r="Q78" s="3"/>
      <c r="R78" s="3">
        <v>-7672745815</v>
      </c>
    </row>
    <row r="79" spans="2:18" x14ac:dyDescent="0.55000000000000004">
      <c r="B79" s="2" t="s">
        <v>133</v>
      </c>
      <c r="C79" s="102"/>
      <c r="D79" s="3">
        <v>0</v>
      </c>
      <c r="E79" s="3"/>
      <c r="F79" s="3">
        <v>0</v>
      </c>
      <c r="G79" s="3"/>
      <c r="H79" s="3">
        <v>0</v>
      </c>
      <c r="I79" s="3"/>
      <c r="J79" s="3">
        <v>0</v>
      </c>
      <c r="K79" s="3"/>
      <c r="L79" s="3">
        <v>720140</v>
      </c>
      <c r="M79" s="3"/>
      <c r="N79" s="3">
        <v>118099559104</v>
      </c>
      <c r="O79" s="3"/>
      <c r="P79" s="3">
        <v>131985048446</v>
      </c>
      <c r="Q79" s="3"/>
      <c r="R79" s="3">
        <v>-13885489342</v>
      </c>
    </row>
    <row r="80" spans="2:18" x14ac:dyDescent="0.55000000000000004">
      <c r="B80" s="2" t="s">
        <v>157</v>
      </c>
      <c r="C80" s="102"/>
      <c r="D80" s="3">
        <v>0</v>
      </c>
      <c r="E80" s="3"/>
      <c r="F80" s="3">
        <v>0</v>
      </c>
      <c r="G80" s="3"/>
      <c r="H80" s="3">
        <v>0</v>
      </c>
      <c r="I80" s="3"/>
      <c r="J80" s="3">
        <v>0</v>
      </c>
      <c r="K80" s="3"/>
      <c r="L80" s="3">
        <v>887040</v>
      </c>
      <c r="M80" s="3"/>
      <c r="N80" s="3">
        <v>38181704370</v>
      </c>
      <c r="O80" s="3"/>
      <c r="P80" s="3">
        <v>56935053760</v>
      </c>
      <c r="Q80" s="3"/>
      <c r="R80" s="3">
        <v>-18753349390</v>
      </c>
    </row>
    <row r="81" spans="2:18" x14ac:dyDescent="0.55000000000000004">
      <c r="D81" s="3"/>
      <c r="F81" s="3"/>
      <c r="H81" s="3"/>
      <c r="J81" s="3"/>
      <c r="L81" s="3"/>
      <c r="N81" s="3"/>
      <c r="P81" s="3"/>
      <c r="R81" s="3"/>
    </row>
    <row r="82" spans="2:18" ht="21.75" thickBot="1" x14ac:dyDescent="0.6">
      <c r="B82" s="30" t="s">
        <v>88</v>
      </c>
      <c r="D82" s="9"/>
      <c r="F82" s="9">
        <f>SUM(F10:F81)</f>
        <v>81031050141</v>
      </c>
      <c r="H82" s="9">
        <f>SUM(H10:H81)</f>
        <v>80577621392</v>
      </c>
      <c r="J82" s="9">
        <f>SUM(J10:J81)</f>
        <v>453428749</v>
      </c>
      <c r="L82" s="9">
        <f>SUM(L10:L81)</f>
        <v>86684322</v>
      </c>
      <c r="N82" s="9">
        <f>SUM(N10:N81)</f>
        <v>1297858097868</v>
      </c>
      <c r="P82" s="9">
        <f>SUM(P10:P81)</f>
        <v>1239704270526</v>
      </c>
      <c r="R82" s="9">
        <f>SUM(R10:R81)</f>
        <v>58153827342</v>
      </c>
    </row>
    <row r="83" spans="2:18" ht="21.75" thickTop="1" x14ac:dyDescent="0.55000000000000004"/>
    <row r="84" spans="2:18" ht="26.25" x14ac:dyDescent="0.65">
      <c r="J84" s="26">
        <v>12</v>
      </c>
    </row>
  </sheetData>
  <sortState xmlns:xlrd2="http://schemas.microsoft.com/office/spreadsheetml/2017/richdata2" ref="B10:R80">
    <sortCondition descending="1" ref="R10:R80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2" orientation="portrait" r:id="rId1"/>
  <rowBreaks count="3" manualBreakCount="3">
    <brk id="29" max="16383" man="1"/>
    <brk id="53" max="16383" man="1"/>
    <brk id="7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B2:AB25"/>
  <sheetViews>
    <sheetView rightToLeft="1" view="pageBreakPreview" topLeftCell="A4" zoomScale="60" zoomScaleNormal="100" workbookViewId="0">
      <selection activeCell="D24" sqref="D24"/>
    </sheetView>
  </sheetViews>
  <sheetFormatPr defaultRowHeight="21" x14ac:dyDescent="0.6"/>
  <cols>
    <col min="1" max="1" width="3.5703125" style="1" customWidth="1"/>
    <col min="2" max="2" width="35.140625" style="70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6"/>
      <c r="R2" s="16"/>
      <c r="S2" s="16"/>
      <c r="T2" s="16"/>
      <c r="U2" s="16"/>
    </row>
    <row r="3" spans="2:28" ht="30" x14ac:dyDescent="0.6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6"/>
      <c r="R3" s="16"/>
    </row>
    <row r="4" spans="2:28" ht="30" x14ac:dyDescent="0.6">
      <c r="B4" s="106" t="s">
        <v>234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6"/>
      <c r="R4" s="16"/>
    </row>
    <row r="6" spans="2:28" s="2" customFormat="1" ht="30" x14ac:dyDescent="0.55000000000000004">
      <c r="B6" s="8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131" t="s">
        <v>116</v>
      </c>
      <c r="C7" s="131"/>
      <c r="D7" s="131"/>
      <c r="E7" s="131"/>
      <c r="F7" s="131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 x14ac:dyDescent="0.6">
      <c r="B8" s="108" t="s">
        <v>56</v>
      </c>
      <c r="D8" s="108" t="s">
        <v>54</v>
      </c>
      <c r="E8" s="108" t="s">
        <v>54</v>
      </c>
      <c r="F8" s="108" t="s">
        <v>54</v>
      </c>
      <c r="G8" s="108" t="s">
        <v>54</v>
      </c>
      <c r="H8" s="108" t="s">
        <v>54</v>
      </c>
      <c r="I8" s="108" t="s">
        <v>54</v>
      </c>
      <c r="J8" s="108" t="s">
        <v>54</v>
      </c>
      <c r="L8" s="108" t="s">
        <v>55</v>
      </c>
      <c r="M8" s="108" t="s">
        <v>55</v>
      </c>
      <c r="N8" s="108" t="s">
        <v>55</v>
      </c>
      <c r="O8" s="108" t="s">
        <v>55</v>
      </c>
      <c r="P8" s="108" t="s">
        <v>55</v>
      </c>
      <c r="Q8" s="108" t="s">
        <v>55</v>
      </c>
      <c r="R8" s="108" t="s">
        <v>55</v>
      </c>
    </row>
    <row r="9" spans="2:28" s="52" customFormat="1" ht="54" customHeight="1" x14ac:dyDescent="0.75">
      <c r="B9" s="108" t="s">
        <v>56</v>
      </c>
      <c r="D9" s="128" t="s">
        <v>76</v>
      </c>
      <c r="E9" s="93"/>
      <c r="F9" s="128" t="s">
        <v>73</v>
      </c>
      <c r="G9" s="93"/>
      <c r="H9" s="128" t="s">
        <v>74</v>
      </c>
      <c r="I9" s="93"/>
      <c r="J9" s="128" t="s">
        <v>77</v>
      </c>
      <c r="K9" s="94"/>
      <c r="L9" s="128" t="s">
        <v>76</v>
      </c>
      <c r="M9" s="93"/>
      <c r="N9" s="128" t="s">
        <v>73</v>
      </c>
      <c r="O9" s="93"/>
      <c r="P9" s="128" t="s">
        <v>74</v>
      </c>
      <c r="Q9" s="93"/>
      <c r="R9" s="128" t="s">
        <v>77</v>
      </c>
    </row>
    <row r="10" spans="2:28" s="52" customFormat="1" ht="26.25" x14ac:dyDescent="0.75">
      <c r="B10" s="92" t="s">
        <v>117</v>
      </c>
      <c r="C10" s="102"/>
      <c r="D10" s="82">
        <v>76734740</v>
      </c>
      <c r="E10" s="82"/>
      <c r="F10" s="82">
        <v>-91783361</v>
      </c>
      <c r="G10" s="82"/>
      <c r="H10" s="82">
        <v>0</v>
      </c>
      <c r="I10" s="82"/>
      <c r="J10" s="82">
        <v>-15048621</v>
      </c>
      <c r="K10" s="82"/>
      <c r="L10" s="82">
        <v>645938199</v>
      </c>
      <c r="M10" s="82"/>
      <c r="N10" s="82">
        <v>-91783361</v>
      </c>
      <c r="O10" s="82"/>
      <c r="P10" s="82">
        <v>0</v>
      </c>
      <c r="Q10" s="82"/>
      <c r="R10" s="82">
        <v>554154838</v>
      </c>
    </row>
    <row r="11" spans="2:28" s="52" customFormat="1" ht="26.25" x14ac:dyDescent="0.75">
      <c r="B11" s="92" t="s">
        <v>148</v>
      </c>
      <c r="C11" s="102"/>
      <c r="D11" s="82">
        <v>0</v>
      </c>
      <c r="E11" s="82"/>
      <c r="F11" s="82">
        <v>0</v>
      </c>
      <c r="G11" s="82"/>
      <c r="H11" s="82">
        <v>0</v>
      </c>
      <c r="I11" s="82"/>
      <c r="J11" s="82">
        <v>0</v>
      </c>
      <c r="K11" s="82"/>
      <c r="L11" s="82">
        <v>0</v>
      </c>
      <c r="M11" s="82"/>
      <c r="N11" s="82">
        <v>0</v>
      </c>
      <c r="O11" s="82"/>
      <c r="P11" s="82">
        <v>430821900</v>
      </c>
      <c r="Q11" s="82"/>
      <c r="R11" s="82">
        <v>430821900</v>
      </c>
    </row>
    <row r="12" spans="2:28" s="52" customFormat="1" ht="26.25" x14ac:dyDescent="0.75">
      <c r="B12" s="92" t="s">
        <v>221</v>
      </c>
      <c r="C12" s="102"/>
      <c r="D12" s="82">
        <v>0</v>
      </c>
      <c r="E12" s="82"/>
      <c r="F12" s="82">
        <v>9291948</v>
      </c>
      <c r="G12" s="82"/>
      <c r="H12" s="82">
        <v>95737014</v>
      </c>
      <c r="I12" s="82"/>
      <c r="J12" s="82">
        <v>105028962</v>
      </c>
      <c r="K12" s="82"/>
      <c r="L12" s="82">
        <v>0</v>
      </c>
      <c r="M12" s="82"/>
      <c r="N12" s="82">
        <v>222999012</v>
      </c>
      <c r="O12" s="82"/>
      <c r="P12" s="82">
        <v>95737014</v>
      </c>
      <c r="Q12" s="82"/>
      <c r="R12" s="82">
        <v>318736026</v>
      </c>
    </row>
    <row r="13" spans="2:28" s="52" customFormat="1" ht="26.25" x14ac:dyDescent="0.75">
      <c r="B13" s="92" t="s">
        <v>182</v>
      </c>
      <c r="C13" s="102"/>
      <c r="D13" s="82">
        <v>0</v>
      </c>
      <c r="E13" s="82"/>
      <c r="F13" s="82">
        <v>-4124586</v>
      </c>
      <c r="G13" s="82"/>
      <c r="H13" s="82">
        <v>72835133</v>
      </c>
      <c r="I13" s="82"/>
      <c r="J13" s="82">
        <v>68710547</v>
      </c>
      <c r="K13" s="82"/>
      <c r="L13" s="82">
        <v>0</v>
      </c>
      <c r="M13" s="82"/>
      <c r="N13" s="82">
        <v>138312001</v>
      </c>
      <c r="O13" s="82"/>
      <c r="P13" s="82">
        <v>104941630</v>
      </c>
      <c r="Q13" s="82"/>
      <c r="R13" s="82">
        <v>243253631</v>
      </c>
    </row>
    <row r="14" spans="2:28" s="52" customFormat="1" ht="26.25" x14ac:dyDescent="0.75">
      <c r="B14" s="92" t="s">
        <v>123</v>
      </c>
      <c r="C14" s="102"/>
      <c r="D14" s="82">
        <v>0</v>
      </c>
      <c r="E14" s="82"/>
      <c r="F14" s="82">
        <v>-105796995</v>
      </c>
      <c r="G14" s="82"/>
      <c r="H14" s="82">
        <v>133543409</v>
      </c>
      <c r="I14" s="82"/>
      <c r="J14" s="82">
        <v>27746414</v>
      </c>
      <c r="K14" s="82"/>
      <c r="L14" s="82">
        <v>0</v>
      </c>
      <c r="M14" s="82"/>
      <c r="N14" s="82">
        <v>7727748</v>
      </c>
      <c r="O14" s="82"/>
      <c r="P14" s="82">
        <v>125151748</v>
      </c>
      <c r="Q14" s="82"/>
      <c r="R14" s="82">
        <v>132879496</v>
      </c>
    </row>
    <row r="15" spans="2:28" s="52" customFormat="1" ht="26.25" x14ac:dyDescent="0.75">
      <c r="B15" s="92" t="s">
        <v>180</v>
      </c>
      <c r="C15" s="102"/>
      <c r="D15" s="82">
        <v>0</v>
      </c>
      <c r="E15" s="82"/>
      <c r="F15" s="82">
        <v>0</v>
      </c>
      <c r="G15" s="82"/>
      <c r="H15" s="82">
        <v>0</v>
      </c>
      <c r="I15" s="82"/>
      <c r="J15" s="82">
        <v>0</v>
      </c>
      <c r="K15" s="82"/>
      <c r="L15" s="82">
        <v>0</v>
      </c>
      <c r="M15" s="82"/>
      <c r="N15" s="82">
        <v>0</v>
      </c>
      <c r="O15" s="82"/>
      <c r="P15" s="82">
        <v>72320725</v>
      </c>
      <c r="Q15" s="82"/>
      <c r="R15" s="82">
        <v>72320725</v>
      </c>
    </row>
    <row r="16" spans="2:28" s="52" customFormat="1" ht="26.25" x14ac:dyDescent="0.75">
      <c r="B16" s="92" t="s">
        <v>210</v>
      </c>
      <c r="C16" s="102"/>
      <c r="D16" s="82">
        <v>0</v>
      </c>
      <c r="E16" s="82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82">
        <v>0</v>
      </c>
      <c r="O16" s="82"/>
      <c r="P16" s="82">
        <v>63469396</v>
      </c>
      <c r="Q16" s="82"/>
      <c r="R16" s="82">
        <v>63469396</v>
      </c>
    </row>
    <row r="17" spans="2:18" s="52" customFormat="1" ht="26.25" x14ac:dyDescent="0.75">
      <c r="B17" s="92" t="s">
        <v>211</v>
      </c>
      <c r="C17" s="102"/>
      <c r="D17" s="82">
        <v>0</v>
      </c>
      <c r="E17" s="82"/>
      <c r="F17" s="82">
        <v>0</v>
      </c>
      <c r="G17" s="82"/>
      <c r="H17" s="82">
        <v>0</v>
      </c>
      <c r="I17" s="82"/>
      <c r="J17" s="82">
        <v>0</v>
      </c>
      <c r="K17" s="82"/>
      <c r="L17" s="82">
        <v>0</v>
      </c>
      <c r="M17" s="82"/>
      <c r="N17" s="82">
        <v>0</v>
      </c>
      <c r="O17" s="82"/>
      <c r="P17" s="82">
        <v>22097920</v>
      </c>
      <c r="Q17" s="82"/>
      <c r="R17" s="82">
        <v>22097920</v>
      </c>
    </row>
    <row r="18" spans="2:18" s="52" customFormat="1" ht="26.25" x14ac:dyDescent="0.75">
      <c r="B18" s="92" t="s">
        <v>184</v>
      </c>
      <c r="C18" s="102"/>
      <c r="D18" s="82">
        <v>0</v>
      </c>
      <c r="E18" s="82"/>
      <c r="F18" s="82">
        <v>0</v>
      </c>
      <c r="G18" s="82"/>
      <c r="H18" s="82">
        <v>0</v>
      </c>
      <c r="I18" s="82"/>
      <c r="J18" s="82">
        <v>0</v>
      </c>
      <c r="K18" s="82"/>
      <c r="L18" s="82">
        <v>0</v>
      </c>
      <c r="M18" s="82"/>
      <c r="N18" s="82">
        <v>0</v>
      </c>
      <c r="O18" s="82"/>
      <c r="P18" s="82">
        <v>13558476</v>
      </c>
      <c r="Q18" s="82"/>
      <c r="R18" s="82">
        <v>13558476</v>
      </c>
    </row>
    <row r="19" spans="2:18" s="52" customFormat="1" ht="28.5" customHeight="1" x14ac:dyDescent="0.75">
      <c r="B19" s="92" t="s">
        <v>185</v>
      </c>
      <c r="C19" s="102"/>
      <c r="D19" s="82">
        <v>0</v>
      </c>
      <c r="E19" s="82"/>
      <c r="F19" s="82">
        <v>0</v>
      </c>
      <c r="G19" s="82"/>
      <c r="H19" s="82">
        <v>0</v>
      </c>
      <c r="I19" s="82"/>
      <c r="J19" s="82">
        <v>0</v>
      </c>
      <c r="K19" s="82"/>
      <c r="L19" s="82">
        <v>0</v>
      </c>
      <c r="M19" s="82"/>
      <c r="N19" s="82">
        <v>0</v>
      </c>
      <c r="O19" s="82"/>
      <c r="P19" s="82">
        <v>11983448</v>
      </c>
      <c r="Q19" s="82"/>
      <c r="R19" s="82">
        <v>11983448</v>
      </c>
    </row>
    <row r="20" spans="2:18" s="52" customFormat="1" ht="26.25" x14ac:dyDescent="0.75">
      <c r="B20" s="92" t="s">
        <v>126</v>
      </c>
      <c r="C20" s="102"/>
      <c r="D20" s="82">
        <v>0</v>
      </c>
      <c r="E20" s="82"/>
      <c r="F20" s="82">
        <v>880720</v>
      </c>
      <c r="G20" s="82"/>
      <c r="H20" s="82">
        <v>0</v>
      </c>
      <c r="I20" s="82"/>
      <c r="J20" s="82">
        <v>880720</v>
      </c>
      <c r="K20" s="82"/>
      <c r="L20" s="82">
        <v>0</v>
      </c>
      <c r="M20" s="82"/>
      <c r="N20" s="82">
        <v>8848006</v>
      </c>
      <c r="O20" s="82"/>
      <c r="P20" s="82">
        <v>0</v>
      </c>
      <c r="Q20" s="82"/>
      <c r="R20" s="82">
        <v>8848006</v>
      </c>
    </row>
    <row r="21" spans="2:18" s="52" customFormat="1" ht="26.25" x14ac:dyDescent="0.75">
      <c r="B21" s="92" t="s">
        <v>223</v>
      </c>
      <c r="C21" s="102"/>
      <c r="D21" s="82">
        <v>0</v>
      </c>
      <c r="E21" s="82"/>
      <c r="F21" s="82">
        <v>0</v>
      </c>
      <c r="G21" s="82"/>
      <c r="H21" s="82">
        <v>0</v>
      </c>
      <c r="I21" s="82"/>
      <c r="J21" s="82">
        <v>0</v>
      </c>
      <c r="K21" s="82"/>
      <c r="L21" s="82">
        <v>0</v>
      </c>
      <c r="M21" s="82"/>
      <c r="N21" s="82">
        <v>0</v>
      </c>
      <c r="O21" s="82"/>
      <c r="P21" s="82">
        <v>6951922</v>
      </c>
      <c r="Q21" s="82"/>
      <c r="R21" s="82">
        <v>6951922</v>
      </c>
    </row>
    <row r="22" spans="2:18" ht="26.25" x14ac:dyDescent="0.75">
      <c r="B22" s="90"/>
      <c r="C22" s="52"/>
      <c r="D22" s="75"/>
      <c r="E22" s="85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</row>
    <row r="23" spans="2:18" ht="27" thickBot="1" x14ac:dyDescent="0.8">
      <c r="B23" s="91" t="s">
        <v>88</v>
      </c>
      <c r="D23" s="72">
        <f>SUM(D10:D22)</f>
        <v>76734740</v>
      </c>
      <c r="E23" s="85"/>
      <c r="F23" s="72">
        <f>SUM(F10:F22)</f>
        <v>-191532274</v>
      </c>
      <c r="G23" s="82"/>
      <c r="H23" s="72">
        <f>SUM(H10:H22)</f>
        <v>302115556</v>
      </c>
      <c r="I23" s="82"/>
      <c r="J23" s="72">
        <f>SUM(J10:J22)</f>
        <v>187318022</v>
      </c>
      <c r="K23" s="82"/>
      <c r="L23" s="72">
        <f>SUM(L10:L22)</f>
        <v>645938199</v>
      </c>
      <c r="M23" s="82"/>
      <c r="N23" s="72">
        <f>SUM(N10:N22)</f>
        <v>286103406</v>
      </c>
      <c r="O23" s="82"/>
      <c r="P23" s="72">
        <f>SUM(P10:P22)</f>
        <v>947034179</v>
      </c>
      <c r="Q23" s="82"/>
      <c r="R23" s="72">
        <f>SUM(R10:R22)</f>
        <v>1879075784</v>
      </c>
    </row>
    <row r="24" spans="2:18" ht="27" thickTop="1" x14ac:dyDescent="0.75">
      <c r="D24" s="82"/>
      <c r="E24" s="85"/>
      <c r="G24" s="82"/>
      <c r="I24" s="82"/>
      <c r="K24" s="82"/>
      <c r="M24" s="82"/>
      <c r="O24" s="82"/>
      <c r="Q24" s="82"/>
    </row>
    <row r="25" spans="2:18" ht="30" x14ac:dyDescent="0.75">
      <c r="J25" s="55">
        <v>13</v>
      </c>
    </row>
  </sheetData>
  <sortState xmlns:xlrd2="http://schemas.microsoft.com/office/spreadsheetml/2017/richdata2" ref="B10:R21">
    <sortCondition descending="1" ref="R10:R21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  <pageSetUpPr fitToPage="1"/>
  </sheetPr>
  <dimension ref="B2:AB18"/>
  <sheetViews>
    <sheetView rightToLeft="1" view="pageBreakPreview" zoomScaleNormal="100" zoomScaleSheetLayoutView="100" workbookViewId="0">
      <selection activeCell="F17" sqref="F17"/>
    </sheetView>
  </sheetViews>
  <sheetFormatPr defaultRowHeight="21.75" customHeight="1" x14ac:dyDescent="0.55000000000000004"/>
  <cols>
    <col min="1" max="1" width="3" style="2" customWidth="1"/>
    <col min="2" max="2" width="50.14062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28" ht="27" customHeight="1" x14ac:dyDescent="0.55000000000000004">
      <c r="B3" s="106" t="s">
        <v>52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2:28" ht="27" customHeight="1" x14ac:dyDescent="0.55000000000000004">
      <c r="B4" s="106" t="s">
        <v>234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28" ht="73.5" customHeight="1" x14ac:dyDescent="0.55000000000000004"/>
    <row r="6" spans="2:28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 x14ac:dyDescent="0.55000000000000004">
      <c r="B7" s="13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 x14ac:dyDescent="0.55000000000000004">
      <c r="B9" s="110" t="s">
        <v>78</v>
      </c>
      <c r="C9" s="110" t="s">
        <v>78</v>
      </c>
      <c r="D9" s="110" t="s">
        <v>78</v>
      </c>
      <c r="F9" s="110" t="s">
        <v>54</v>
      </c>
      <c r="G9" s="110" t="s">
        <v>54</v>
      </c>
      <c r="H9" s="110" t="s">
        <v>54</v>
      </c>
      <c r="J9" s="110" t="s">
        <v>55</v>
      </c>
      <c r="K9" s="110" t="s">
        <v>55</v>
      </c>
      <c r="L9" s="110" t="s">
        <v>55</v>
      </c>
    </row>
    <row r="10" spans="2:28" s="42" customFormat="1" ht="50.25" customHeight="1" x14ac:dyDescent="0.6">
      <c r="B10" s="129" t="s">
        <v>79</v>
      </c>
      <c r="D10" s="129" t="s">
        <v>39</v>
      </c>
      <c r="F10" s="129" t="s">
        <v>80</v>
      </c>
      <c r="H10" s="129" t="s">
        <v>81</v>
      </c>
      <c r="J10" s="127" t="s">
        <v>80</v>
      </c>
      <c r="L10" s="129" t="s">
        <v>81</v>
      </c>
    </row>
    <row r="11" spans="2:28" s="4" customFormat="1" ht="21.75" customHeight="1" x14ac:dyDescent="0.55000000000000004">
      <c r="B11" s="4" t="s">
        <v>212</v>
      </c>
      <c r="C11" s="102"/>
      <c r="D11" s="4" t="s">
        <v>213</v>
      </c>
      <c r="E11" s="102"/>
      <c r="F11" s="67">
        <v>769315342</v>
      </c>
      <c r="G11" s="67"/>
      <c r="H11" s="67" t="s">
        <v>61</v>
      </c>
      <c r="I11" s="67"/>
      <c r="J11" s="67">
        <v>2980823605</v>
      </c>
      <c r="L11" s="48" t="s">
        <v>61</v>
      </c>
    </row>
    <row r="12" spans="2:28" s="4" customFormat="1" ht="21.75" customHeight="1" x14ac:dyDescent="0.55000000000000004">
      <c r="B12" s="4" t="s">
        <v>135</v>
      </c>
      <c r="C12" s="102"/>
      <c r="D12" s="4" t="s">
        <v>136</v>
      </c>
      <c r="E12" s="102"/>
      <c r="F12" s="67">
        <v>1398049</v>
      </c>
      <c r="G12" s="67"/>
      <c r="H12" s="67" t="s">
        <v>61</v>
      </c>
      <c r="I12" s="67"/>
      <c r="J12" s="67">
        <v>67157416</v>
      </c>
    </row>
    <row r="13" spans="2:28" s="4" customFormat="1" ht="21.75" customHeight="1" x14ac:dyDescent="0.55000000000000004">
      <c r="B13" s="4" t="s">
        <v>46</v>
      </c>
      <c r="C13" s="102"/>
      <c r="D13" s="4" t="s">
        <v>47</v>
      </c>
      <c r="E13" s="102"/>
      <c r="F13" s="67">
        <v>3090</v>
      </c>
      <c r="G13" s="67"/>
      <c r="H13" s="67" t="s">
        <v>61</v>
      </c>
      <c r="I13" s="67"/>
      <c r="J13" s="67">
        <v>25361</v>
      </c>
    </row>
    <row r="14" spans="2:28" s="4" customFormat="1" ht="21.75" customHeight="1" x14ac:dyDescent="0.55000000000000004">
      <c r="B14" s="4" t="s">
        <v>49</v>
      </c>
      <c r="C14" s="102"/>
      <c r="D14" s="4" t="s">
        <v>50</v>
      </c>
      <c r="E14" s="102"/>
      <c r="F14" s="67">
        <v>3824</v>
      </c>
      <c r="G14" s="67"/>
      <c r="H14" s="67" t="s">
        <v>61</v>
      </c>
      <c r="I14" s="67"/>
      <c r="J14" s="67">
        <v>18015</v>
      </c>
    </row>
    <row r="15" spans="2:28" s="4" customFormat="1" ht="21.75" customHeight="1" x14ac:dyDescent="0.55000000000000004">
      <c r="B15" s="4" t="s">
        <v>212</v>
      </c>
      <c r="C15" s="102"/>
      <c r="D15" s="4" t="s">
        <v>216</v>
      </c>
      <c r="E15" s="102"/>
      <c r="F15" s="67">
        <v>3986</v>
      </c>
      <c r="G15" s="67"/>
      <c r="H15" s="67" t="s">
        <v>61</v>
      </c>
      <c r="I15" s="67"/>
      <c r="J15" s="67">
        <v>12885</v>
      </c>
    </row>
    <row r="16" spans="2:28" ht="21.75" customHeight="1" thickBot="1" x14ac:dyDescent="0.6">
      <c r="B16" s="132" t="s">
        <v>88</v>
      </c>
      <c r="C16" s="132"/>
      <c r="D16" s="132"/>
      <c r="F16" s="72">
        <f>SUM(F11:F15)</f>
        <v>770724291</v>
      </c>
      <c r="H16" s="30"/>
      <c r="J16" s="72">
        <f>SUM(J11:J15)</f>
        <v>3048037282</v>
      </c>
      <c r="L16" s="30"/>
    </row>
    <row r="17" spans="6:6" ht="21.75" customHeight="1" thickTop="1" x14ac:dyDescent="0.55000000000000004"/>
    <row r="18" spans="6:6" ht="30" x14ac:dyDescent="0.75">
      <c r="F18" s="58">
        <v>14</v>
      </c>
    </row>
  </sheetData>
  <sortState xmlns:xlrd2="http://schemas.microsoft.com/office/spreadsheetml/2017/richdata2" ref="B11:J15">
    <sortCondition descending="1" ref="J11:J15"/>
  </sortState>
  <mergeCells count="13">
    <mergeCell ref="B2:L2"/>
    <mergeCell ref="B3:L3"/>
    <mergeCell ref="B4:L4"/>
    <mergeCell ref="B16:D16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B2:AB21"/>
  <sheetViews>
    <sheetView rightToLeft="1" view="pageBreakPreview" topLeftCell="A4" zoomScaleNormal="100" zoomScaleSheetLayoutView="100" workbookViewId="0">
      <selection activeCell="J19" sqref="J19"/>
    </sheetView>
  </sheetViews>
  <sheetFormatPr defaultRowHeight="21" x14ac:dyDescent="0.25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0.5703125" style="32" customWidth="1"/>
    <col min="13" max="13" width="1" style="32" customWidth="1"/>
    <col min="14" max="14" width="13.28515625" style="32" bestFit="1" customWidth="1"/>
    <col min="15" max="15" width="1" style="32" customWidth="1"/>
    <col min="16" max="16" width="14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4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 x14ac:dyDescent="0.25">
      <c r="B2" s="136" t="s">
        <v>0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2:28" ht="30" x14ac:dyDescent="0.25">
      <c r="B3" s="136" t="s">
        <v>52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</row>
    <row r="4" spans="2:28" ht="30" x14ac:dyDescent="0.25">
      <c r="B4" s="136" t="s">
        <v>234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</row>
    <row r="5" spans="2:28" s="33" customFormat="1" ht="87" customHeight="1" x14ac:dyDescent="0.25"/>
    <row r="6" spans="2:28" s="2" customFormat="1" ht="30" x14ac:dyDescent="0.55000000000000004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 x14ac:dyDescent="0.55000000000000004">
      <c r="B7" s="69" t="s">
        <v>115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 x14ac:dyDescent="0.25">
      <c r="B9" s="135" t="s">
        <v>53</v>
      </c>
      <c r="C9" s="135" t="s">
        <v>53</v>
      </c>
      <c r="D9" s="135" t="s">
        <v>53</v>
      </c>
      <c r="E9" s="135" t="s">
        <v>53</v>
      </c>
      <c r="F9" s="135" t="s">
        <v>53</v>
      </c>
      <c r="G9" s="135" t="s">
        <v>53</v>
      </c>
      <c r="H9" s="135" t="s">
        <v>53</v>
      </c>
      <c r="J9" s="135" t="s">
        <v>54</v>
      </c>
      <c r="K9" s="135" t="s">
        <v>54</v>
      </c>
      <c r="L9" s="135" t="s">
        <v>54</v>
      </c>
      <c r="M9" s="135" t="s">
        <v>54</v>
      </c>
      <c r="N9" s="135" t="s">
        <v>54</v>
      </c>
      <c r="P9" s="135" t="s">
        <v>55</v>
      </c>
      <c r="Q9" s="135" t="s">
        <v>55</v>
      </c>
      <c r="R9" s="135" t="s">
        <v>55</v>
      </c>
      <c r="S9" s="135" t="s">
        <v>55</v>
      </c>
      <c r="T9" s="135" t="s">
        <v>55</v>
      </c>
    </row>
    <row r="10" spans="2:28" s="35" customFormat="1" ht="60" customHeight="1" x14ac:dyDescent="0.25">
      <c r="B10" s="134" t="s">
        <v>56</v>
      </c>
      <c r="C10" s="38"/>
      <c r="D10" s="134" t="s">
        <v>57</v>
      </c>
      <c r="E10" s="38"/>
      <c r="F10" s="134" t="s">
        <v>25</v>
      </c>
      <c r="G10" s="38"/>
      <c r="H10" s="134" t="s">
        <v>26</v>
      </c>
      <c r="J10" s="134" t="s">
        <v>58</v>
      </c>
      <c r="K10" s="38"/>
      <c r="L10" s="134" t="s">
        <v>59</v>
      </c>
      <c r="M10" s="38"/>
      <c r="N10" s="134" t="s">
        <v>60</v>
      </c>
      <c r="P10" s="134" t="s">
        <v>58</v>
      </c>
      <c r="Q10" s="38"/>
      <c r="R10" s="134" t="s">
        <v>59</v>
      </c>
      <c r="S10" s="38"/>
      <c r="T10" s="134" t="s">
        <v>60</v>
      </c>
    </row>
    <row r="11" spans="2:28" s="33" customFormat="1" x14ac:dyDescent="0.45">
      <c r="B11" s="101" t="s">
        <v>212</v>
      </c>
      <c r="C11" s="102"/>
      <c r="D11" s="34">
        <v>9</v>
      </c>
      <c r="E11" s="34"/>
      <c r="F11" s="34" t="s">
        <v>61</v>
      </c>
      <c r="G11" s="34"/>
      <c r="H11" s="34">
        <v>23</v>
      </c>
      <c r="I11" s="34"/>
      <c r="J11" s="34">
        <v>769315342</v>
      </c>
      <c r="K11" s="34"/>
      <c r="L11" s="34">
        <v>0</v>
      </c>
      <c r="M11" s="34"/>
      <c r="N11" s="34">
        <v>769315342</v>
      </c>
      <c r="O11" s="34"/>
      <c r="P11" s="34">
        <v>2980823605</v>
      </c>
      <c r="Q11" s="34"/>
      <c r="R11" s="34">
        <v>2814373</v>
      </c>
      <c r="S11" s="34"/>
      <c r="T11" s="34">
        <v>2978009232</v>
      </c>
    </row>
    <row r="12" spans="2:28" s="33" customFormat="1" x14ac:dyDescent="0.45">
      <c r="B12" s="101" t="s">
        <v>117</v>
      </c>
      <c r="C12" s="102"/>
      <c r="D12" s="34" t="s">
        <v>61</v>
      </c>
      <c r="E12" s="34"/>
      <c r="F12" s="34" t="s">
        <v>120</v>
      </c>
      <c r="G12" s="34"/>
      <c r="H12" s="34">
        <v>18</v>
      </c>
      <c r="I12" s="34"/>
      <c r="J12" s="34">
        <v>76734740</v>
      </c>
      <c r="K12" s="34"/>
      <c r="L12" s="34" t="s">
        <v>61</v>
      </c>
      <c r="M12" s="34"/>
      <c r="N12" s="34">
        <v>76734740</v>
      </c>
      <c r="O12" s="34"/>
      <c r="P12" s="34">
        <v>645938199</v>
      </c>
      <c r="Q12" s="34"/>
      <c r="R12" s="34" t="s">
        <v>61</v>
      </c>
      <c r="S12" s="34"/>
      <c r="T12" s="34">
        <v>645938199</v>
      </c>
    </row>
    <row r="13" spans="2:28" s="33" customFormat="1" x14ac:dyDescent="0.45">
      <c r="B13" s="101" t="s">
        <v>135</v>
      </c>
      <c r="C13" s="102"/>
      <c r="D13" s="34">
        <v>30</v>
      </c>
      <c r="E13" s="34"/>
      <c r="F13" s="34" t="s">
        <v>61</v>
      </c>
      <c r="G13" s="34"/>
      <c r="H13" s="34">
        <v>0</v>
      </c>
      <c r="I13" s="34"/>
      <c r="J13" s="34">
        <v>1398049</v>
      </c>
      <c r="K13" s="34"/>
      <c r="L13" s="34">
        <v>0</v>
      </c>
      <c r="M13" s="34"/>
      <c r="N13" s="34">
        <v>1398049</v>
      </c>
      <c r="O13" s="34"/>
      <c r="P13" s="34">
        <v>67157416</v>
      </c>
      <c r="Q13" s="34"/>
      <c r="R13" s="34">
        <v>0</v>
      </c>
      <c r="S13" s="34"/>
      <c r="T13" s="34">
        <v>67157416</v>
      </c>
    </row>
    <row r="14" spans="2:28" s="33" customFormat="1" x14ac:dyDescent="0.45">
      <c r="B14" s="101" t="s">
        <v>46</v>
      </c>
      <c r="C14" s="102"/>
      <c r="D14" s="34">
        <v>27</v>
      </c>
      <c r="E14" s="34"/>
      <c r="F14" s="34" t="s">
        <v>61</v>
      </c>
      <c r="G14" s="34"/>
      <c r="H14" s="34">
        <v>0</v>
      </c>
      <c r="I14" s="34"/>
      <c r="J14" s="34">
        <v>3090</v>
      </c>
      <c r="K14" s="34"/>
      <c r="L14" s="34">
        <v>0</v>
      </c>
      <c r="M14" s="34"/>
      <c r="N14" s="34">
        <v>3090</v>
      </c>
      <c r="O14" s="34"/>
      <c r="P14" s="34">
        <v>25361</v>
      </c>
      <c r="Q14" s="34"/>
      <c r="R14" s="34">
        <v>0</v>
      </c>
      <c r="S14" s="34"/>
      <c r="T14" s="34">
        <v>25361</v>
      </c>
    </row>
    <row r="15" spans="2:28" s="33" customFormat="1" x14ac:dyDescent="0.45">
      <c r="B15" s="101" t="s">
        <v>49</v>
      </c>
      <c r="C15" s="102"/>
      <c r="D15" s="34">
        <v>17</v>
      </c>
      <c r="E15" s="34"/>
      <c r="F15" s="34" t="s">
        <v>61</v>
      </c>
      <c r="G15" s="34"/>
      <c r="H15" s="34">
        <v>0</v>
      </c>
      <c r="I15" s="34"/>
      <c r="J15" s="34">
        <v>3824</v>
      </c>
      <c r="K15" s="34"/>
      <c r="L15" s="34">
        <v>0</v>
      </c>
      <c r="M15" s="34"/>
      <c r="N15" s="34">
        <v>3824</v>
      </c>
      <c r="O15" s="34"/>
      <c r="P15" s="34">
        <v>18015</v>
      </c>
      <c r="Q15" s="34"/>
      <c r="R15" s="34">
        <v>0</v>
      </c>
      <c r="S15" s="34"/>
      <c r="T15" s="34">
        <v>18015</v>
      </c>
    </row>
    <row r="16" spans="2:28" s="33" customFormat="1" x14ac:dyDescent="0.45">
      <c r="B16" s="101" t="s">
        <v>212</v>
      </c>
      <c r="C16" s="102"/>
      <c r="D16" s="34">
        <v>9</v>
      </c>
      <c r="E16" s="34"/>
      <c r="F16" s="34" t="s">
        <v>61</v>
      </c>
      <c r="G16" s="34"/>
      <c r="H16" s="34">
        <v>0</v>
      </c>
      <c r="I16" s="34"/>
      <c r="J16" s="34">
        <v>3986</v>
      </c>
      <c r="K16" s="34"/>
      <c r="L16" s="34">
        <v>0</v>
      </c>
      <c r="M16" s="34"/>
      <c r="N16" s="34">
        <v>3986</v>
      </c>
      <c r="O16" s="34"/>
      <c r="P16" s="34">
        <v>12885</v>
      </c>
      <c r="Q16" s="34"/>
      <c r="R16" s="34">
        <v>0</v>
      </c>
      <c r="S16" s="34"/>
      <c r="T16" s="34">
        <v>12885</v>
      </c>
    </row>
    <row r="17" spans="2:20" s="33" customFormat="1" x14ac:dyDescent="0.25">
      <c r="D17" s="34"/>
      <c r="H17" s="34"/>
      <c r="J17" s="36"/>
      <c r="K17" s="37"/>
      <c r="L17" s="36"/>
      <c r="M17" s="37"/>
      <c r="N17" s="36"/>
      <c r="O17" s="37"/>
      <c r="P17" s="36"/>
      <c r="Q17" s="37"/>
      <c r="R17" s="36"/>
      <c r="S17" s="37"/>
      <c r="T17" s="36"/>
    </row>
    <row r="18" spans="2:20" s="33" customFormat="1" ht="21.75" thickBot="1" x14ac:dyDescent="0.3">
      <c r="B18" s="133" t="s">
        <v>88</v>
      </c>
      <c r="C18" s="133"/>
      <c r="D18" s="133"/>
      <c r="E18" s="133"/>
      <c r="F18" s="133"/>
      <c r="G18" s="133"/>
      <c r="H18" s="133"/>
      <c r="J18" s="40">
        <f>SUM(J11:J17)</f>
        <v>847459031</v>
      </c>
      <c r="L18" s="68">
        <f>SUM(L11:L16)</f>
        <v>0</v>
      </c>
      <c r="N18" s="40">
        <f>SUM(N11:N17)</f>
        <v>847459031</v>
      </c>
      <c r="P18" s="40">
        <f>SUM(P11:P17)</f>
        <v>3693975481</v>
      </c>
      <c r="R18" s="68">
        <f>SUM(R11:R17)</f>
        <v>2814373</v>
      </c>
      <c r="T18" s="40">
        <f>SUM(T11:T17)</f>
        <v>3691161108</v>
      </c>
    </row>
    <row r="19" spans="2:20" ht="21.75" thickTop="1" x14ac:dyDescent="0.25"/>
    <row r="21" spans="2:20" ht="30" x14ac:dyDescent="0.25">
      <c r="J21" s="62">
        <v>15</v>
      </c>
    </row>
  </sheetData>
  <sortState xmlns:xlrd2="http://schemas.microsoft.com/office/spreadsheetml/2017/richdata2" ref="B11:T16">
    <sortCondition descending="1" ref="T11:T16"/>
  </sortState>
  <mergeCells count="17">
    <mergeCell ref="B2:T2"/>
    <mergeCell ref="B3:T3"/>
    <mergeCell ref="B4:T4"/>
    <mergeCell ref="B18:H18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  <mergeCell ref="H10"/>
    <mergeCell ref="B9:H9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/>
    <pageSetUpPr fitToPage="1"/>
  </sheetPr>
  <dimension ref="A2:AB19"/>
  <sheetViews>
    <sheetView rightToLeft="1" view="pageBreakPreview" topLeftCell="A2" zoomScale="85" zoomScaleNormal="85" zoomScaleSheetLayoutView="85" workbookViewId="0">
      <selection activeCell="F15" sqref="F15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9" style="2" bestFit="1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</row>
    <row r="3" spans="2:28" ht="30" x14ac:dyDescent="0.55000000000000004">
      <c r="B3" s="106" t="s">
        <v>52</v>
      </c>
      <c r="C3" s="106"/>
      <c r="D3" s="106"/>
      <c r="E3" s="106"/>
      <c r="F3" s="106"/>
    </row>
    <row r="4" spans="2:28" ht="30" x14ac:dyDescent="0.55000000000000004">
      <c r="B4" s="106" t="s">
        <v>234</v>
      </c>
      <c r="C4" s="106"/>
      <c r="D4" s="106"/>
      <c r="E4" s="106"/>
      <c r="F4" s="106"/>
    </row>
    <row r="5" spans="2:28" ht="125.25" customHeight="1" x14ac:dyDescent="0.55000000000000004"/>
    <row r="6" spans="2:28" s="25" customFormat="1" ht="24" x14ac:dyDescent="0.6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 x14ac:dyDescent="0.6">
      <c r="B7" s="63" t="s">
        <v>114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 x14ac:dyDescent="0.55000000000000004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 x14ac:dyDescent="0.55000000000000004">
      <c r="B9" s="125" t="s">
        <v>82</v>
      </c>
      <c r="D9" s="106" t="s">
        <v>54</v>
      </c>
      <c r="F9" s="106" t="s">
        <v>235</v>
      </c>
    </row>
    <row r="10" spans="2:28" ht="30" x14ac:dyDescent="0.55000000000000004">
      <c r="B10" s="138" t="s">
        <v>82</v>
      </c>
      <c r="D10" s="139" t="s">
        <v>42</v>
      </c>
      <c r="F10" s="139" t="s">
        <v>42</v>
      </c>
    </row>
    <row r="11" spans="2:28" ht="26.25" x14ac:dyDescent="0.65">
      <c r="B11" s="26" t="s">
        <v>82</v>
      </c>
      <c r="C11" s="102"/>
      <c r="D11" s="95">
        <v>100642436</v>
      </c>
      <c r="E11" s="95"/>
      <c r="F11" s="95">
        <v>889898268</v>
      </c>
    </row>
    <row r="12" spans="2:28" ht="26.25" x14ac:dyDescent="0.65">
      <c r="B12" s="26" t="s">
        <v>84</v>
      </c>
      <c r="C12" s="102"/>
      <c r="D12" s="95">
        <v>7603842</v>
      </c>
      <c r="E12" s="95"/>
      <c r="F12" s="95">
        <v>267741459</v>
      </c>
    </row>
    <row r="13" spans="2:28" ht="26.25" hidden="1" x14ac:dyDescent="0.65">
      <c r="B13" s="26" t="s">
        <v>83</v>
      </c>
      <c r="C13" s="26"/>
      <c r="D13" s="95">
        <v>0</v>
      </c>
      <c r="E13" s="96"/>
      <c r="F13" s="95">
        <v>0</v>
      </c>
    </row>
    <row r="14" spans="2:28" ht="26.25" x14ac:dyDescent="0.65">
      <c r="B14" s="26"/>
      <c r="C14" s="26"/>
      <c r="D14" s="95"/>
      <c r="E14" s="96"/>
      <c r="F14" s="95"/>
    </row>
    <row r="15" spans="2:28" ht="27" thickBot="1" x14ac:dyDescent="0.7">
      <c r="B15" s="97" t="s">
        <v>88</v>
      </c>
      <c r="C15" s="26"/>
      <c r="D15" s="98">
        <f>SUM(D11:D14)</f>
        <v>108246278</v>
      </c>
      <c r="E15" s="96"/>
      <c r="F15" s="98">
        <f>SUM(F11:F14)</f>
        <v>1157639727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37">
        <v>16</v>
      </c>
      <c r="B19" s="137"/>
      <c r="C19" s="137"/>
      <c r="D19" s="137"/>
      <c r="E19" s="137"/>
      <c r="F19" s="137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Normal="100" zoomScaleSheetLayoutView="100" workbookViewId="0">
      <selection activeCell="H7" sqref="H7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3:1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</row>
    <row r="4" spans="3:17" ht="30" x14ac:dyDescent="0.55000000000000004">
      <c r="C4" s="106" t="s">
        <v>234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</row>
    <row r="5" spans="3:17" ht="30" x14ac:dyDescent="0.55000000000000004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 x14ac:dyDescent="0.55000000000000004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 x14ac:dyDescent="0.55000000000000004">
      <c r="C7" s="54" t="s">
        <v>89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 x14ac:dyDescent="0.25">
      <c r="C9" s="107" t="s">
        <v>99</v>
      </c>
      <c r="D9" s="108" t="s">
        <v>236</v>
      </c>
      <c r="E9" s="108" t="s">
        <v>3</v>
      </c>
      <c r="F9" s="108" t="s">
        <v>3</v>
      </c>
      <c r="G9" s="108" t="s">
        <v>3</v>
      </c>
      <c r="I9" s="108" t="s">
        <v>4</v>
      </c>
      <c r="J9" s="108" t="s">
        <v>4</v>
      </c>
      <c r="K9" s="108" t="s">
        <v>4</v>
      </c>
      <c r="M9" s="108" t="s">
        <v>235</v>
      </c>
      <c r="N9" s="108" t="s">
        <v>5</v>
      </c>
      <c r="O9" s="108" t="s">
        <v>5</v>
      </c>
      <c r="P9" s="108" t="s">
        <v>5</v>
      </c>
      <c r="Q9" s="108" t="s">
        <v>5</v>
      </c>
    </row>
    <row r="10" spans="3:17" s="6" customFormat="1" ht="44.25" customHeight="1" x14ac:dyDescent="0.25">
      <c r="C10" s="107"/>
      <c r="D10" s="11"/>
      <c r="E10" s="109" t="s">
        <v>7</v>
      </c>
      <c r="F10" s="11"/>
      <c r="G10" s="109" t="s">
        <v>8</v>
      </c>
      <c r="I10" s="109" t="s">
        <v>100</v>
      </c>
      <c r="J10" s="11"/>
      <c r="K10" s="109" t="s">
        <v>101</v>
      </c>
      <c r="M10" s="109" t="s">
        <v>7</v>
      </c>
      <c r="N10" s="11"/>
      <c r="O10" s="109" t="s">
        <v>8</v>
      </c>
      <c r="Q10" s="111" t="s">
        <v>12</v>
      </c>
    </row>
    <row r="11" spans="3:17" s="6" customFormat="1" ht="39.75" customHeight="1" x14ac:dyDescent="0.25">
      <c r="C11" s="107"/>
      <c r="D11" s="10"/>
      <c r="E11" s="110" t="s">
        <v>7</v>
      </c>
      <c r="F11" s="10"/>
      <c r="G11" s="110" t="s">
        <v>8</v>
      </c>
      <c r="I11" s="110"/>
      <c r="J11" s="10"/>
      <c r="K11" s="110"/>
      <c r="M11" s="110" t="s">
        <v>7</v>
      </c>
      <c r="N11" s="10"/>
      <c r="O11" s="110" t="s">
        <v>8</v>
      </c>
      <c r="Q11" s="112" t="s">
        <v>12</v>
      </c>
    </row>
    <row r="12" spans="3:17" x14ac:dyDescent="0.55000000000000004">
      <c r="C12" s="43" t="s">
        <v>91</v>
      </c>
      <c r="E12" s="3">
        <f>سهام!G42</f>
        <v>507048502477</v>
      </c>
      <c r="G12" s="3">
        <f>سهام!I42</f>
        <v>493939273005.5929</v>
      </c>
      <c r="I12" s="3">
        <f>سهام!M42</f>
        <v>43865623070</v>
      </c>
      <c r="K12" s="3">
        <f>سهام!Q42</f>
        <v>73592733573</v>
      </c>
      <c r="M12" s="3">
        <f>سهام!W42</f>
        <v>479326311123</v>
      </c>
      <c r="O12" s="3">
        <f>سهام!Y42</f>
        <v>464166251480.71985</v>
      </c>
      <c r="Q12" s="8">
        <f t="shared" ref="Q12:Q17" si="0">O12/$O$19</f>
        <v>0.86964415582362009</v>
      </c>
    </row>
    <row r="13" spans="3:17" x14ac:dyDescent="0.55000000000000004">
      <c r="C13" s="2" t="s">
        <v>95</v>
      </c>
      <c r="E13" s="3">
        <f>سپرده!L16</f>
        <v>46669579839</v>
      </c>
      <c r="G13" s="3">
        <f>E13</f>
        <v>46669579839</v>
      </c>
      <c r="I13" s="3">
        <f>سپرده!N16</f>
        <v>44020521353</v>
      </c>
      <c r="K13" s="3">
        <f>سپرده!P16</f>
        <v>34531969696</v>
      </c>
      <c r="M13" s="3">
        <f>سپرده!R16</f>
        <v>56158131496</v>
      </c>
      <c r="O13" s="3">
        <f>M13</f>
        <v>56158131496</v>
      </c>
      <c r="Q13" s="8">
        <f t="shared" si="0"/>
        <v>0.1052157297125238</v>
      </c>
    </row>
    <row r="14" spans="3:17" x14ac:dyDescent="0.55000000000000004">
      <c r="C14" s="2" t="s">
        <v>93</v>
      </c>
      <c r="E14" s="3">
        <f>'اوراق مشارکت'!R17</f>
        <v>20045152631</v>
      </c>
      <c r="G14" s="3">
        <f>'اوراق مشارکت'!T17</f>
        <v>20746086778</v>
      </c>
      <c r="I14" s="3">
        <f>'اوراق مشارکت'!X17</f>
        <v>0</v>
      </c>
      <c r="K14" s="3">
        <f>'اوراق مشارکت'!AB17</f>
        <v>7438316568</v>
      </c>
      <c r="M14" s="3">
        <f>'اوراق مشارکت'!AH17</f>
        <v>12913155846</v>
      </c>
      <c r="O14" s="3">
        <f>'اوراق مشارکت'!AJ17</f>
        <v>13418353489</v>
      </c>
      <c r="Q14" s="8">
        <f t="shared" si="0"/>
        <v>2.5140114463856139E-2</v>
      </c>
    </row>
    <row r="15" spans="3:17" hidden="1" x14ac:dyDescent="0.55000000000000004">
      <c r="C15" s="2" t="s">
        <v>92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 x14ac:dyDescent="0.55000000000000004">
      <c r="C16" s="2" t="s">
        <v>98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 x14ac:dyDescent="0.55000000000000004">
      <c r="C17" s="2" t="s">
        <v>94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88</v>
      </c>
      <c r="D19" s="3">
        <f t="shared" ref="D19:P19" si="1">SUM(D12:D17)</f>
        <v>0</v>
      </c>
      <c r="E19" s="9">
        <f>SUM(E12:E18)</f>
        <v>573763234947</v>
      </c>
      <c r="F19" s="3">
        <f t="shared" si="1"/>
        <v>0</v>
      </c>
      <c r="G19" s="9">
        <f>SUM(G12:G18)</f>
        <v>561354939622.5929</v>
      </c>
      <c r="H19" s="3">
        <f t="shared" si="1"/>
        <v>0</v>
      </c>
      <c r="I19" s="9">
        <f>SUM(I12:I14)</f>
        <v>87886144423</v>
      </c>
      <c r="J19" s="3">
        <f t="shared" si="1"/>
        <v>0</v>
      </c>
      <c r="K19" s="9">
        <f>SUM(K12:K14)</f>
        <v>115563019837</v>
      </c>
      <c r="L19" s="3">
        <f t="shared" si="1"/>
        <v>0</v>
      </c>
      <c r="M19" s="9">
        <f>SUM(M12:M14)</f>
        <v>548397598465</v>
      </c>
      <c r="N19" s="3">
        <f t="shared" si="1"/>
        <v>0</v>
      </c>
      <c r="O19" s="9">
        <f>SUM(O12:O18)</f>
        <v>533742736465.71985</v>
      </c>
      <c r="P19" s="3">
        <f t="shared" si="1"/>
        <v>0</v>
      </c>
      <c r="Q19" s="31">
        <f>O19/$O$19</f>
        <v>1</v>
      </c>
    </row>
    <row r="20" spans="3:17" ht="21.75" thickTop="1" x14ac:dyDescent="0.55000000000000004"/>
    <row r="23" spans="3:17" ht="30" x14ac:dyDescent="0.75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C2:AA44"/>
  <sheetViews>
    <sheetView rightToLeft="1" view="pageBreakPreview" topLeftCell="A13" zoomScale="60" zoomScaleNormal="80" workbookViewId="0">
      <selection activeCell="E43" sqref="E43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06" t="s">
        <v>0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</row>
    <row r="3" spans="3:27" ht="30" x14ac:dyDescent="0.55000000000000004">
      <c r="C3" s="106" t="s">
        <v>1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</row>
    <row r="4" spans="3:27" ht="30" x14ac:dyDescent="0.55000000000000004">
      <c r="C4" s="106" t="s">
        <v>234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</row>
    <row r="5" spans="3:27" ht="30" x14ac:dyDescent="0.55000000000000004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 x14ac:dyDescent="0.55000000000000004">
      <c r="C6" s="13" t="s">
        <v>90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 x14ac:dyDescent="0.25">
      <c r="C8" s="107" t="s">
        <v>2</v>
      </c>
      <c r="E8" s="108" t="s">
        <v>236</v>
      </c>
      <c r="F8" s="108" t="s">
        <v>3</v>
      </c>
      <c r="G8" s="108" t="s">
        <v>3</v>
      </c>
      <c r="H8" s="108" t="s">
        <v>3</v>
      </c>
      <c r="I8" s="108" t="s">
        <v>3</v>
      </c>
      <c r="J8" s="113"/>
      <c r="K8" s="108" t="s">
        <v>4</v>
      </c>
      <c r="L8" s="108" t="s">
        <v>4</v>
      </c>
      <c r="M8" s="108" t="s">
        <v>4</v>
      </c>
      <c r="N8" s="108" t="s">
        <v>4</v>
      </c>
      <c r="O8" s="108" t="s">
        <v>4</v>
      </c>
      <c r="P8" s="108" t="s">
        <v>4</v>
      </c>
      <c r="Q8" s="108" t="s">
        <v>4</v>
      </c>
      <c r="R8" s="113"/>
      <c r="S8" s="108" t="s">
        <v>235</v>
      </c>
      <c r="T8" s="108" t="s">
        <v>5</v>
      </c>
      <c r="U8" s="108" t="s">
        <v>5</v>
      </c>
      <c r="V8" s="108" t="s">
        <v>5</v>
      </c>
      <c r="W8" s="108" t="s">
        <v>5</v>
      </c>
      <c r="X8" s="108" t="s">
        <v>5</v>
      </c>
      <c r="Y8" s="108" t="s">
        <v>5</v>
      </c>
      <c r="Z8" s="108" t="s">
        <v>5</v>
      </c>
      <c r="AA8" s="108" t="s">
        <v>5</v>
      </c>
    </row>
    <row r="9" spans="3:27" s="6" customFormat="1" ht="44.25" customHeight="1" x14ac:dyDescent="0.25">
      <c r="C9" s="107" t="s">
        <v>2</v>
      </c>
      <c r="D9" s="113"/>
      <c r="E9" s="109" t="s">
        <v>6</v>
      </c>
      <c r="F9" s="114"/>
      <c r="G9" s="109" t="s">
        <v>7</v>
      </c>
      <c r="H9" s="11"/>
      <c r="I9" s="109" t="s">
        <v>8</v>
      </c>
      <c r="J9" s="113"/>
      <c r="K9" s="109" t="s">
        <v>9</v>
      </c>
      <c r="L9" s="109" t="s">
        <v>9</v>
      </c>
      <c r="M9" s="109" t="s">
        <v>9</v>
      </c>
      <c r="N9" s="11"/>
      <c r="O9" s="109" t="s">
        <v>10</v>
      </c>
      <c r="P9" s="109" t="s">
        <v>10</v>
      </c>
      <c r="Q9" s="109" t="s">
        <v>10</v>
      </c>
      <c r="R9" s="113"/>
      <c r="S9" s="109" t="s">
        <v>6</v>
      </c>
      <c r="T9" s="114"/>
      <c r="U9" s="109" t="s">
        <v>11</v>
      </c>
      <c r="V9" s="114"/>
      <c r="W9" s="109" t="s">
        <v>7</v>
      </c>
      <c r="X9" s="114"/>
      <c r="Y9" s="109" t="s">
        <v>8</v>
      </c>
      <c r="Z9" s="113"/>
      <c r="AA9" s="109" t="s">
        <v>12</v>
      </c>
    </row>
    <row r="10" spans="3:27" s="6" customFormat="1" ht="54" customHeight="1" x14ac:dyDescent="0.25">
      <c r="C10" s="107" t="s">
        <v>2</v>
      </c>
      <c r="D10" s="113"/>
      <c r="E10" s="110" t="s">
        <v>6</v>
      </c>
      <c r="F10" s="115"/>
      <c r="G10" s="110" t="s">
        <v>7</v>
      </c>
      <c r="H10" s="10"/>
      <c r="I10" s="110" t="s">
        <v>8</v>
      </c>
      <c r="J10" s="113"/>
      <c r="K10" s="110" t="s">
        <v>6</v>
      </c>
      <c r="L10" s="10"/>
      <c r="M10" s="110" t="s">
        <v>7</v>
      </c>
      <c r="N10" s="10"/>
      <c r="O10" s="110" t="s">
        <v>6</v>
      </c>
      <c r="P10" s="10"/>
      <c r="Q10" s="110" t="s">
        <v>13</v>
      </c>
      <c r="R10" s="113"/>
      <c r="S10" s="110" t="s">
        <v>6</v>
      </c>
      <c r="T10" s="115"/>
      <c r="U10" s="110" t="s">
        <v>11</v>
      </c>
      <c r="V10" s="115"/>
      <c r="W10" s="110" t="s">
        <v>7</v>
      </c>
      <c r="X10" s="115"/>
      <c r="Y10" s="110" t="s">
        <v>8</v>
      </c>
      <c r="Z10" s="113"/>
      <c r="AA10" s="110" t="s">
        <v>12</v>
      </c>
    </row>
    <row r="11" spans="3:27" x14ac:dyDescent="0.55000000000000004">
      <c r="C11" s="2" t="s">
        <v>155</v>
      </c>
      <c r="D11" s="102"/>
      <c r="E11" s="3">
        <v>14541998</v>
      </c>
      <c r="F11" s="3"/>
      <c r="G11" s="3">
        <v>62617975535</v>
      </c>
      <c r="H11" s="3"/>
      <c r="I11" s="3">
        <v>63777547369.702797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0</v>
      </c>
      <c r="R11" s="3"/>
      <c r="S11" s="3">
        <v>14541998</v>
      </c>
      <c r="T11" s="3"/>
      <c r="U11" s="3">
        <v>4473</v>
      </c>
      <c r="V11" s="3"/>
      <c r="W11" s="3">
        <v>62617975535</v>
      </c>
      <c r="X11" s="3"/>
      <c r="Y11" s="3">
        <v>64659331229.528702</v>
      </c>
      <c r="AA11" s="8">
        <f>Y11/'سرمایه گذاری ها'!$O$19</f>
        <v>0.12114325275446912</v>
      </c>
    </row>
    <row r="12" spans="3:27" x14ac:dyDescent="0.55000000000000004">
      <c r="C12" s="2" t="s">
        <v>139</v>
      </c>
      <c r="D12" s="102"/>
      <c r="E12" s="3">
        <v>4821980</v>
      </c>
      <c r="F12" s="3"/>
      <c r="G12" s="3">
        <v>48005802746</v>
      </c>
      <c r="H12" s="3"/>
      <c r="I12" s="3">
        <v>61689632248.529999</v>
      </c>
      <c r="J12" s="3"/>
      <c r="K12" s="3">
        <v>0</v>
      </c>
      <c r="L12" s="3"/>
      <c r="M12" s="3">
        <v>0</v>
      </c>
      <c r="N12" s="3"/>
      <c r="O12" s="3">
        <v>0</v>
      </c>
      <c r="P12" s="3"/>
      <c r="Q12" s="3">
        <v>0</v>
      </c>
      <c r="R12" s="3"/>
      <c r="S12" s="3">
        <v>4821980</v>
      </c>
      <c r="T12" s="3"/>
      <c r="U12" s="3">
        <v>12860</v>
      </c>
      <c r="V12" s="3"/>
      <c r="W12" s="3">
        <v>48005802746</v>
      </c>
      <c r="X12" s="3"/>
      <c r="Y12" s="3">
        <v>61641699356.339996</v>
      </c>
      <c r="AA12" s="8">
        <f>Y12/'سرمایه گذاری ها'!$O$19</f>
        <v>0.11548953296210147</v>
      </c>
    </row>
    <row r="13" spans="3:27" x14ac:dyDescent="0.55000000000000004">
      <c r="C13" s="2" t="s">
        <v>130</v>
      </c>
      <c r="D13" s="102"/>
      <c r="E13" s="3">
        <v>4974884</v>
      </c>
      <c r="F13" s="3"/>
      <c r="G13" s="3">
        <v>35905566716</v>
      </c>
      <c r="H13" s="3"/>
      <c r="I13" s="3">
        <v>41243663891.267998</v>
      </c>
      <c r="J13" s="3"/>
      <c r="K13" s="3">
        <v>0</v>
      </c>
      <c r="L13" s="3"/>
      <c r="M13" s="3">
        <v>0</v>
      </c>
      <c r="N13" s="3"/>
      <c r="O13" s="3">
        <v>0</v>
      </c>
      <c r="P13" s="3"/>
      <c r="Q13" s="3">
        <v>0</v>
      </c>
      <c r="R13" s="3"/>
      <c r="S13" s="3">
        <v>4974884</v>
      </c>
      <c r="T13" s="3"/>
      <c r="U13" s="3">
        <v>8220</v>
      </c>
      <c r="V13" s="3"/>
      <c r="W13" s="3">
        <v>35905566716</v>
      </c>
      <c r="X13" s="3"/>
      <c r="Y13" s="3">
        <v>40650229878.444</v>
      </c>
      <c r="AA13" s="8">
        <f>Y13/'سرمایه گذاری ها'!$O$19</f>
        <v>7.6160717703846081E-2</v>
      </c>
    </row>
    <row r="14" spans="3:27" x14ac:dyDescent="0.55000000000000004">
      <c r="C14" s="2" t="s">
        <v>168</v>
      </c>
      <c r="D14" s="102"/>
      <c r="E14" s="3">
        <v>906255</v>
      </c>
      <c r="F14" s="3"/>
      <c r="G14" s="3">
        <v>39611468614</v>
      </c>
      <c r="H14" s="3"/>
      <c r="I14" s="3">
        <v>29998730665.575001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906255</v>
      </c>
      <c r="T14" s="3"/>
      <c r="U14" s="3">
        <v>35550</v>
      </c>
      <c r="V14" s="3"/>
      <c r="W14" s="3">
        <v>39611468614</v>
      </c>
      <c r="X14" s="3"/>
      <c r="Y14" s="3">
        <v>32025671926.762501</v>
      </c>
      <c r="AA14" s="8">
        <f>Y14/'سرمایه گذاری ها'!$O$19</f>
        <v>6.0002075417131942E-2</v>
      </c>
    </row>
    <row r="15" spans="3:27" x14ac:dyDescent="0.55000000000000004">
      <c r="C15" s="2" t="s">
        <v>217</v>
      </c>
      <c r="D15" s="102"/>
      <c r="E15" s="3">
        <v>747967</v>
      </c>
      <c r="F15" s="3"/>
      <c r="G15" s="3">
        <v>28658744019</v>
      </c>
      <c r="H15" s="3"/>
      <c r="I15" s="3">
        <v>27071439273.1035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0</v>
      </c>
      <c r="R15" s="3"/>
      <c r="S15" s="3">
        <v>747967</v>
      </c>
      <c r="T15" s="3"/>
      <c r="U15" s="3">
        <v>40900</v>
      </c>
      <c r="V15" s="3"/>
      <c r="W15" s="3">
        <v>28658744019</v>
      </c>
      <c r="X15" s="3"/>
      <c r="Y15" s="3">
        <v>30409828790.715</v>
      </c>
      <c r="AA15" s="8">
        <f>Y15/'سرمایه گذاری ها'!$O$19</f>
        <v>5.6974693448906731E-2</v>
      </c>
    </row>
    <row r="16" spans="3:27" x14ac:dyDescent="0.55000000000000004">
      <c r="C16" s="2" t="s">
        <v>169</v>
      </c>
      <c r="D16" s="102"/>
      <c r="E16" s="3">
        <v>697392</v>
      </c>
      <c r="F16" s="3"/>
      <c r="G16" s="3">
        <v>26370108277</v>
      </c>
      <c r="H16" s="3"/>
      <c r="I16" s="3">
        <v>29982738886.200001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697392</v>
      </c>
      <c r="T16" s="3"/>
      <c r="U16" s="3">
        <v>43400</v>
      </c>
      <c r="V16" s="3"/>
      <c r="W16" s="3">
        <v>26370108277</v>
      </c>
      <c r="X16" s="3"/>
      <c r="Y16" s="3">
        <v>30086725263.84</v>
      </c>
      <c r="AA16" s="8">
        <f>Y16/'سرمایه گذاری ها'!$O$19</f>
        <v>5.6369339024761322E-2</v>
      </c>
    </row>
    <row r="17" spans="3:27" x14ac:dyDescent="0.55000000000000004">
      <c r="C17" s="2" t="s">
        <v>122</v>
      </c>
      <c r="D17" s="102"/>
      <c r="E17" s="3">
        <v>1567200</v>
      </c>
      <c r="F17" s="3"/>
      <c r="G17" s="3">
        <v>41808659484</v>
      </c>
      <c r="H17" s="3"/>
      <c r="I17" s="3">
        <v>35893443686.400002</v>
      </c>
      <c r="J17" s="3"/>
      <c r="K17" s="3">
        <v>0</v>
      </c>
      <c r="L17" s="3"/>
      <c r="M17" s="3">
        <v>0</v>
      </c>
      <c r="N17" s="3"/>
      <c r="O17" s="3">
        <v>-207669</v>
      </c>
      <c r="P17" s="3"/>
      <c r="Q17" s="3">
        <v>4479604138</v>
      </c>
      <c r="R17" s="3"/>
      <c r="S17" s="3">
        <v>1359531</v>
      </c>
      <c r="T17" s="3"/>
      <c r="U17" s="3">
        <v>21620</v>
      </c>
      <c r="V17" s="3"/>
      <c r="W17" s="3">
        <v>36268611945</v>
      </c>
      <c r="X17" s="3"/>
      <c r="Y17" s="3">
        <v>29218171511.691002</v>
      </c>
      <c r="AA17" s="8">
        <f>Y17/'سرمایه گذاری ها'!$O$19</f>
        <v>5.4742049896856194E-2</v>
      </c>
    </row>
    <row r="18" spans="3:27" x14ac:dyDescent="0.55000000000000004">
      <c r="C18" s="2" t="s">
        <v>147</v>
      </c>
      <c r="D18" s="102"/>
      <c r="E18" s="3">
        <v>1436205</v>
      </c>
      <c r="F18" s="3"/>
      <c r="G18" s="3">
        <v>33421528230</v>
      </c>
      <c r="H18" s="3"/>
      <c r="I18" s="3">
        <v>32893276728.959999</v>
      </c>
      <c r="J18" s="3"/>
      <c r="K18" s="3">
        <v>0</v>
      </c>
      <c r="L18" s="3"/>
      <c r="M18" s="3">
        <v>0</v>
      </c>
      <c r="N18" s="3"/>
      <c r="O18" s="3">
        <v>-430861</v>
      </c>
      <c r="P18" s="3"/>
      <c r="Q18" s="3">
        <v>9715480394</v>
      </c>
      <c r="R18" s="3"/>
      <c r="S18" s="3">
        <v>1005344</v>
      </c>
      <c r="T18" s="3"/>
      <c r="U18" s="3">
        <v>23770</v>
      </c>
      <c r="V18" s="3"/>
      <c r="W18" s="3">
        <v>23395081398</v>
      </c>
      <c r="X18" s="3"/>
      <c r="Y18" s="3">
        <v>23754839570.063999</v>
      </c>
      <c r="AA18" s="8">
        <f>Y18/'سرمایه گذاری ها'!$O$19</f>
        <v>4.4506159891488616E-2</v>
      </c>
    </row>
    <row r="19" spans="3:27" x14ac:dyDescent="0.55000000000000004">
      <c r="C19" s="2" t="s">
        <v>225</v>
      </c>
      <c r="D19" s="102"/>
      <c r="E19" s="3">
        <v>616907</v>
      </c>
      <c r="F19" s="3"/>
      <c r="G19" s="3">
        <v>15557098939</v>
      </c>
      <c r="H19" s="3"/>
      <c r="I19" s="3">
        <v>15460855127.467199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0</v>
      </c>
      <c r="R19" s="3"/>
      <c r="S19" s="3">
        <v>616907</v>
      </c>
      <c r="T19" s="3"/>
      <c r="U19" s="3">
        <v>24904</v>
      </c>
      <c r="V19" s="3"/>
      <c r="W19" s="3">
        <v>15557098939</v>
      </c>
      <c r="X19" s="3"/>
      <c r="Y19" s="3">
        <v>15345015785.686399</v>
      </c>
      <c r="AA19" s="8">
        <f>Y19/'سرمایه گذاری ها'!$O$19</f>
        <v>2.8749835336957224E-2</v>
      </c>
    </row>
    <row r="20" spans="3:27" x14ac:dyDescent="0.55000000000000004">
      <c r="C20" s="2" t="s">
        <v>153</v>
      </c>
      <c r="D20" s="102"/>
      <c r="E20" s="3">
        <v>1506857</v>
      </c>
      <c r="F20" s="3"/>
      <c r="G20" s="3">
        <v>21211278256</v>
      </c>
      <c r="H20" s="3"/>
      <c r="I20" s="3">
        <v>16027435849.094999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0</v>
      </c>
      <c r="R20" s="3"/>
      <c r="S20" s="3">
        <v>1506857</v>
      </c>
      <c r="T20" s="3"/>
      <c r="U20" s="3">
        <v>9750</v>
      </c>
      <c r="V20" s="3"/>
      <c r="W20" s="3">
        <v>21211278256</v>
      </c>
      <c r="X20" s="3"/>
      <c r="Y20" s="3">
        <v>14604439208.2875</v>
      </c>
      <c r="AA20" s="8">
        <f>Y20/'سرمایه گذاری ها'!$O$19</f>
        <v>2.7362319354439561E-2</v>
      </c>
    </row>
    <row r="21" spans="3:27" x14ac:dyDescent="0.55000000000000004">
      <c r="C21" s="2" t="s">
        <v>224</v>
      </c>
      <c r="D21" s="102"/>
      <c r="E21" s="3">
        <v>1233529</v>
      </c>
      <c r="F21" s="3"/>
      <c r="G21" s="3">
        <v>15569053383</v>
      </c>
      <c r="H21" s="3"/>
      <c r="I21" s="3">
        <v>15474511520.919001</v>
      </c>
      <c r="J21" s="3"/>
      <c r="K21" s="3">
        <v>0</v>
      </c>
      <c r="L21" s="3"/>
      <c r="M21" s="3">
        <v>0</v>
      </c>
      <c r="N21" s="3"/>
      <c r="O21" s="3">
        <v>0</v>
      </c>
      <c r="P21" s="3"/>
      <c r="Q21" s="3">
        <v>0</v>
      </c>
      <c r="R21" s="3"/>
      <c r="S21" s="3">
        <v>1233529</v>
      </c>
      <c r="T21" s="3"/>
      <c r="U21" s="3">
        <v>11640</v>
      </c>
      <c r="V21" s="3"/>
      <c r="W21" s="3">
        <v>15569053383</v>
      </c>
      <c r="X21" s="3"/>
      <c r="Y21" s="3">
        <v>14272845808.518</v>
      </c>
      <c r="AA21" s="8">
        <f>Y21/'سرمایه گذاری ها'!$O$19</f>
        <v>2.6741058628785081E-2</v>
      </c>
    </row>
    <row r="22" spans="3:27" x14ac:dyDescent="0.55000000000000004">
      <c r="C22" s="2" t="s">
        <v>219</v>
      </c>
      <c r="D22" s="102"/>
      <c r="E22" s="3">
        <v>3133975</v>
      </c>
      <c r="F22" s="3"/>
      <c r="G22" s="3">
        <v>14199934841</v>
      </c>
      <c r="H22" s="3"/>
      <c r="I22" s="3">
        <v>13124876226.7838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3133975</v>
      </c>
      <c r="T22" s="3"/>
      <c r="U22" s="3">
        <v>4147</v>
      </c>
      <c r="V22" s="3"/>
      <c r="W22" s="3">
        <v>14199934841</v>
      </c>
      <c r="X22" s="3"/>
      <c r="Y22" s="3">
        <v>12919264588.7663</v>
      </c>
      <c r="AA22" s="8">
        <f>Y22/'سرمایه گذاری ها'!$O$19</f>
        <v>2.4205040567509536E-2</v>
      </c>
    </row>
    <row r="23" spans="3:27" x14ac:dyDescent="0.55000000000000004">
      <c r="C23" s="2" t="s">
        <v>156</v>
      </c>
      <c r="D23" s="102"/>
      <c r="E23" s="3">
        <v>6844500</v>
      </c>
      <c r="F23" s="3"/>
      <c r="G23" s="3">
        <v>18942604853</v>
      </c>
      <c r="H23" s="3"/>
      <c r="I23" s="3">
        <v>13246950363.075001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0</v>
      </c>
      <c r="R23" s="3"/>
      <c r="S23" s="3">
        <v>6844500</v>
      </c>
      <c r="T23" s="3"/>
      <c r="U23" s="3">
        <v>1890</v>
      </c>
      <c r="V23" s="3"/>
      <c r="W23" s="3">
        <v>18942604853</v>
      </c>
      <c r="X23" s="3"/>
      <c r="Y23" s="3">
        <v>12859135175.25</v>
      </c>
      <c r="AA23" s="8">
        <f>Y23/'سرمایه گذاری ها'!$O$19</f>
        <v>2.4092384395522151E-2</v>
      </c>
    </row>
    <row r="24" spans="3:27" x14ac:dyDescent="0.55000000000000004">
      <c r="C24" s="2" t="s">
        <v>143</v>
      </c>
      <c r="D24" s="102"/>
      <c r="E24" s="3">
        <v>1511787</v>
      </c>
      <c r="F24" s="3"/>
      <c r="G24" s="3">
        <v>15723101716</v>
      </c>
      <c r="H24" s="3"/>
      <c r="I24" s="3">
        <v>12698591279.1075</v>
      </c>
      <c r="J24" s="3"/>
      <c r="K24" s="3">
        <v>0</v>
      </c>
      <c r="L24" s="3"/>
      <c r="M24" s="3">
        <v>0</v>
      </c>
      <c r="N24" s="3"/>
      <c r="O24" s="3">
        <v>0</v>
      </c>
      <c r="P24" s="3"/>
      <c r="Q24" s="3">
        <v>0</v>
      </c>
      <c r="R24" s="3"/>
      <c r="S24" s="3">
        <v>1511787</v>
      </c>
      <c r="T24" s="3"/>
      <c r="U24" s="3">
        <v>8280</v>
      </c>
      <c r="V24" s="3"/>
      <c r="W24" s="3">
        <v>15723101716</v>
      </c>
      <c r="X24" s="3"/>
      <c r="Y24" s="3">
        <v>12443116661.658001</v>
      </c>
      <c r="AA24" s="8">
        <f>Y24/'سرمایه گذاری ها'!$O$19</f>
        <v>2.3312948001976551E-2</v>
      </c>
    </row>
    <row r="25" spans="3:27" x14ac:dyDescent="0.55000000000000004">
      <c r="C25" s="2" t="s">
        <v>237</v>
      </c>
      <c r="D25" s="102"/>
      <c r="E25" s="3">
        <v>0</v>
      </c>
      <c r="F25" s="3"/>
      <c r="G25" s="3">
        <v>0</v>
      </c>
      <c r="H25" s="3"/>
      <c r="I25" s="3">
        <v>0</v>
      </c>
      <c r="J25" s="3"/>
      <c r="K25" s="3">
        <v>1408426</v>
      </c>
      <c r="L25" s="3"/>
      <c r="M25" s="3">
        <v>11552012075</v>
      </c>
      <c r="N25" s="3"/>
      <c r="O25" s="3">
        <v>0</v>
      </c>
      <c r="P25" s="3"/>
      <c r="Q25" s="3">
        <v>0</v>
      </c>
      <c r="R25" s="3"/>
      <c r="S25" s="3">
        <v>1408426</v>
      </c>
      <c r="T25" s="3"/>
      <c r="U25" s="3">
        <v>8030</v>
      </c>
      <c r="V25" s="3"/>
      <c r="W25" s="3">
        <v>11552012075</v>
      </c>
      <c r="X25" s="3"/>
      <c r="Y25" s="3">
        <v>11242368298.358999</v>
      </c>
      <c r="AA25" s="8">
        <f>Y25/'سرمایه گذاری ها'!$O$19</f>
        <v>2.106327174174304E-2</v>
      </c>
    </row>
    <row r="26" spans="3:27" x14ac:dyDescent="0.55000000000000004">
      <c r="C26" s="2" t="s">
        <v>160</v>
      </c>
      <c r="D26" s="102"/>
      <c r="E26" s="3">
        <v>0</v>
      </c>
      <c r="F26" s="3"/>
      <c r="G26" s="3">
        <v>0</v>
      </c>
      <c r="H26" s="3"/>
      <c r="I26" s="3">
        <v>0</v>
      </c>
      <c r="J26" s="3"/>
      <c r="K26" s="3">
        <v>1547430</v>
      </c>
      <c r="L26" s="3"/>
      <c r="M26" s="3">
        <v>10804010252</v>
      </c>
      <c r="N26" s="3"/>
      <c r="O26" s="3">
        <v>0</v>
      </c>
      <c r="P26" s="3"/>
      <c r="Q26" s="3">
        <v>0</v>
      </c>
      <c r="R26" s="3"/>
      <c r="S26" s="3">
        <v>1547430</v>
      </c>
      <c r="T26" s="3"/>
      <c r="U26" s="3">
        <v>6920</v>
      </c>
      <c r="V26" s="3"/>
      <c r="W26" s="3">
        <v>10804010252</v>
      </c>
      <c r="X26" s="3"/>
      <c r="Y26" s="3">
        <v>10644501717.18</v>
      </c>
      <c r="AA26" s="8">
        <f>Y26/'سرمایه گذاری ها'!$O$19</f>
        <v>1.9943131756067756E-2</v>
      </c>
    </row>
    <row r="27" spans="3:27" x14ac:dyDescent="0.55000000000000004">
      <c r="C27" s="2" t="s">
        <v>228</v>
      </c>
      <c r="D27" s="102"/>
      <c r="E27" s="3">
        <v>287995</v>
      </c>
      <c r="F27" s="3"/>
      <c r="G27" s="3">
        <v>10380140615</v>
      </c>
      <c r="H27" s="3"/>
      <c r="I27" s="3">
        <v>10077106327.200001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0</v>
      </c>
      <c r="R27" s="3"/>
      <c r="S27" s="3">
        <v>287995</v>
      </c>
      <c r="T27" s="3"/>
      <c r="U27" s="3">
        <v>27550</v>
      </c>
      <c r="V27" s="3"/>
      <c r="W27" s="3">
        <v>10380140615</v>
      </c>
      <c r="X27" s="3"/>
      <c r="Y27" s="3">
        <v>7887053389.6125002</v>
      </c>
      <c r="AA27" s="8">
        <f>Y27/'سرمایه گذاری ها'!$O$19</f>
        <v>1.4776881914755676E-2</v>
      </c>
    </row>
    <row r="28" spans="3:27" x14ac:dyDescent="0.55000000000000004">
      <c r="C28" s="2" t="s">
        <v>149</v>
      </c>
      <c r="D28" s="102"/>
      <c r="E28" s="3">
        <v>613503</v>
      </c>
      <c r="F28" s="3"/>
      <c r="G28" s="3">
        <v>8955548497</v>
      </c>
      <c r="H28" s="3"/>
      <c r="I28" s="3">
        <v>8062252127.5229998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0</v>
      </c>
      <c r="R28" s="3"/>
      <c r="S28" s="3">
        <v>613503</v>
      </c>
      <c r="T28" s="3"/>
      <c r="U28" s="3">
        <v>12860</v>
      </c>
      <c r="V28" s="3"/>
      <c r="W28" s="3">
        <v>8955548497</v>
      </c>
      <c r="X28" s="3"/>
      <c r="Y28" s="3">
        <v>7842705170.9490004</v>
      </c>
      <c r="AA28" s="8">
        <f>Y28/'سرمایه گذاری ها'!$O$19</f>
        <v>1.4693792786541659E-2</v>
      </c>
    </row>
    <row r="29" spans="3:27" x14ac:dyDescent="0.55000000000000004">
      <c r="C29" s="2" t="s">
        <v>220</v>
      </c>
      <c r="D29" s="102"/>
      <c r="E29" s="3">
        <v>1397761</v>
      </c>
      <c r="F29" s="3"/>
      <c r="G29" s="3">
        <v>7952407760</v>
      </c>
      <c r="H29" s="3"/>
      <c r="I29" s="3">
        <v>7058377156.0139999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0</v>
      </c>
      <c r="R29" s="3"/>
      <c r="S29" s="3">
        <v>1397761</v>
      </c>
      <c r="T29" s="3"/>
      <c r="U29" s="3">
        <v>4790</v>
      </c>
      <c r="V29" s="3"/>
      <c r="W29" s="3">
        <v>7952407760</v>
      </c>
      <c r="X29" s="3"/>
      <c r="Y29" s="3">
        <v>6655438302.6195002</v>
      </c>
      <c r="AA29" s="8">
        <f>Y29/'سرمایه گذاری ها'!$O$19</f>
        <v>1.2469374940237622E-2</v>
      </c>
    </row>
    <row r="30" spans="3:27" x14ac:dyDescent="0.55000000000000004">
      <c r="C30" s="2" t="s">
        <v>238</v>
      </c>
      <c r="D30" s="102"/>
      <c r="E30" s="3">
        <v>0</v>
      </c>
      <c r="F30" s="3"/>
      <c r="G30" s="3">
        <v>0</v>
      </c>
      <c r="H30" s="3"/>
      <c r="I30" s="3">
        <v>0</v>
      </c>
      <c r="J30" s="3"/>
      <c r="K30" s="3">
        <v>849068</v>
      </c>
      <c r="L30" s="3"/>
      <c r="M30" s="3">
        <v>6622834688</v>
      </c>
      <c r="N30" s="3"/>
      <c r="O30" s="3">
        <v>0</v>
      </c>
      <c r="P30" s="3"/>
      <c r="Q30" s="3">
        <v>0</v>
      </c>
      <c r="R30" s="3"/>
      <c r="S30" s="3">
        <v>849068</v>
      </c>
      <c r="T30" s="3"/>
      <c r="U30" s="3">
        <v>7880</v>
      </c>
      <c r="V30" s="3"/>
      <c r="W30" s="3">
        <v>6622834688</v>
      </c>
      <c r="X30" s="3"/>
      <c r="Y30" s="3">
        <v>6650846437.7519999</v>
      </c>
      <c r="AA30" s="8">
        <f>Y30/'سرمایه گذاری ها'!$O$19</f>
        <v>1.2460771797648916E-2</v>
      </c>
    </row>
    <row r="31" spans="3:27" x14ac:dyDescent="0.55000000000000004">
      <c r="C31" s="2" t="s">
        <v>232</v>
      </c>
      <c r="D31" s="102"/>
      <c r="E31" s="3">
        <v>341730</v>
      </c>
      <c r="F31" s="3"/>
      <c r="G31" s="3">
        <v>5333038380</v>
      </c>
      <c r="H31" s="3"/>
      <c r="I31" s="3">
        <v>5428353369.8699999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0</v>
      </c>
      <c r="R31" s="3"/>
      <c r="S31" s="3">
        <v>341730</v>
      </c>
      <c r="T31" s="3"/>
      <c r="U31" s="3">
        <v>14470</v>
      </c>
      <c r="V31" s="3"/>
      <c r="W31" s="3">
        <v>5333038380</v>
      </c>
      <c r="X31" s="3"/>
      <c r="Y31" s="3">
        <v>4915411343.0550003</v>
      </c>
      <c r="AA31" s="8">
        <f>Y31/'سرمایه گذاری ها'!$O$19</f>
        <v>9.2093269045745545E-3</v>
      </c>
    </row>
    <row r="32" spans="3:27" x14ac:dyDescent="0.55000000000000004">
      <c r="C32" s="2" t="s">
        <v>171</v>
      </c>
      <c r="D32" s="102"/>
      <c r="E32" s="3">
        <v>461792</v>
      </c>
      <c r="F32" s="3"/>
      <c r="G32" s="3">
        <v>6471657145</v>
      </c>
      <c r="H32" s="3"/>
      <c r="I32" s="3">
        <v>4195665245.664</v>
      </c>
      <c r="J32" s="3"/>
      <c r="K32" s="3">
        <v>0</v>
      </c>
      <c r="L32" s="3"/>
      <c r="M32" s="3">
        <v>0</v>
      </c>
      <c r="N32" s="3"/>
      <c r="O32" s="3">
        <v>0</v>
      </c>
      <c r="P32" s="3"/>
      <c r="Q32" s="3">
        <v>0</v>
      </c>
      <c r="R32" s="3"/>
      <c r="S32" s="3">
        <v>461792</v>
      </c>
      <c r="T32" s="3"/>
      <c r="U32" s="3">
        <v>8620</v>
      </c>
      <c r="V32" s="3"/>
      <c r="W32" s="3">
        <v>6471657145</v>
      </c>
      <c r="X32" s="3"/>
      <c r="Y32" s="3">
        <v>3956962190.112</v>
      </c>
      <c r="AA32" s="8">
        <f>Y32/'سرمایه گذاری ها'!$O$19</f>
        <v>7.413613188094673E-3</v>
      </c>
    </row>
    <row r="33" spans="3:27" x14ac:dyDescent="0.55000000000000004">
      <c r="C33" s="2" t="s">
        <v>154</v>
      </c>
      <c r="D33" s="102"/>
      <c r="E33" s="3">
        <v>146456</v>
      </c>
      <c r="F33" s="3"/>
      <c r="G33" s="3">
        <v>2432518250</v>
      </c>
      <c r="H33" s="3"/>
      <c r="I33" s="3">
        <v>2472026283.8639998</v>
      </c>
      <c r="J33" s="3"/>
      <c r="K33" s="3">
        <v>38057</v>
      </c>
      <c r="L33" s="3"/>
      <c r="M33" s="3">
        <v>628065331</v>
      </c>
      <c r="N33" s="3"/>
      <c r="O33" s="3">
        <v>0</v>
      </c>
      <c r="P33" s="3"/>
      <c r="Q33" s="3">
        <v>0</v>
      </c>
      <c r="R33" s="3"/>
      <c r="S33" s="3">
        <v>184513</v>
      </c>
      <c r="T33" s="3"/>
      <c r="U33" s="3">
        <v>16790</v>
      </c>
      <c r="V33" s="3"/>
      <c r="W33" s="3">
        <v>3060583581</v>
      </c>
      <c r="X33" s="3"/>
      <c r="Y33" s="3">
        <v>3079540329.0434999</v>
      </c>
      <c r="AA33" s="8">
        <f>Y33/'سرمایه گذاری ها'!$O$19</f>
        <v>5.7697091101141127E-3</v>
      </c>
    </row>
    <row r="34" spans="3:27" x14ac:dyDescent="0.55000000000000004">
      <c r="C34" s="2" t="s">
        <v>239</v>
      </c>
      <c r="D34" s="102"/>
      <c r="E34" s="3">
        <v>0</v>
      </c>
      <c r="F34" s="3"/>
      <c r="G34" s="3">
        <v>0</v>
      </c>
      <c r="H34" s="3"/>
      <c r="I34" s="3">
        <v>0</v>
      </c>
      <c r="J34" s="3"/>
      <c r="K34" s="3">
        <v>71591</v>
      </c>
      <c r="L34" s="3"/>
      <c r="M34" s="3">
        <v>2891394581</v>
      </c>
      <c r="N34" s="3"/>
      <c r="O34" s="3">
        <v>0</v>
      </c>
      <c r="P34" s="3"/>
      <c r="Q34" s="3">
        <v>0</v>
      </c>
      <c r="R34" s="3"/>
      <c r="S34" s="3">
        <v>71591</v>
      </c>
      <c r="T34" s="3"/>
      <c r="U34" s="3">
        <v>42480</v>
      </c>
      <c r="V34" s="3"/>
      <c r="W34" s="3">
        <v>2891394581</v>
      </c>
      <c r="X34" s="3"/>
      <c r="Y34" s="3">
        <v>3023090625.204</v>
      </c>
      <c r="AA34" s="8">
        <f>Y34/'سرمایه گذاری ها'!$O$19</f>
        <v>5.6639471015980016E-3</v>
      </c>
    </row>
    <row r="35" spans="3:27" x14ac:dyDescent="0.55000000000000004">
      <c r="C35" s="2" t="s">
        <v>230</v>
      </c>
      <c r="D35" s="102"/>
      <c r="E35" s="3">
        <v>1014088</v>
      </c>
      <c r="F35" s="3"/>
      <c r="G35" s="3">
        <v>6143657855</v>
      </c>
      <c r="H35" s="3"/>
      <c r="I35" s="3">
        <v>6038244516.6359997</v>
      </c>
      <c r="J35" s="3"/>
      <c r="K35" s="3">
        <v>0</v>
      </c>
      <c r="L35" s="3"/>
      <c r="M35" s="3">
        <v>0</v>
      </c>
      <c r="N35" s="3"/>
      <c r="O35" s="3">
        <v>-698785</v>
      </c>
      <c r="P35" s="3"/>
      <c r="Q35" s="3">
        <v>4271799576</v>
      </c>
      <c r="R35" s="3"/>
      <c r="S35" s="3">
        <v>315303</v>
      </c>
      <c r="T35" s="3"/>
      <c r="U35" s="3">
        <v>6130</v>
      </c>
      <c r="V35" s="3"/>
      <c r="W35" s="3">
        <v>1910202822</v>
      </c>
      <c r="X35" s="3"/>
      <c r="Y35" s="3">
        <v>1921307186.0295</v>
      </c>
      <c r="AA35" s="8">
        <f>Y35/'سرمایه گذاری ها'!$O$19</f>
        <v>3.5996877423603081E-3</v>
      </c>
    </row>
    <row r="36" spans="3:27" x14ac:dyDescent="0.55000000000000004">
      <c r="C36" s="2" t="s">
        <v>240</v>
      </c>
      <c r="D36" s="102"/>
      <c r="E36" s="3">
        <v>0</v>
      </c>
      <c r="F36" s="3"/>
      <c r="G36" s="3">
        <v>0</v>
      </c>
      <c r="H36" s="3"/>
      <c r="I36" s="3">
        <v>0</v>
      </c>
      <c r="J36" s="3"/>
      <c r="K36" s="3">
        <v>2158913</v>
      </c>
      <c r="L36" s="3"/>
      <c r="M36" s="3">
        <v>11367306143</v>
      </c>
      <c r="N36" s="3"/>
      <c r="O36" s="3">
        <v>-1901368</v>
      </c>
      <c r="P36" s="3"/>
      <c r="Q36" s="3">
        <v>11353720107</v>
      </c>
      <c r="R36" s="3"/>
      <c r="S36" s="3">
        <v>257545</v>
      </c>
      <c r="T36" s="3"/>
      <c r="U36" s="3">
        <v>5690</v>
      </c>
      <c r="V36" s="3"/>
      <c r="W36" s="3">
        <v>1356049489</v>
      </c>
      <c r="X36" s="3"/>
      <c r="Y36" s="3">
        <v>1456711735.2525001</v>
      </c>
      <c r="AA36" s="8">
        <f>Y36/'سرمایه گذاری ها'!$O$19</f>
        <v>2.7292394551322553E-3</v>
      </c>
    </row>
    <row r="37" spans="3:27" x14ac:dyDescent="0.55000000000000004">
      <c r="C37" s="2" t="s">
        <v>226</v>
      </c>
      <c r="D37" s="102"/>
      <c r="E37" s="3">
        <v>3113909</v>
      </c>
      <c r="F37" s="3"/>
      <c r="G37" s="3">
        <v>10360397579</v>
      </c>
      <c r="H37" s="3"/>
      <c r="I37" s="3">
        <v>10403576352.5135</v>
      </c>
      <c r="J37" s="3"/>
      <c r="K37" s="3">
        <v>0</v>
      </c>
      <c r="L37" s="3"/>
      <c r="M37" s="3">
        <v>0</v>
      </c>
      <c r="N37" s="3"/>
      <c r="O37" s="3">
        <v>-3113909</v>
      </c>
      <c r="P37" s="3"/>
      <c r="Q37" s="3">
        <v>11250709467</v>
      </c>
      <c r="R37" s="3"/>
      <c r="S37" s="3">
        <v>0</v>
      </c>
      <c r="T37" s="3"/>
      <c r="U37" s="3">
        <v>0</v>
      </c>
      <c r="V37" s="3"/>
      <c r="W37" s="3">
        <v>0</v>
      </c>
      <c r="X37" s="3"/>
      <c r="Y37" s="3">
        <v>0</v>
      </c>
      <c r="AA37" s="8">
        <f>Y37/'سرمایه گذاری ها'!$O$19</f>
        <v>0</v>
      </c>
    </row>
    <row r="38" spans="3:27" x14ac:dyDescent="0.55000000000000004">
      <c r="C38" s="2" t="s">
        <v>231</v>
      </c>
      <c r="D38" s="102"/>
      <c r="E38" s="3">
        <v>936785</v>
      </c>
      <c r="F38" s="3"/>
      <c r="G38" s="3">
        <v>5483381895</v>
      </c>
      <c r="H38" s="3"/>
      <c r="I38" s="3">
        <v>5466209328.6975002</v>
      </c>
      <c r="J38" s="3"/>
      <c r="K38" s="3">
        <v>0</v>
      </c>
      <c r="L38" s="3"/>
      <c r="M38" s="3">
        <v>0</v>
      </c>
      <c r="N38" s="3"/>
      <c r="O38" s="3">
        <v>-936785</v>
      </c>
      <c r="P38" s="3"/>
      <c r="Q38" s="3">
        <v>4923529090</v>
      </c>
      <c r="R38" s="3"/>
      <c r="S38" s="3">
        <v>0</v>
      </c>
      <c r="T38" s="3"/>
      <c r="U38" s="3">
        <v>0</v>
      </c>
      <c r="V38" s="3"/>
      <c r="W38" s="3">
        <v>0</v>
      </c>
      <c r="X38" s="3"/>
      <c r="Y38" s="3">
        <v>0</v>
      </c>
      <c r="AA38" s="8">
        <f>Y38/'سرمایه گذاری ها'!$O$19</f>
        <v>0</v>
      </c>
    </row>
    <row r="39" spans="3:27" x14ac:dyDescent="0.55000000000000004">
      <c r="C39" s="2" t="s">
        <v>145</v>
      </c>
      <c r="D39" s="102"/>
      <c r="E39" s="3">
        <v>320636</v>
      </c>
      <c r="F39" s="3"/>
      <c r="G39" s="3">
        <v>5905177314</v>
      </c>
      <c r="H39" s="3"/>
      <c r="I39" s="3">
        <v>7337123527.7159996</v>
      </c>
      <c r="J39" s="3"/>
      <c r="K39" s="3">
        <v>0</v>
      </c>
      <c r="L39" s="3"/>
      <c r="M39" s="3">
        <v>0</v>
      </c>
      <c r="N39" s="3"/>
      <c r="O39" s="3">
        <v>-320636</v>
      </c>
      <c r="P39" s="3"/>
      <c r="Q39" s="3">
        <v>7375717965</v>
      </c>
      <c r="R39" s="3"/>
      <c r="S39" s="3">
        <v>0</v>
      </c>
      <c r="T39" s="3"/>
      <c r="U39" s="3">
        <v>0</v>
      </c>
      <c r="V39" s="3"/>
      <c r="W39" s="3">
        <v>0</v>
      </c>
      <c r="X39" s="3"/>
      <c r="Y39" s="3">
        <v>0</v>
      </c>
      <c r="AA39" s="8">
        <f>Y39/'سرمایه گذاری ها'!$O$19</f>
        <v>0</v>
      </c>
    </row>
    <row r="40" spans="3:27" x14ac:dyDescent="0.55000000000000004">
      <c r="C40" s="2" t="s">
        <v>227</v>
      </c>
      <c r="D40" s="102"/>
      <c r="E40" s="3">
        <v>1017668</v>
      </c>
      <c r="F40" s="3"/>
      <c r="G40" s="3">
        <v>10570059273</v>
      </c>
      <c r="H40" s="3"/>
      <c r="I40" s="3">
        <v>10126244882.754</v>
      </c>
      <c r="J40" s="3"/>
      <c r="K40" s="3">
        <v>0</v>
      </c>
      <c r="L40" s="3"/>
      <c r="M40" s="3">
        <v>0</v>
      </c>
      <c r="N40" s="3"/>
      <c r="O40" s="3">
        <v>-1017668</v>
      </c>
      <c r="P40" s="3"/>
      <c r="Q40" s="3">
        <v>9817382923</v>
      </c>
      <c r="R40" s="3"/>
      <c r="S40" s="3">
        <v>0</v>
      </c>
      <c r="T40" s="3"/>
      <c r="U40" s="3">
        <v>0</v>
      </c>
      <c r="V40" s="3"/>
      <c r="W40" s="3">
        <v>0</v>
      </c>
      <c r="X40" s="3"/>
      <c r="Y40" s="3">
        <v>0</v>
      </c>
      <c r="AA40" s="8">
        <f>Y40/'سرمایه گذاری ها'!$O$19</f>
        <v>0</v>
      </c>
    </row>
    <row r="41" spans="3:27" x14ac:dyDescent="0.55000000000000004">
      <c r="C41" s="2" t="s">
        <v>229</v>
      </c>
      <c r="D41" s="102"/>
      <c r="E41" s="3">
        <v>1867639</v>
      </c>
      <c r="F41" s="3"/>
      <c r="G41" s="3">
        <v>9457592305</v>
      </c>
      <c r="H41" s="3"/>
      <c r="I41" s="3">
        <v>8690400770.9539509</v>
      </c>
      <c r="J41" s="3"/>
      <c r="K41" s="3">
        <v>0</v>
      </c>
      <c r="L41" s="3"/>
      <c r="M41" s="3">
        <v>0</v>
      </c>
      <c r="N41" s="3"/>
      <c r="O41" s="3">
        <v>-1867639</v>
      </c>
      <c r="P41" s="3"/>
      <c r="Q41" s="3">
        <v>10404789913</v>
      </c>
      <c r="R41" s="3"/>
      <c r="S41" s="3">
        <v>0</v>
      </c>
      <c r="T41" s="3"/>
      <c r="U41" s="3">
        <v>0</v>
      </c>
      <c r="V41" s="3"/>
      <c r="W41" s="3">
        <v>0</v>
      </c>
      <c r="X41" s="3"/>
      <c r="Y41" s="3">
        <v>0</v>
      </c>
      <c r="AA41" s="8">
        <f>Y41/'سرمایه گذاری ها'!$O$19</f>
        <v>0</v>
      </c>
    </row>
    <row r="42" spans="3:27" ht="21.75" thickBot="1" x14ac:dyDescent="0.6">
      <c r="C42" s="2" t="s">
        <v>88</v>
      </c>
      <c r="E42" s="9">
        <f t="shared" ref="E42:AA42" si="0">SUM(E11:E41)</f>
        <v>56061398</v>
      </c>
      <c r="F42" s="9">
        <f t="shared" si="0"/>
        <v>0</v>
      </c>
      <c r="G42" s="9">
        <f t="shared" si="0"/>
        <v>507048502477</v>
      </c>
      <c r="H42" s="9">
        <f t="shared" si="0"/>
        <v>0</v>
      </c>
      <c r="I42" s="9">
        <f t="shared" si="0"/>
        <v>493939273005.5929</v>
      </c>
      <c r="J42" s="9">
        <f t="shared" si="0"/>
        <v>0</v>
      </c>
      <c r="K42" s="9">
        <f t="shared" si="0"/>
        <v>6073485</v>
      </c>
      <c r="L42" s="9">
        <f t="shared" si="0"/>
        <v>0</v>
      </c>
      <c r="M42" s="9">
        <f t="shared" si="0"/>
        <v>43865623070</v>
      </c>
      <c r="N42" s="9">
        <f t="shared" si="0"/>
        <v>0</v>
      </c>
      <c r="O42" s="9">
        <f t="shared" si="0"/>
        <v>-10495320</v>
      </c>
      <c r="P42" s="9">
        <f t="shared" si="0"/>
        <v>0</v>
      </c>
      <c r="Q42" s="9">
        <f t="shared" si="0"/>
        <v>73592733573</v>
      </c>
      <c r="R42" s="9">
        <f t="shared" si="0"/>
        <v>0</v>
      </c>
      <c r="S42" s="9">
        <f t="shared" si="0"/>
        <v>51639563</v>
      </c>
      <c r="T42" s="9">
        <f t="shared" si="0"/>
        <v>0</v>
      </c>
      <c r="U42" s="9">
        <f t="shared" si="0"/>
        <v>413614</v>
      </c>
      <c r="V42" s="9">
        <f t="shared" si="0"/>
        <v>0</v>
      </c>
      <c r="W42" s="9">
        <f t="shared" si="0"/>
        <v>479326311123</v>
      </c>
      <c r="X42" s="9">
        <f t="shared" si="0"/>
        <v>0</v>
      </c>
      <c r="Y42" s="9">
        <f t="shared" si="0"/>
        <v>464166251480.71985</v>
      </c>
      <c r="Z42" s="3">
        <f t="shared" si="0"/>
        <v>0</v>
      </c>
      <c r="AA42" s="31">
        <f t="shared" si="0"/>
        <v>0.86964415582362009</v>
      </c>
    </row>
    <row r="43" spans="3:27" ht="21.75" thickTop="1" x14ac:dyDescent="0.55000000000000004">
      <c r="AA43" s="8"/>
    </row>
    <row r="44" spans="3:27" ht="30.75" customHeight="1" x14ac:dyDescent="0.95">
      <c r="O44" s="56">
        <v>2</v>
      </c>
    </row>
  </sheetData>
  <sortState xmlns:xlrd2="http://schemas.microsoft.com/office/spreadsheetml/2017/richdata2" ref="C11:AA41">
    <sortCondition descending="1" ref="Y11:Y41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" right="0" top="0" bottom="0" header="0" footer="0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17"/>
  <sheetViews>
    <sheetView rightToLeft="1" view="pageBreakPreview" zoomScale="60" zoomScaleNormal="100" workbookViewId="0">
      <selection activeCell="D36" sqref="D36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2:28" ht="30" x14ac:dyDescent="0.6">
      <c r="B4" s="106" t="s">
        <v>234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2:28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 x14ac:dyDescent="0.55000000000000004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 x14ac:dyDescent="0.6">
      <c r="B8" s="19"/>
      <c r="C8" s="14"/>
      <c r="D8" s="116" t="s">
        <v>236</v>
      </c>
      <c r="E8" s="116" t="s">
        <v>3</v>
      </c>
      <c r="F8" s="116" t="s">
        <v>3</v>
      </c>
      <c r="G8" s="116" t="s">
        <v>3</v>
      </c>
      <c r="H8" s="116" t="s">
        <v>3</v>
      </c>
      <c r="I8" s="116" t="s">
        <v>3</v>
      </c>
      <c r="J8" s="116" t="s">
        <v>3</v>
      </c>
      <c r="K8" s="14"/>
      <c r="L8" s="116" t="s">
        <v>235</v>
      </c>
      <c r="M8" s="116" t="s">
        <v>5</v>
      </c>
      <c r="N8" s="116" t="s">
        <v>5</v>
      </c>
      <c r="O8" s="116" t="s">
        <v>5</v>
      </c>
      <c r="P8" s="116" t="s">
        <v>5</v>
      </c>
      <c r="Q8" s="116" t="s">
        <v>5</v>
      </c>
      <c r="R8" s="116" t="s">
        <v>5</v>
      </c>
      <c r="S8" s="14"/>
    </row>
    <row r="9" spans="2:28" ht="30" x14ac:dyDescent="0.6">
      <c r="B9" s="20" t="s">
        <v>2</v>
      </c>
      <c r="C9" s="14"/>
      <c r="D9" s="17" t="s">
        <v>16</v>
      </c>
      <c r="E9" s="18"/>
      <c r="F9" s="17" t="s">
        <v>17</v>
      </c>
      <c r="G9" s="18"/>
      <c r="H9" s="17" t="s">
        <v>18</v>
      </c>
      <c r="I9" s="18"/>
      <c r="J9" s="17" t="s">
        <v>19</v>
      </c>
      <c r="K9" s="14"/>
      <c r="L9" s="17" t="s">
        <v>16</v>
      </c>
      <c r="M9" s="18"/>
      <c r="N9" s="17" t="s">
        <v>17</v>
      </c>
      <c r="O9" s="18"/>
      <c r="P9" s="17" t="s">
        <v>18</v>
      </c>
      <c r="Q9" s="18"/>
      <c r="R9" s="17" t="s">
        <v>19</v>
      </c>
      <c r="S9" s="14"/>
    </row>
    <row r="10" spans="2:28" x14ac:dyDescent="0.6">
      <c r="D10" s="70">
        <v>0</v>
      </c>
      <c r="E10" s="70"/>
      <c r="F10" s="70">
        <v>0</v>
      </c>
      <c r="G10" s="70"/>
      <c r="H10" s="70">
        <v>0</v>
      </c>
      <c r="I10" s="70"/>
      <c r="J10" s="70">
        <v>0</v>
      </c>
      <c r="K10" s="70"/>
      <c r="L10" s="70">
        <v>0</v>
      </c>
      <c r="M10" s="70"/>
      <c r="N10" s="70">
        <v>0</v>
      </c>
      <c r="O10" s="70"/>
      <c r="P10" s="70">
        <v>0</v>
      </c>
      <c r="Q10" s="70"/>
      <c r="R10" s="70">
        <v>0</v>
      </c>
    </row>
    <row r="11" spans="2:28" ht="26.25" customHeight="1" thickBot="1" x14ac:dyDescent="0.65">
      <c r="B11" s="21" t="s">
        <v>88</v>
      </c>
      <c r="D11" s="71">
        <v>0</v>
      </c>
      <c r="E11" s="70"/>
      <c r="F11" s="71">
        <v>0</v>
      </c>
      <c r="G11" s="70"/>
      <c r="H11" s="71">
        <v>0</v>
      </c>
      <c r="I11" s="70"/>
      <c r="J11" s="71">
        <v>0</v>
      </c>
      <c r="K11" s="70"/>
      <c r="L11" s="71">
        <v>0</v>
      </c>
      <c r="M11" s="70"/>
      <c r="N11" s="71">
        <v>0</v>
      </c>
      <c r="O11" s="70"/>
      <c r="P11" s="71">
        <v>0</v>
      </c>
      <c r="Q11" s="70"/>
      <c r="R11" s="71">
        <v>0</v>
      </c>
    </row>
    <row r="12" spans="2:28" ht="21.75" thickTop="1" x14ac:dyDescent="0.6"/>
    <row r="17" spans="10:10" ht="30" x14ac:dyDescent="0.75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M23"/>
  <sheetViews>
    <sheetView rightToLeft="1" view="pageBreakPreview" zoomScale="55" zoomScaleNormal="70" zoomScaleSheetLayoutView="55" workbookViewId="0">
      <selection activeCell="P18" sqref="P18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</row>
    <row r="3" spans="2:38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</row>
    <row r="4" spans="2:38" ht="39" x14ac:dyDescent="0.6">
      <c r="B4" s="118" t="s">
        <v>234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</row>
    <row r="5" spans="2:38" s="2" customFormat="1" ht="230.25" customHeight="1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8" s="2" customFormat="1" ht="30" x14ac:dyDescent="0.55000000000000004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8" ht="30" x14ac:dyDescent="0.6">
      <c r="B8" s="106" t="s">
        <v>20</v>
      </c>
      <c r="C8" s="106" t="s">
        <v>20</v>
      </c>
      <c r="D8" s="106" t="s">
        <v>20</v>
      </c>
      <c r="E8" s="106" t="s">
        <v>20</v>
      </c>
      <c r="F8" s="106" t="s">
        <v>20</v>
      </c>
      <c r="G8" s="106" t="s">
        <v>20</v>
      </c>
      <c r="H8" s="106" t="s">
        <v>20</v>
      </c>
      <c r="I8" s="106" t="s">
        <v>20</v>
      </c>
      <c r="J8" s="106" t="s">
        <v>20</v>
      </c>
      <c r="K8" s="106" t="s">
        <v>20</v>
      </c>
      <c r="L8" s="106" t="s">
        <v>20</v>
      </c>
      <c r="M8" s="106" t="s">
        <v>20</v>
      </c>
      <c r="N8" s="106" t="s">
        <v>20</v>
      </c>
      <c r="P8" s="106" t="s">
        <v>236</v>
      </c>
      <c r="Q8" s="106" t="s">
        <v>3</v>
      </c>
      <c r="R8" s="106" t="s">
        <v>3</v>
      </c>
      <c r="S8" s="106" t="s">
        <v>3</v>
      </c>
      <c r="T8" s="106" t="s">
        <v>3</v>
      </c>
      <c r="V8" s="106" t="s">
        <v>4</v>
      </c>
      <c r="W8" s="106" t="s">
        <v>4</v>
      </c>
      <c r="X8" s="106" t="s">
        <v>4</v>
      </c>
      <c r="Y8" s="106" t="s">
        <v>4</v>
      </c>
      <c r="Z8" s="106" t="s">
        <v>4</v>
      </c>
      <c r="AA8" s="106" t="s">
        <v>4</v>
      </c>
      <c r="AB8" s="106" t="s">
        <v>4</v>
      </c>
      <c r="AD8" s="106" t="s">
        <v>235</v>
      </c>
      <c r="AE8" s="106" t="s">
        <v>5</v>
      </c>
      <c r="AF8" s="106" t="s">
        <v>5</v>
      </c>
      <c r="AG8" s="106" t="s">
        <v>5</v>
      </c>
      <c r="AH8" s="106" t="s">
        <v>5</v>
      </c>
      <c r="AI8" s="106" t="s">
        <v>5</v>
      </c>
      <c r="AJ8" s="106" t="s">
        <v>5</v>
      </c>
      <c r="AK8" s="106" t="s">
        <v>5</v>
      </c>
      <c r="AL8" s="106" t="s">
        <v>5</v>
      </c>
    </row>
    <row r="9" spans="2:38" s="15" customFormat="1" ht="45.75" customHeight="1" x14ac:dyDescent="0.6">
      <c r="B9" s="109" t="s">
        <v>21</v>
      </c>
      <c r="C9" s="22"/>
      <c r="D9" s="109" t="s">
        <v>22</v>
      </c>
      <c r="E9" s="22"/>
      <c r="F9" s="109" t="s">
        <v>23</v>
      </c>
      <c r="G9" s="22"/>
      <c r="H9" s="109" t="s">
        <v>24</v>
      </c>
      <c r="I9" s="22"/>
      <c r="J9" s="109" t="s">
        <v>25</v>
      </c>
      <c r="K9" s="22"/>
      <c r="L9" s="109" t="s">
        <v>26</v>
      </c>
      <c r="M9" s="22"/>
      <c r="N9" s="109" t="s">
        <v>19</v>
      </c>
      <c r="P9" s="109" t="s">
        <v>6</v>
      </c>
      <c r="Q9" s="22"/>
      <c r="R9" s="109" t="s">
        <v>7</v>
      </c>
      <c r="S9" s="22"/>
      <c r="T9" s="109" t="s">
        <v>8</v>
      </c>
      <c r="V9" s="109" t="s">
        <v>9</v>
      </c>
      <c r="W9" s="109" t="s">
        <v>9</v>
      </c>
      <c r="X9" s="109" t="s">
        <v>9</v>
      </c>
      <c r="Z9" s="109" t="s">
        <v>10</v>
      </c>
      <c r="AA9" s="109" t="s">
        <v>10</v>
      </c>
      <c r="AB9" s="109" t="s">
        <v>10</v>
      </c>
      <c r="AD9" s="109" t="s">
        <v>6</v>
      </c>
      <c r="AE9" s="22"/>
      <c r="AF9" s="109" t="s">
        <v>27</v>
      </c>
      <c r="AG9" s="22"/>
      <c r="AH9" s="109" t="s">
        <v>7</v>
      </c>
      <c r="AI9" s="22"/>
      <c r="AJ9" s="109" t="s">
        <v>8</v>
      </c>
      <c r="AK9" s="22"/>
      <c r="AL9" s="109" t="s">
        <v>12</v>
      </c>
    </row>
    <row r="10" spans="2:38" s="15" customFormat="1" x14ac:dyDescent="0.6">
      <c r="B10" s="110" t="s">
        <v>21</v>
      </c>
      <c r="C10" s="23"/>
      <c r="D10" s="110" t="s">
        <v>22</v>
      </c>
      <c r="E10" s="23"/>
      <c r="F10" s="110" t="s">
        <v>23</v>
      </c>
      <c r="G10" s="23"/>
      <c r="H10" s="110" t="s">
        <v>24</v>
      </c>
      <c r="I10" s="23"/>
      <c r="J10" s="110" t="s">
        <v>25</v>
      </c>
      <c r="K10" s="23"/>
      <c r="L10" s="110" t="s">
        <v>26</v>
      </c>
      <c r="M10" s="23"/>
      <c r="N10" s="110" t="s">
        <v>19</v>
      </c>
      <c r="P10" s="110" t="s">
        <v>6</v>
      </c>
      <c r="Q10" s="23"/>
      <c r="R10" s="110" t="s">
        <v>7</v>
      </c>
      <c r="S10" s="23"/>
      <c r="T10" s="110" t="s">
        <v>8</v>
      </c>
      <c r="V10" s="110" t="s">
        <v>6</v>
      </c>
      <c r="W10" s="23"/>
      <c r="X10" s="110" t="s">
        <v>7</v>
      </c>
      <c r="Z10" s="110" t="s">
        <v>6</v>
      </c>
      <c r="AA10" s="23"/>
      <c r="AB10" s="110" t="s">
        <v>13</v>
      </c>
      <c r="AD10" s="110" t="s">
        <v>6</v>
      </c>
      <c r="AE10" s="23"/>
      <c r="AF10" s="110" t="s">
        <v>27</v>
      </c>
      <c r="AG10" s="23"/>
      <c r="AH10" s="110" t="s">
        <v>7</v>
      </c>
      <c r="AI10" s="23"/>
      <c r="AJ10" s="110" t="s">
        <v>8</v>
      </c>
      <c r="AK10" s="23"/>
      <c r="AL10" s="110" t="s">
        <v>12</v>
      </c>
    </row>
    <row r="11" spans="2:38" s="15" customFormat="1" ht="30" x14ac:dyDescent="0.75">
      <c r="B11" s="73" t="s">
        <v>117</v>
      </c>
      <c r="C11" s="102"/>
      <c r="D11" s="73" t="s">
        <v>118</v>
      </c>
      <c r="E11" s="73"/>
      <c r="F11" s="73" t="s">
        <v>118</v>
      </c>
      <c r="G11" s="102"/>
      <c r="H11" s="73" t="s">
        <v>119</v>
      </c>
      <c r="I11" s="73"/>
      <c r="J11" s="73" t="s">
        <v>120</v>
      </c>
      <c r="K11" s="102"/>
      <c r="L11" s="73">
        <v>18</v>
      </c>
      <c r="M11" s="73"/>
      <c r="N11" s="73">
        <v>18</v>
      </c>
      <c r="O11" s="73"/>
      <c r="P11" s="104">
        <v>5400</v>
      </c>
      <c r="Q11" s="104"/>
      <c r="R11" s="104">
        <v>5184939600</v>
      </c>
      <c r="S11" s="104"/>
      <c r="T11" s="104">
        <v>5399021250</v>
      </c>
      <c r="U11" s="104"/>
      <c r="V11" s="104">
        <v>0</v>
      </c>
      <c r="W11" s="104"/>
      <c r="X11" s="104">
        <v>0</v>
      </c>
      <c r="Y11" s="104"/>
      <c r="Z11" s="104">
        <v>0</v>
      </c>
      <c r="AA11" s="104"/>
      <c r="AB11" s="104">
        <v>0</v>
      </c>
      <c r="AC11" s="104"/>
      <c r="AD11" s="104">
        <v>5400</v>
      </c>
      <c r="AE11" s="104"/>
      <c r="AF11" s="104">
        <v>983000</v>
      </c>
      <c r="AG11" s="104"/>
      <c r="AH11" s="104">
        <v>5184939600</v>
      </c>
      <c r="AI11" s="104"/>
      <c r="AJ11" s="104">
        <v>5307237888</v>
      </c>
      <c r="AK11" s="1"/>
      <c r="AL11" s="78">
        <f>AJ11/'سرمایه گذاری ها'!$O$19</f>
        <v>9.9434381498901443E-3</v>
      </c>
    </row>
    <row r="12" spans="2:38" s="15" customFormat="1" ht="30" x14ac:dyDescent="0.75">
      <c r="B12" s="73" t="s">
        <v>221</v>
      </c>
      <c r="C12" s="102"/>
      <c r="D12" s="73" t="s">
        <v>118</v>
      </c>
      <c r="E12" s="73"/>
      <c r="F12" s="73" t="s">
        <v>118</v>
      </c>
      <c r="G12" s="102"/>
      <c r="H12" s="73" t="s">
        <v>181</v>
      </c>
      <c r="I12" s="73"/>
      <c r="J12" s="73" t="s">
        <v>222</v>
      </c>
      <c r="K12" s="102"/>
      <c r="L12" s="73">
        <v>0</v>
      </c>
      <c r="M12" s="73"/>
      <c r="N12" s="73">
        <v>0</v>
      </c>
      <c r="O12" s="73"/>
      <c r="P12" s="104">
        <v>9200</v>
      </c>
      <c r="Q12" s="104"/>
      <c r="R12" s="104">
        <v>7277782857</v>
      </c>
      <c r="S12" s="104"/>
      <c r="T12" s="104">
        <v>7491489921</v>
      </c>
      <c r="U12" s="104"/>
      <c r="V12" s="104">
        <v>0</v>
      </c>
      <c r="W12" s="104"/>
      <c r="X12" s="104">
        <v>0</v>
      </c>
      <c r="Y12" s="104"/>
      <c r="Z12" s="104">
        <v>3200</v>
      </c>
      <c r="AA12" s="104"/>
      <c r="AB12" s="104">
        <v>2627139747</v>
      </c>
      <c r="AC12" s="104"/>
      <c r="AD12" s="104">
        <v>6000</v>
      </c>
      <c r="AE12" s="104"/>
      <c r="AF12" s="104">
        <v>828380</v>
      </c>
      <c r="AG12" s="104"/>
      <c r="AH12" s="104">
        <v>4746380124</v>
      </c>
      <c r="AI12" s="104"/>
      <c r="AJ12" s="104">
        <v>4969379136</v>
      </c>
      <c r="AK12" s="1"/>
      <c r="AL12" s="78">
        <f>AJ12/'سرمایه گذاری ها'!$O$19</f>
        <v>9.3104388996573511E-3</v>
      </c>
    </row>
    <row r="13" spans="2:38" s="15" customFormat="1" ht="30" x14ac:dyDescent="0.75">
      <c r="B13" s="73" t="s">
        <v>182</v>
      </c>
      <c r="C13" s="102"/>
      <c r="D13" s="73" t="s">
        <v>118</v>
      </c>
      <c r="E13" s="73"/>
      <c r="F13" s="73" t="s">
        <v>118</v>
      </c>
      <c r="G13" s="102"/>
      <c r="H13" s="73" t="s">
        <v>181</v>
      </c>
      <c r="I13" s="73"/>
      <c r="J13" s="73" t="s">
        <v>183</v>
      </c>
      <c r="K13" s="102"/>
      <c r="L13" s="73">
        <v>0</v>
      </c>
      <c r="M13" s="73"/>
      <c r="N13" s="73">
        <v>0</v>
      </c>
      <c r="O13" s="73"/>
      <c r="P13" s="104">
        <v>6100</v>
      </c>
      <c r="Q13" s="104"/>
      <c r="R13" s="104">
        <v>4467839647</v>
      </c>
      <c r="S13" s="104"/>
      <c r="T13" s="104">
        <v>4610276235</v>
      </c>
      <c r="U13" s="104"/>
      <c r="V13" s="104">
        <v>0</v>
      </c>
      <c r="W13" s="104"/>
      <c r="X13" s="104">
        <v>0</v>
      </c>
      <c r="Y13" s="104"/>
      <c r="Z13" s="104">
        <v>2300</v>
      </c>
      <c r="AA13" s="104"/>
      <c r="AB13" s="104">
        <v>1757430410</v>
      </c>
      <c r="AC13" s="104"/>
      <c r="AD13" s="104">
        <v>3800</v>
      </c>
      <c r="AE13" s="104"/>
      <c r="AF13" s="104">
        <v>768970</v>
      </c>
      <c r="AG13" s="104"/>
      <c r="AH13" s="104">
        <v>2783244370</v>
      </c>
      <c r="AI13" s="104"/>
      <c r="AJ13" s="104">
        <v>2921556371</v>
      </c>
      <c r="AK13" s="1"/>
      <c r="AL13" s="78">
        <f>AJ13/'سرمایه گذاری ها'!$O$19</f>
        <v>5.4737164019236072E-3</v>
      </c>
    </row>
    <row r="14" spans="2:38" s="15" customFormat="1" ht="30" x14ac:dyDescent="0.75">
      <c r="B14" s="73" t="s">
        <v>123</v>
      </c>
      <c r="C14" s="102"/>
      <c r="D14" s="73" t="s">
        <v>118</v>
      </c>
      <c r="E14" s="73"/>
      <c r="F14" s="73" t="s">
        <v>118</v>
      </c>
      <c r="G14" s="102"/>
      <c r="H14" s="73" t="s">
        <v>124</v>
      </c>
      <c r="I14" s="73"/>
      <c r="J14" s="73" t="s">
        <v>125</v>
      </c>
      <c r="K14" s="102"/>
      <c r="L14" s="73">
        <v>0</v>
      </c>
      <c r="M14" s="73"/>
      <c r="N14" s="73">
        <v>0</v>
      </c>
      <c r="O14" s="73"/>
      <c r="P14" s="104">
        <v>4097</v>
      </c>
      <c r="Q14" s="104"/>
      <c r="R14" s="104">
        <v>3063294098</v>
      </c>
      <c r="S14" s="104"/>
      <c r="T14" s="104">
        <v>3181235436</v>
      </c>
      <c r="U14" s="104"/>
      <c r="V14" s="104">
        <v>0</v>
      </c>
      <c r="W14" s="104"/>
      <c r="X14" s="104">
        <v>0</v>
      </c>
      <c r="Y14" s="104"/>
      <c r="Z14" s="104">
        <v>3900</v>
      </c>
      <c r="AA14" s="104"/>
      <c r="AB14" s="104">
        <v>3053746411</v>
      </c>
      <c r="AC14" s="104"/>
      <c r="AD14" s="104">
        <v>197</v>
      </c>
      <c r="AE14" s="104"/>
      <c r="AF14" s="104">
        <v>788140</v>
      </c>
      <c r="AG14" s="104"/>
      <c r="AH14" s="104">
        <v>147295323</v>
      </c>
      <c r="AI14" s="104"/>
      <c r="AJ14" s="104">
        <v>155235438</v>
      </c>
      <c r="AK14" s="1"/>
      <c r="AL14" s="78">
        <f>AJ14/'سرمایه گذاری ها'!$O$19</f>
        <v>2.9084318604112781E-4</v>
      </c>
    </row>
    <row r="15" spans="2:38" s="15" customFormat="1" ht="30" x14ac:dyDescent="0.75">
      <c r="B15" s="73" t="s">
        <v>126</v>
      </c>
      <c r="C15" s="102"/>
      <c r="D15" s="73" t="s">
        <v>118</v>
      </c>
      <c r="E15" s="73"/>
      <c r="F15" s="73" t="s">
        <v>118</v>
      </c>
      <c r="G15" s="102"/>
      <c r="H15" s="73" t="s">
        <v>140</v>
      </c>
      <c r="I15" s="73"/>
      <c r="J15" s="73" t="s">
        <v>141</v>
      </c>
      <c r="K15" s="102"/>
      <c r="L15" s="73">
        <v>0</v>
      </c>
      <c r="M15" s="73"/>
      <c r="N15" s="73">
        <v>0</v>
      </c>
      <c r="O15" s="73"/>
      <c r="P15" s="104">
        <v>77</v>
      </c>
      <c r="Q15" s="104"/>
      <c r="R15" s="104">
        <v>51296429</v>
      </c>
      <c r="S15" s="104"/>
      <c r="T15" s="104">
        <v>64063936</v>
      </c>
      <c r="U15" s="104"/>
      <c r="V15" s="104">
        <v>0</v>
      </c>
      <c r="W15" s="104"/>
      <c r="X15" s="104">
        <v>0</v>
      </c>
      <c r="Y15" s="104"/>
      <c r="Z15" s="104">
        <v>0</v>
      </c>
      <c r="AA15" s="104"/>
      <c r="AB15" s="104">
        <v>0</v>
      </c>
      <c r="AC15" s="104"/>
      <c r="AD15" s="104">
        <v>77</v>
      </c>
      <c r="AE15" s="104"/>
      <c r="AF15" s="104">
        <v>843590</v>
      </c>
      <c r="AG15" s="104"/>
      <c r="AH15" s="104">
        <v>51296429</v>
      </c>
      <c r="AI15" s="104"/>
      <c r="AJ15" s="104">
        <v>64944656</v>
      </c>
      <c r="AK15" s="1"/>
      <c r="AL15" s="78">
        <f>AJ15/'سرمایه گذاری ها'!$O$19</f>
        <v>1.2167782634391153E-4</v>
      </c>
    </row>
    <row r="16" spans="2:38" ht="30" x14ac:dyDescent="0.75"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73"/>
      <c r="X16" s="73"/>
      <c r="Y16" s="73"/>
      <c r="Z16" s="74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L16" s="78"/>
    </row>
    <row r="17" spans="2:39" s="55" customFormat="1" ht="30.75" thickBot="1" x14ac:dyDescent="0.8">
      <c r="B17" s="117" t="s">
        <v>88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P17" s="77">
        <f>SUM(P11:P16)</f>
        <v>24874</v>
      </c>
      <c r="Q17" s="77">
        <f>SUM(Q11:Q16)</f>
        <v>0</v>
      </c>
      <c r="R17" s="77">
        <f>SUM(R11:R15)</f>
        <v>20045152631</v>
      </c>
      <c r="S17" s="77">
        <f>SUM(S11:S16)</f>
        <v>0</v>
      </c>
      <c r="T17" s="77">
        <f>SUM(T11:T16)</f>
        <v>20746086778</v>
      </c>
      <c r="U17" s="77">
        <f>SUM(U11:U16)</f>
        <v>0</v>
      </c>
      <c r="V17" s="77">
        <f>SUM(V11:V15)</f>
        <v>0</v>
      </c>
      <c r="W17" s="77">
        <f>SUM(W11:W16)</f>
        <v>0</v>
      </c>
      <c r="X17" s="77">
        <f>SUM(X11:X15)</f>
        <v>0</v>
      </c>
      <c r="Y17" s="77">
        <f>SUM(Y11:Y16)</f>
        <v>0</v>
      </c>
      <c r="Z17" s="77">
        <f>SUM(Z11:Z15)</f>
        <v>9400</v>
      </c>
      <c r="AA17" s="77">
        <f>SUM(AA11:AA16)</f>
        <v>0</v>
      </c>
      <c r="AB17" s="77">
        <f>SUM(AB11:AB15)</f>
        <v>7438316568</v>
      </c>
      <c r="AC17" s="77">
        <f>SUM(AC11:AC16)</f>
        <v>0</v>
      </c>
      <c r="AD17" s="77">
        <f>SUM(AD11:AD15)</f>
        <v>15474</v>
      </c>
      <c r="AE17" s="77">
        <f>SUM(AE11:AE16)</f>
        <v>0</v>
      </c>
      <c r="AF17" s="77"/>
      <c r="AG17" s="77">
        <f>SUM(AG11:AG16)</f>
        <v>0</v>
      </c>
      <c r="AH17" s="77">
        <f>SUM(AH11:AH16)</f>
        <v>12913155846</v>
      </c>
      <c r="AI17" s="59"/>
      <c r="AJ17" s="77">
        <f>SUM(AJ11:AJ16)</f>
        <v>13418353489</v>
      </c>
      <c r="AK17" s="59"/>
      <c r="AL17" s="81">
        <f>SUM(AL11:AL16)</f>
        <v>2.5140114463856143E-2</v>
      </c>
      <c r="AM17" s="55">
        <f>SUM(P17:AL17)</f>
        <v>74561115060.025146</v>
      </c>
    </row>
    <row r="18" spans="2:39" ht="21" customHeight="1" thickTop="1" x14ac:dyDescent="0.6"/>
    <row r="23" spans="2:39" ht="33" x14ac:dyDescent="0.8">
      <c r="T23" s="57">
        <v>4</v>
      </c>
    </row>
  </sheetData>
  <sortState xmlns:xlrd2="http://schemas.microsoft.com/office/spreadsheetml/2017/richdata2" ref="B11:AL15">
    <sortCondition descending="1" ref="AJ11:AJ15"/>
  </sortState>
  <mergeCells count="29">
    <mergeCell ref="B17:N17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F17"/>
  <sheetViews>
    <sheetView rightToLeft="1" view="pageBreakPreview" zoomScale="60" zoomScaleNormal="70" workbookViewId="0">
      <selection activeCell="L33" sqref="L33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18" t="s">
        <v>0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</row>
    <row r="3" spans="2:32" ht="39" x14ac:dyDescent="0.6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</row>
    <row r="4" spans="2:32" ht="39" x14ac:dyDescent="0.6">
      <c r="B4" s="118" t="s">
        <v>234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</row>
    <row r="5" spans="2:32" s="2" customFormat="1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 x14ac:dyDescent="0.55000000000000004">
      <c r="B6" s="13" t="s">
        <v>104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 x14ac:dyDescent="0.6">
      <c r="B8" s="108" t="s">
        <v>33</v>
      </c>
      <c r="C8" s="108" t="s">
        <v>33</v>
      </c>
      <c r="D8" s="108" t="s">
        <v>33</v>
      </c>
      <c r="E8" s="108" t="s">
        <v>33</v>
      </c>
      <c r="F8" s="108" t="s">
        <v>33</v>
      </c>
      <c r="G8" s="108" t="s">
        <v>33</v>
      </c>
      <c r="H8" s="108" t="s">
        <v>33</v>
      </c>
      <c r="I8" s="108" t="s">
        <v>33</v>
      </c>
      <c r="J8" s="108" t="s">
        <v>33</v>
      </c>
      <c r="L8" s="108" t="s">
        <v>236</v>
      </c>
      <c r="M8" s="108" t="s">
        <v>3</v>
      </c>
      <c r="N8" s="108" t="s">
        <v>3</v>
      </c>
      <c r="O8" s="108" t="s">
        <v>3</v>
      </c>
      <c r="P8" s="108" t="s">
        <v>3</v>
      </c>
      <c r="R8" s="108" t="s">
        <v>4</v>
      </c>
      <c r="S8" s="108" t="s">
        <v>4</v>
      </c>
      <c r="T8" s="108" t="s">
        <v>4</v>
      </c>
      <c r="U8" s="108" t="s">
        <v>4</v>
      </c>
      <c r="V8" s="108" t="s">
        <v>4</v>
      </c>
      <c r="W8" s="108" t="s">
        <v>4</v>
      </c>
      <c r="X8" s="108" t="s">
        <v>4</v>
      </c>
      <c r="Z8" s="108" t="s">
        <v>235</v>
      </c>
      <c r="AA8" s="108" t="s">
        <v>5</v>
      </c>
      <c r="AB8" s="108" t="s">
        <v>5</v>
      </c>
      <c r="AC8" s="108" t="s">
        <v>5</v>
      </c>
      <c r="AD8" s="108" t="s">
        <v>5</v>
      </c>
      <c r="AE8" s="108" t="s">
        <v>5</v>
      </c>
      <c r="AF8" s="108" t="s">
        <v>5</v>
      </c>
    </row>
    <row r="9" spans="2:32" s="15" customFormat="1" x14ac:dyDescent="0.6">
      <c r="B9" s="109" t="s">
        <v>34</v>
      </c>
      <c r="C9" s="22"/>
      <c r="D9" s="109" t="s">
        <v>97</v>
      </c>
      <c r="E9" s="22"/>
      <c r="F9" s="109" t="s">
        <v>26</v>
      </c>
      <c r="G9" s="22"/>
      <c r="H9" s="109" t="s">
        <v>35</v>
      </c>
      <c r="I9" s="22"/>
      <c r="J9" s="109" t="s">
        <v>23</v>
      </c>
      <c r="L9" s="109" t="s">
        <v>6</v>
      </c>
      <c r="M9" s="22"/>
      <c r="N9" s="109" t="s">
        <v>7</v>
      </c>
      <c r="O9" s="22"/>
      <c r="P9" s="109" t="s">
        <v>8</v>
      </c>
      <c r="R9" s="109" t="s">
        <v>9</v>
      </c>
      <c r="S9" s="109" t="s">
        <v>9</v>
      </c>
      <c r="T9" s="109" t="s">
        <v>9</v>
      </c>
      <c r="U9" s="22"/>
      <c r="V9" s="109" t="s">
        <v>10</v>
      </c>
      <c r="W9" s="109" t="s">
        <v>10</v>
      </c>
      <c r="X9" s="109" t="s">
        <v>10</v>
      </c>
      <c r="Z9" s="109" t="s">
        <v>6</v>
      </c>
      <c r="AA9" s="22"/>
      <c r="AB9" s="109" t="s">
        <v>7</v>
      </c>
      <c r="AC9" s="22"/>
      <c r="AD9" s="109" t="s">
        <v>8</v>
      </c>
      <c r="AE9" s="22"/>
      <c r="AF9" s="109" t="s">
        <v>36</v>
      </c>
    </row>
    <row r="10" spans="2:32" s="15" customFormat="1" ht="45.75" customHeight="1" x14ac:dyDescent="0.6">
      <c r="B10" s="110" t="s">
        <v>34</v>
      </c>
      <c r="C10" s="23"/>
      <c r="D10" s="110" t="s">
        <v>25</v>
      </c>
      <c r="E10" s="23"/>
      <c r="F10" s="110" t="s">
        <v>26</v>
      </c>
      <c r="G10" s="23"/>
      <c r="H10" s="110" t="s">
        <v>35</v>
      </c>
      <c r="I10" s="23"/>
      <c r="J10" s="110" t="s">
        <v>23</v>
      </c>
      <c r="L10" s="110" t="s">
        <v>6</v>
      </c>
      <c r="M10" s="23"/>
      <c r="N10" s="110" t="s">
        <v>7</v>
      </c>
      <c r="O10" s="23"/>
      <c r="P10" s="110" t="s">
        <v>8</v>
      </c>
      <c r="R10" s="110" t="s">
        <v>6</v>
      </c>
      <c r="S10" s="23"/>
      <c r="T10" s="110" t="s">
        <v>7</v>
      </c>
      <c r="U10" s="23"/>
      <c r="V10" s="110" t="s">
        <v>6</v>
      </c>
      <c r="W10" s="23"/>
      <c r="X10" s="110" t="s">
        <v>13</v>
      </c>
      <c r="Z10" s="110" t="s">
        <v>6</v>
      </c>
      <c r="AA10" s="23"/>
      <c r="AB10" s="110" t="s">
        <v>7</v>
      </c>
      <c r="AC10" s="23"/>
      <c r="AD10" s="110" t="s">
        <v>8</v>
      </c>
      <c r="AE10" s="23"/>
      <c r="AF10" s="110" t="s">
        <v>36</v>
      </c>
    </row>
    <row r="11" spans="2:32" ht="30.75" x14ac:dyDescent="0.85"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</row>
    <row r="12" spans="2:32" ht="31.5" thickBot="1" x14ac:dyDescent="0.9">
      <c r="B12" s="119" t="s">
        <v>88</v>
      </c>
      <c r="C12" s="119"/>
      <c r="D12" s="119"/>
      <c r="E12" s="119"/>
      <c r="F12" s="119"/>
      <c r="G12" s="119"/>
      <c r="H12" s="119"/>
      <c r="I12" s="119"/>
      <c r="J12" s="119"/>
      <c r="L12" s="80">
        <f>SUM(L11:L11)</f>
        <v>0</v>
      </c>
      <c r="M12" s="79"/>
      <c r="N12" s="80">
        <f>SUM(N11:N11)</f>
        <v>0</v>
      </c>
      <c r="O12" s="79"/>
      <c r="P12" s="80">
        <f>SUM(P11:P11)</f>
        <v>0</v>
      </c>
      <c r="Q12" s="79"/>
      <c r="R12" s="80"/>
      <c r="S12" s="79"/>
      <c r="T12" s="80"/>
      <c r="U12" s="79"/>
      <c r="V12" s="80">
        <f>SUM(V11:V11)</f>
        <v>0</v>
      </c>
      <c r="W12" s="79"/>
      <c r="X12" s="80">
        <f>SUM(X11:X11)</f>
        <v>0</v>
      </c>
      <c r="Y12" s="79"/>
      <c r="Z12" s="80"/>
      <c r="AA12" s="79"/>
      <c r="AB12" s="80"/>
      <c r="AC12" s="79"/>
      <c r="AD12" s="80"/>
      <c r="AE12" s="79"/>
      <c r="AF12" s="80"/>
    </row>
    <row r="13" spans="2:32" ht="21.75" thickTop="1" x14ac:dyDescent="0.6"/>
    <row r="17" spans="16:16" ht="33" x14ac:dyDescent="0.8">
      <c r="P17" s="57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27"/>
  <sheetViews>
    <sheetView rightToLeft="1" view="pageBreakPreview" topLeftCell="A3" zoomScaleNormal="100" zoomScaleSheetLayoutView="100" workbookViewId="0">
      <selection activeCell="L17" sqref="L17"/>
    </sheetView>
  </sheetViews>
  <sheetFormatPr defaultRowHeight="21" x14ac:dyDescent="0.55000000000000004"/>
  <cols>
    <col min="1" max="1" width="4" style="2" customWidth="1"/>
    <col min="2" max="2" width="31.570312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</row>
    <row r="3" spans="2:28" ht="30" x14ac:dyDescent="0.55000000000000004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</row>
    <row r="4" spans="2:28" ht="30" x14ac:dyDescent="0.55000000000000004">
      <c r="B4" s="106" t="s">
        <v>234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</row>
    <row r="5" spans="2:28" ht="30" x14ac:dyDescent="0.55000000000000004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 x14ac:dyDescent="0.55000000000000004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 x14ac:dyDescent="0.55000000000000004">
      <c r="B8" s="107" t="s">
        <v>37</v>
      </c>
      <c r="D8" s="108" t="s">
        <v>38</v>
      </c>
      <c r="E8" s="108" t="s">
        <v>38</v>
      </c>
      <c r="F8" s="108" t="s">
        <v>38</v>
      </c>
      <c r="G8" s="108" t="s">
        <v>38</v>
      </c>
      <c r="H8" s="108" t="s">
        <v>38</v>
      </c>
      <c r="I8" s="108" t="s">
        <v>38</v>
      </c>
      <c r="J8" s="108" t="s">
        <v>38</v>
      </c>
      <c r="L8" s="73" t="s">
        <v>236</v>
      </c>
      <c r="N8" s="108" t="s">
        <v>4</v>
      </c>
      <c r="O8" s="108" t="s">
        <v>4</v>
      </c>
      <c r="P8" s="108" t="s">
        <v>4</v>
      </c>
      <c r="R8" s="108" t="s">
        <v>235</v>
      </c>
      <c r="S8" s="108" t="s">
        <v>5</v>
      </c>
      <c r="T8" s="108" t="s">
        <v>5</v>
      </c>
    </row>
    <row r="9" spans="2:28" s="4" customFormat="1" ht="47.25" customHeight="1" x14ac:dyDescent="0.55000000000000004">
      <c r="B9" s="123" t="s">
        <v>37</v>
      </c>
      <c r="D9" s="121" t="s">
        <v>39</v>
      </c>
      <c r="E9" s="39"/>
      <c r="F9" s="121" t="s">
        <v>40</v>
      </c>
      <c r="G9" s="39"/>
      <c r="H9" s="121" t="s">
        <v>41</v>
      </c>
      <c r="I9" s="39"/>
      <c r="J9" s="121" t="s">
        <v>26</v>
      </c>
      <c r="L9" s="121" t="s">
        <v>42</v>
      </c>
      <c r="N9" s="121" t="s">
        <v>43</v>
      </c>
      <c r="O9" s="39"/>
      <c r="P9" s="121" t="s">
        <v>44</v>
      </c>
      <c r="R9" s="121" t="s">
        <v>42</v>
      </c>
      <c r="S9" s="39"/>
      <c r="T9" s="122" t="s">
        <v>36</v>
      </c>
    </row>
    <row r="10" spans="2:28" s="4" customFormat="1" x14ac:dyDescent="0.55000000000000004">
      <c r="B10" s="5" t="s">
        <v>212</v>
      </c>
      <c r="C10" s="102"/>
      <c r="D10" s="28" t="s">
        <v>213</v>
      </c>
      <c r="E10" s="102"/>
      <c r="F10" s="5" t="s">
        <v>214</v>
      </c>
      <c r="G10" s="102"/>
      <c r="H10" s="5" t="s">
        <v>215</v>
      </c>
      <c r="I10" s="102"/>
      <c r="J10" s="103">
        <v>23</v>
      </c>
      <c r="K10" s="102"/>
      <c r="L10" s="29">
        <v>36000000000</v>
      </c>
      <c r="M10" s="29"/>
      <c r="N10" s="29">
        <v>0</v>
      </c>
      <c r="O10" s="29"/>
      <c r="P10" s="29">
        <v>0</v>
      </c>
      <c r="Q10" s="29"/>
      <c r="R10" s="29">
        <v>36000000000</v>
      </c>
      <c r="S10" s="5"/>
      <c r="T10" s="45">
        <f>R10/'سرمایه گذاری ها'!$O$19</f>
        <v>6.7448224660406481E-2</v>
      </c>
    </row>
    <row r="11" spans="2:28" s="4" customFormat="1" x14ac:dyDescent="0.55000000000000004">
      <c r="B11" s="5" t="s">
        <v>135</v>
      </c>
      <c r="C11" s="102"/>
      <c r="D11" s="28" t="s">
        <v>136</v>
      </c>
      <c r="E11" s="102"/>
      <c r="F11" s="5" t="s">
        <v>45</v>
      </c>
      <c r="G11" s="102"/>
      <c r="H11" s="5" t="s">
        <v>137</v>
      </c>
      <c r="I11" s="102"/>
      <c r="J11" s="103">
        <v>0</v>
      </c>
      <c r="K11" s="102"/>
      <c r="L11" s="29">
        <v>10666924304</v>
      </c>
      <c r="M11" s="29"/>
      <c r="N11" s="29">
        <v>43251195111</v>
      </c>
      <c r="O11" s="29"/>
      <c r="P11" s="29">
        <v>33762664097</v>
      </c>
      <c r="Q11" s="29"/>
      <c r="R11" s="29">
        <v>20155455318</v>
      </c>
      <c r="S11" s="5"/>
      <c r="T11" s="45">
        <f>R11/'سرمایه گذاری ها'!$O$19</f>
        <v>3.7762491067256904E-2</v>
      </c>
    </row>
    <row r="12" spans="2:28" s="4" customFormat="1" x14ac:dyDescent="0.55000000000000004">
      <c r="B12" s="5" t="s">
        <v>212</v>
      </c>
      <c r="C12" s="102"/>
      <c r="D12" s="28" t="s">
        <v>216</v>
      </c>
      <c r="E12" s="102"/>
      <c r="F12" s="5" t="s">
        <v>45</v>
      </c>
      <c r="G12" s="102"/>
      <c r="H12" s="5" t="s">
        <v>215</v>
      </c>
      <c r="I12" s="102"/>
      <c r="J12" s="103">
        <v>0</v>
      </c>
      <c r="K12" s="102"/>
      <c r="L12" s="29">
        <v>970000</v>
      </c>
      <c r="M12" s="29"/>
      <c r="N12" s="29">
        <v>769319328</v>
      </c>
      <c r="O12" s="29"/>
      <c r="P12" s="29">
        <v>769305599</v>
      </c>
      <c r="Q12" s="29"/>
      <c r="R12" s="29">
        <v>983729</v>
      </c>
      <c r="S12" s="5"/>
      <c r="T12" s="45">
        <f>R12/'سرمایه گذاری ها'!$O$19</f>
        <v>1.8430770721376946E-6</v>
      </c>
    </row>
    <row r="13" spans="2:28" s="4" customFormat="1" x14ac:dyDescent="0.55000000000000004">
      <c r="B13" s="5" t="s">
        <v>49</v>
      </c>
      <c r="C13" s="102"/>
      <c r="D13" s="28" t="s">
        <v>50</v>
      </c>
      <c r="E13" s="102"/>
      <c r="F13" s="5" t="s">
        <v>45</v>
      </c>
      <c r="G13" s="102"/>
      <c r="H13" s="5" t="s">
        <v>51</v>
      </c>
      <c r="I13" s="102"/>
      <c r="J13" s="103">
        <v>0</v>
      </c>
      <c r="K13" s="102"/>
      <c r="L13" s="29">
        <v>930442</v>
      </c>
      <c r="M13" s="29"/>
      <c r="N13" s="29">
        <v>3824</v>
      </c>
      <c r="O13" s="29"/>
      <c r="P13" s="29">
        <v>0</v>
      </c>
      <c r="Q13" s="29"/>
      <c r="R13" s="29">
        <v>934266</v>
      </c>
      <c r="S13" s="5"/>
      <c r="T13" s="45">
        <f>R13/'سرمایه گذاری ها'!$O$19</f>
        <v>1.7504050850160921E-6</v>
      </c>
    </row>
    <row r="14" spans="2:28" s="4" customFormat="1" x14ac:dyDescent="0.55000000000000004">
      <c r="B14" s="5" t="s">
        <v>46</v>
      </c>
      <c r="C14" s="102"/>
      <c r="D14" s="28" t="s">
        <v>47</v>
      </c>
      <c r="E14" s="102"/>
      <c r="F14" s="5" t="s">
        <v>45</v>
      </c>
      <c r="G14" s="102"/>
      <c r="H14" s="5" t="s">
        <v>48</v>
      </c>
      <c r="I14" s="102"/>
      <c r="J14" s="103">
        <v>0</v>
      </c>
      <c r="K14" s="102"/>
      <c r="L14" s="29">
        <v>755093</v>
      </c>
      <c r="M14" s="29"/>
      <c r="N14" s="29">
        <v>3090</v>
      </c>
      <c r="O14" s="29"/>
      <c r="P14" s="29">
        <v>0</v>
      </c>
      <c r="Q14" s="29"/>
      <c r="R14" s="29">
        <v>758183</v>
      </c>
      <c r="S14" s="5"/>
      <c r="T14" s="45">
        <f>R14/'سرمایه گذاری ها'!$O$19</f>
        <v>1.4205027032694712E-6</v>
      </c>
    </row>
    <row r="15" spans="2:28" s="4" customFormat="1" x14ac:dyDescent="0.55000000000000004">
      <c r="B15" s="5"/>
      <c r="C15" s="5"/>
      <c r="D15" s="28"/>
      <c r="E15" s="5"/>
      <c r="F15" s="5"/>
      <c r="G15" s="5"/>
      <c r="H15" s="5"/>
      <c r="I15" s="5"/>
      <c r="J15" s="29"/>
      <c r="K15" s="5"/>
      <c r="L15" s="29"/>
      <c r="M15" s="5"/>
      <c r="N15" s="29"/>
      <c r="O15" s="5"/>
      <c r="P15" s="29"/>
      <c r="Q15" s="5"/>
      <c r="R15" s="29"/>
      <c r="S15" s="5"/>
      <c r="T15" s="45"/>
    </row>
    <row r="16" spans="2:28" ht="27" thickBot="1" x14ac:dyDescent="0.6">
      <c r="B16" s="120" t="s">
        <v>88</v>
      </c>
      <c r="C16" s="120"/>
      <c r="D16" s="120"/>
      <c r="E16" s="120"/>
      <c r="F16" s="120"/>
      <c r="G16" s="120"/>
      <c r="H16" s="120"/>
      <c r="I16" s="120"/>
      <c r="J16" s="120"/>
      <c r="L16" s="9">
        <f>SUM(L10:L15)</f>
        <v>46669579839</v>
      </c>
      <c r="N16" s="9">
        <f>SUM(N10:N15)</f>
        <v>44020521353</v>
      </c>
      <c r="P16" s="9">
        <f>SUM(P10:P15)</f>
        <v>34531969696</v>
      </c>
      <c r="R16" s="9">
        <f>SUM(R10:R15)</f>
        <v>56158131496</v>
      </c>
      <c r="T16" s="66">
        <f>SUM(T10:T15)</f>
        <v>0.10521572971252381</v>
      </c>
    </row>
    <row r="17" spans="10:10" ht="21.75" thickTop="1" x14ac:dyDescent="0.55000000000000004"/>
    <row r="27" spans="10:10" ht="33" x14ac:dyDescent="0.8">
      <c r="J27" s="57">
        <v>6</v>
      </c>
    </row>
  </sheetData>
  <sortState xmlns:xlrd2="http://schemas.microsoft.com/office/spreadsheetml/2017/richdata2" ref="B10:U14">
    <sortCondition descending="1" ref="R10:R14"/>
  </sortState>
  <mergeCells count="17">
    <mergeCell ref="B2:T2"/>
    <mergeCell ref="B3:T3"/>
    <mergeCell ref="B4:T4"/>
    <mergeCell ref="B16:J16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2:28" ht="30" x14ac:dyDescent="0.6">
      <c r="B3" s="106" t="s">
        <v>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2:28" ht="30" x14ac:dyDescent="0.6">
      <c r="B4" s="106" t="s">
        <v>234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</row>
    <row r="5" spans="2:28" ht="117" customHeight="1" x14ac:dyDescent="0.6"/>
    <row r="6" spans="2:28" s="2" customFormat="1" ht="30" x14ac:dyDescent="0.55000000000000004">
      <c r="B6" s="13" t="s">
        <v>107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 x14ac:dyDescent="0.6">
      <c r="B7" s="125" t="s">
        <v>96</v>
      </c>
      <c r="D7" s="106" t="s">
        <v>235</v>
      </c>
      <c r="E7" s="106" t="s">
        <v>5</v>
      </c>
      <c r="F7" s="106" t="s">
        <v>5</v>
      </c>
      <c r="G7" s="106" t="s">
        <v>5</v>
      </c>
      <c r="H7" s="106" t="s">
        <v>5</v>
      </c>
      <c r="I7" s="106" t="s">
        <v>5</v>
      </c>
      <c r="J7" s="106" t="s">
        <v>5</v>
      </c>
      <c r="K7" s="106" t="s">
        <v>5</v>
      </c>
      <c r="L7" s="106" t="s">
        <v>5</v>
      </c>
      <c r="M7" s="106" t="s">
        <v>5</v>
      </c>
      <c r="N7" s="106" t="s">
        <v>5</v>
      </c>
    </row>
    <row r="8" spans="2:28" ht="30" x14ac:dyDescent="0.6">
      <c r="B8" s="125" t="s">
        <v>2</v>
      </c>
      <c r="D8" s="124" t="s">
        <v>6</v>
      </c>
      <c r="E8" s="24"/>
      <c r="F8" s="124" t="s">
        <v>28</v>
      </c>
      <c r="G8" s="24"/>
      <c r="H8" s="124" t="s">
        <v>29</v>
      </c>
      <c r="I8" s="24"/>
      <c r="J8" s="124" t="s">
        <v>30</v>
      </c>
      <c r="K8" s="24"/>
      <c r="L8" s="124" t="s">
        <v>31</v>
      </c>
      <c r="M8" s="24"/>
      <c r="N8" s="124" t="s">
        <v>32</v>
      </c>
    </row>
    <row r="9" spans="2:28" x14ac:dyDescent="0.6">
      <c r="D9" s="70"/>
      <c r="E9" s="70"/>
      <c r="F9" s="70"/>
      <c r="G9" s="70"/>
      <c r="H9" s="70"/>
      <c r="I9" s="70"/>
      <c r="J9" s="100"/>
      <c r="K9" s="70"/>
      <c r="L9" s="70"/>
      <c r="M9" s="70"/>
      <c r="N9" s="70"/>
    </row>
    <row r="10" spans="2:28" ht="22.5" thickBot="1" x14ac:dyDescent="0.65">
      <c r="B10" s="2" t="s">
        <v>88</v>
      </c>
      <c r="D10" s="71">
        <f>SUM(D9)</f>
        <v>0</v>
      </c>
      <c r="E10" s="70"/>
      <c r="F10" s="71">
        <f>SUM(F9)</f>
        <v>0</v>
      </c>
      <c r="G10" s="70"/>
      <c r="H10" s="71">
        <f>SUM(H9)</f>
        <v>0</v>
      </c>
      <c r="I10" s="70"/>
      <c r="J10" s="99">
        <f>SUM(J9)</f>
        <v>0</v>
      </c>
      <c r="K10" s="70"/>
      <c r="L10" s="71">
        <f>SUM(L9)</f>
        <v>0</v>
      </c>
      <c r="M10" s="70"/>
      <c r="N10" s="71"/>
    </row>
    <row r="11" spans="2:28" ht="21.75" thickTop="1" x14ac:dyDescent="0.6"/>
    <row r="21" spans="8:8" ht="30" x14ac:dyDescent="0.75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A2:AB17"/>
  <sheetViews>
    <sheetView rightToLeft="1" view="pageBreakPreview" zoomScaleNormal="100" zoomScaleSheetLayoutView="100" workbookViewId="0">
      <selection activeCell="D13" sqref="D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06" t="s">
        <v>0</v>
      </c>
      <c r="C2" s="106"/>
      <c r="D2" s="106"/>
      <c r="E2" s="106"/>
      <c r="F2" s="106"/>
      <c r="G2" s="106"/>
      <c r="H2" s="106"/>
    </row>
    <row r="3" spans="1:28" ht="30" x14ac:dyDescent="0.55000000000000004">
      <c r="B3" s="106" t="s">
        <v>52</v>
      </c>
      <c r="C3" s="106"/>
      <c r="D3" s="106"/>
      <c r="E3" s="106"/>
      <c r="F3" s="106"/>
      <c r="G3" s="106"/>
      <c r="H3" s="106"/>
    </row>
    <row r="4" spans="1:28" ht="30" x14ac:dyDescent="0.55000000000000004">
      <c r="B4" s="106" t="s">
        <v>234</v>
      </c>
      <c r="C4" s="106"/>
      <c r="D4" s="106"/>
      <c r="E4" s="106"/>
      <c r="F4" s="106"/>
      <c r="G4" s="106"/>
      <c r="H4" s="106"/>
    </row>
    <row r="5" spans="1:28" ht="143.25" customHeight="1" x14ac:dyDescent="0.55000000000000004"/>
    <row r="6" spans="1:28" ht="30" x14ac:dyDescent="0.55000000000000004">
      <c r="A6" s="2" t="s">
        <v>106</v>
      </c>
      <c r="B6" s="13" t="s">
        <v>108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 x14ac:dyDescent="0.55000000000000004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 x14ac:dyDescent="0.6">
      <c r="B8" s="126" t="s">
        <v>56</v>
      </c>
      <c r="C8" s="42"/>
      <c r="D8" s="126" t="s">
        <v>42</v>
      </c>
      <c r="E8" s="42"/>
      <c r="F8" s="126" t="s">
        <v>75</v>
      </c>
      <c r="G8" s="42"/>
      <c r="H8" s="126" t="s">
        <v>12</v>
      </c>
    </row>
    <row r="9" spans="1:28" s="4" customFormat="1" x14ac:dyDescent="0.55000000000000004">
      <c r="B9" s="4" t="s">
        <v>87</v>
      </c>
      <c r="C9" s="102"/>
      <c r="D9" s="67">
        <v>770724291</v>
      </c>
      <c r="E9" s="102"/>
      <c r="F9" s="45">
        <f>D9/$D$12</f>
        <v>1.840439785577255</v>
      </c>
      <c r="G9" s="6"/>
      <c r="H9" s="45">
        <f>D9/'سرمایه گذاری ها'!$O$19</f>
        <v>1.443999586961125E-3</v>
      </c>
    </row>
    <row r="10" spans="1:28" s="4" customFormat="1" x14ac:dyDescent="0.55000000000000004">
      <c r="B10" s="4" t="s">
        <v>86</v>
      </c>
      <c r="C10" s="102"/>
      <c r="D10" s="67">
        <v>187318022</v>
      </c>
      <c r="E10" s="102"/>
      <c r="F10" s="45">
        <f>D10/$D$12</f>
        <v>0.44730332788283106</v>
      </c>
      <c r="G10" s="6"/>
      <c r="H10" s="45">
        <f>D10/'سرمایه گذاری ها'!$O$19</f>
        <v>3.5095188974441563E-4</v>
      </c>
    </row>
    <row r="11" spans="1:28" s="4" customFormat="1" x14ac:dyDescent="0.55000000000000004">
      <c r="B11" s="4" t="s">
        <v>85</v>
      </c>
      <c r="C11" s="102"/>
      <c r="D11" s="67">
        <v>-539270508</v>
      </c>
      <c r="E11" s="102"/>
      <c r="F11" s="45">
        <f>D11/$D$12</f>
        <v>-1.2877431134600861</v>
      </c>
      <c r="G11" s="6"/>
      <c r="H11" s="45">
        <f>D11/'سرمایه گذاری ها'!$O$19</f>
        <v>-1.0103566215643202E-3</v>
      </c>
    </row>
    <row r="12" spans="1:28" ht="21.75" thickBot="1" x14ac:dyDescent="0.6">
      <c r="B12" s="30" t="s">
        <v>88</v>
      </c>
      <c r="D12" s="9">
        <f>SUM(D9:D11)</f>
        <v>418771805</v>
      </c>
      <c r="F12" s="66">
        <f>SUM(F9:F11)</f>
        <v>1</v>
      </c>
      <c r="G12" s="44"/>
      <c r="H12" s="66">
        <f>SUM(H9:H11)</f>
        <v>7.8459485514122042E-4</v>
      </c>
    </row>
    <row r="13" spans="1:28" ht="21.75" thickTop="1" x14ac:dyDescent="0.55000000000000004"/>
    <row r="17" spans="4:4" ht="30" x14ac:dyDescent="0.75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2023-11-26T12:16:55Z</cp:lastPrinted>
  <dcterms:created xsi:type="dcterms:W3CDTF">2021-12-28T12:49:50Z</dcterms:created>
  <dcterms:modified xsi:type="dcterms:W3CDTF">2023-11-27T07:18:57Z</dcterms:modified>
</cp:coreProperties>
</file>