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2\شهریور\ارمغان\"/>
    </mc:Choice>
  </mc:AlternateContent>
  <xr:revisionPtr revIDLastSave="0" documentId="13_ncr:1_{B2F072A0-8332-4452-A68E-5A3BBD602F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رمایه‌گذاری در سهام" sheetId="11" r:id="rId10"/>
    <sheet name="درآمد سود سهام" sheetId="8" r:id="rId11"/>
    <sheet name="درآمد ناشی از تغییر قیمت اوراق" sheetId="9" r:id="rId12"/>
    <sheet name="درآمد ناشی از فروش" sheetId="10" r:id="rId13"/>
    <sheet name="سرمایه‌گذاری در اوراق بهادار" sheetId="12" r:id="rId14"/>
    <sheet name="درآمد سپرده بانکی" sheetId="13" r:id="rId15"/>
    <sheet name="سود اوراق بهادار و سپرده بانکی" sheetId="7" r:id="rId16"/>
    <sheet name="سایر درآمدها" sheetId="14" r:id="rId17"/>
  </sheets>
  <definedNames>
    <definedName name="_xlnm.Print_Area" localSheetId="0">'صفحه اول '!$A$1:$L$54</definedName>
  </definedNames>
  <calcPr calcId="181029"/>
</workbook>
</file>

<file path=xl/calcChain.xml><?xml version="1.0" encoding="utf-8"?>
<calcChain xmlns="http://schemas.openxmlformats.org/spreadsheetml/2006/main">
  <c r="J18" i="7" l="1"/>
  <c r="L18" i="7"/>
  <c r="N18" i="7"/>
  <c r="P18" i="7"/>
  <c r="R18" i="7"/>
  <c r="T18" i="7"/>
  <c r="F16" i="13"/>
  <c r="J16" i="13"/>
  <c r="D23" i="12"/>
  <c r="F23" i="12"/>
  <c r="H23" i="12"/>
  <c r="J23" i="12"/>
  <c r="L23" i="12"/>
  <c r="N23" i="12"/>
  <c r="P23" i="12"/>
  <c r="R23" i="12"/>
  <c r="F73" i="10"/>
  <c r="H73" i="10"/>
  <c r="J73" i="10"/>
  <c r="L73" i="10"/>
  <c r="N73" i="10"/>
  <c r="P73" i="10"/>
  <c r="R73" i="10"/>
  <c r="D38" i="9"/>
  <c r="F38" i="9"/>
  <c r="H38" i="9"/>
  <c r="J38" i="9"/>
  <c r="L38" i="9"/>
  <c r="N38" i="9"/>
  <c r="P38" i="9"/>
  <c r="R38" i="9"/>
  <c r="F30" i="8"/>
  <c r="H30" i="8"/>
  <c r="P30" i="8"/>
  <c r="R30" i="8"/>
  <c r="T30" i="8"/>
  <c r="F75" i="11"/>
  <c r="H75" i="11"/>
  <c r="J75" i="11"/>
  <c r="N75" i="11"/>
  <c r="P75" i="11"/>
  <c r="R75" i="11"/>
  <c r="T75" i="11"/>
  <c r="L75" i="11"/>
  <c r="V75" i="11"/>
  <c r="D12" i="15"/>
  <c r="H12" i="15"/>
  <c r="L16" i="6"/>
  <c r="N16" i="6"/>
  <c r="P16" i="6"/>
  <c r="R16" i="6"/>
  <c r="AJ20" i="3"/>
  <c r="AH20" i="3"/>
  <c r="AD20" i="3"/>
  <c r="P20" i="3"/>
  <c r="R20" i="3"/>
  <c r="T20" i="3"/>
  <c r="V20" i="3"/>
  <c r="X20" i="3"/>
  <c r="Z20" i="3"/>
  <c r="AB20" i="3"/>
  <c r="E36" i="1"/>
  <c r="G36" i="1"/>
  <c r="I36" i="1"/>
  <c r="K36" i="1"/>
  <c r="M36" i="1"/>
  <c r="O36" i="1"/>
  <c r="Q36" i="1"/>
  <c r="S36" i="1"/>
  <c r="U36" i="1"/>
  <c r="W36" i="1"/>
  <c r="Y36" i="1"/>
  <c r="D15" i="14"/>
  <c r="F15" i="14"/>
  <c r="D75" i="11"/>
  <c r="J30" i="8"/>
  <c r="L30" i="8"/>
  <c r="N30" i="8"/>
  <c r="F36" i="1"/>
  <c r="H36" i="1"/>
  <c r="J36" i="1"/>
  <c r="L36" i="1"/>
  <c r="N36" i="1"/>
  <c r="P36" i="1"/>
  <c r="R36" i="1"/>
  <c r="T36" i="1"/>
  <c r="V36" i="1"/>
  <c r="X36" i="1"/>
  <c r="J10" i="4" l="1"/>
  <c r="L10" i="4"/>
  <c r="H10" i="4"/>
  <c r="F10" i="4"/>
  <c r="D10" i="4"/>
  <c r="Z36" i="1"/>
  <c r="X12" i="5"/>
  <c r="V12" i="5"/>
  <c r="P12" i="5"/>
  <c r="N12" i="5"/>
  <c r="L12" i="5"/>
  <c r="F9" i="15" l="1"/>
  <c r="F12" i="15" s="1"/>
  <c r="F11" i="15"/>
  <c r="F10" i="15"/>
  <c r="Q20" i="3"/>
  <c r="S20" i="3"/>
  <c r="U20" i="3"/>
  <c r="W20" i="3"/>
  <c r="Y20" i="3"/>
  <c r="AA20" i="3"/>
  <c r="AC20" i="3"/>
  <c r="AE20" i="3"/>
  <c r="AG20" i="3"/>
  <c r="E12" i="16"/>
  <c r="I12" i="16" l="1"/>
  <c r="K12" i="16"/>
  <c r="M12" i="16"/>
  <c r="M13" i="16"/>
  <c r="K13" i="16"/>
  <c r="I13" i="16"/>
  <c r="O16" i="16"/>
  <c r="M16" i="16"/>
  <c r="K16" i="16"/>
  <c r="I16" i="16"/>
  <c r="G16" i="16"/>
  <c r="E16" i="16"/>
  <c r="O14" i="16"/>
  <c r="M14" i="16"/>
  <c r="K14" i="16"/>
  <c r="I14" i="16"/>
  <c r="G14" i="16"/>
  <c r="E14" i="16"/>
  <c r="O12" i="16"/>
  <c r="G12" i="16"/>
  <c r="P19" i="16"/>
  <c r="N19" i="16"/>
  <c r="L19" i="16"/>
  <c r="J19" i="16"/>
  <c r="H19" i="16"/>
  <c r="F19" i="16"/>
  <c r="D19" i="16"/>
  <c r="K19" i="16" l="1"/>
  <c r="M19" i="16"/>
  <c r="I19" i="16"/>
  <c r="O13" i="16"/>
  <c r="O19" i="16" s="1"/>
  <c r="E13" i="16"/>
  <c r="E19" i="16" s="1"/>
  <c r="AL15" i="3" l="1"/>
  <c r="AL17" i="3"/>
  <c r="AL18" i="3"/>
  <c r="AL12" i="3"/>
  <c r="AL16" i="3"/>
  <c r="AL13" i="3"/>
  <c r="AL14" i="3"/>
  <c r="AA12" i="1"/>
  <c r="AA16" i="1"/>
  <c r="AA20" i="1"/>
  <c r="AA24" i="1"/>
  <c r="AA28" i="1"/>
  <c r="AA32" i="1"/>
  <c r="AA14" i="1"/>
  <c r="AA18" i="1"/>
  <c r="AA26" i="1"/>
  <c r="AA15" i="1"/>
  <c r="AA19" i="1"/>
  <c r="AA31" i="1"/>
  <c r="AA13" i="1"/>
  <c r="AA17" i="1"/>
  <c r="AA21" i="1"/>
  <c r="AA25" i="1"/>
  <c r="AA29" i="1"/>
  <c r="AA33" i="1"/>
  <c r="AA34" i="1"/>
  <c r="AA22" i="1"/>
  <c r="AA30" i="1"/>
  <c r="AA35" i="1"/>
  <c r="AA23" i="1"/>
  <c r="AA27" i="1"/>
  <c r="T14" i="6"/>
  <c r="T11" i="6"/>
  <c r="T12" i="6"/>
  <c r="T13" i="6"/>
  <c r="AL11" i="3"/>
  <c r="AL20" i="3" s="1"/>
  <c r="T10" i="6"/>
  <c r="H9" i="15"/>
  <c r="AA11" i="1"/>
  <c r="H11" i="15"/>
  <c r="H10" i="15"/>
  <c r="Q19" i="16"/>
  <c r="Q13" i="16"/>
  <c r="G13" i="16"/>
  <c r="G19" i="16" s="1"/>
  <c r="Q12" i="16"/>
  <c r="Q16" i="16"/>
  <c r="Q15" i="16"/>
  <c r="Q17" i="16"/>
  <c r="Q14" i="16"/>
  <c r="T16" i="6" l="1"/>
  <c r="AA36" i="1"/>
  <c r="AM20" i="3"/>
</calcChain>
</file>

<file path=xl/sharedStrings.xml><?xml version="1.0" encoding="utf-8"?>
<sst xmlns="http://schemas.openxmlformats.org/spreadsheetml/2006/main" count="870" uniqueCount="232">
  <si>
    <t>صندوق سرمایه‌گذاری مشترک گنجینه ارمغان الماس</t>
  </si>
  <si>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</si>
  <si>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</si>
  <si>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</si>
  <si>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</si>
  <si>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</si>
  <si>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</si>
  <si>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</si>
  <si>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</si>
  <si>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</si>
  <si>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</si>
  <si>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</si>
  <si>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</si>
  <si>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</si>
  <si>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توسعه‌معادن‌وفلزات‌</t>
  </si>
  <si>
    <t>فولاد مبارکه اصفهان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</si>
  <si>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</si>
  <si>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</si>
  <si>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</si>
  <si>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</si>
  <si>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</si>
  <si>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</si>
  <si>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</si>
  <si>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</si>
  <si>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</si>
  <si>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</si>
  <si>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</si>
  <si>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</si>
  <si>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</si>
  <si>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</si>
  <si>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</si>
  <si>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</si>
  <si>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</si>
  <si>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</si>
  <si>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</si>
  <si>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</si>
  <si>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</si>
  <si>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</si>
  <si>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</si>
  <si>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</si>
  <si>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</si>
  <si>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</si>
  <si>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</si>
  <si>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</si>
  <si>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</si>
  <si>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</si>
  <si>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</si>
  <si>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47000952860609</t>
  </si>
  <si>
    <t>1398/05/27</t>
  </si>
  <si>
    <t>بانک آینده بخارست</t>
  </si>
  <si>
    <t>0203466325003</t>
  </si>
  <si>
    <t>1398/09/17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</si>
  <si>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</si>
  <si>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</si>
  <si>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</si>
  <si>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</si>
  <si>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</si>
  <si>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</si>
  <si>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</si>
  <si>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</si>
  <si>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</si>
  <si>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</si>
  <si>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</si>
  <si>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</si>
  <si>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</si>
  <si>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</si>
  <si>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</si>
  <si>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</si>
  <si>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</si>
  <si>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</si>
  <si>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</si>
  <si>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</si>
  <si>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</si>
  <si>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</si>
  <si>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</si>
  <si>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</si>
  <si>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</si>
  <si>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</si>
  <si>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</si>
  <si>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</si>
  <si>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</si>
  <si>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</si>
  <si>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</si>
  <si>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</si>
  <si>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</si>
  <si>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</si>
  <si>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</si>
  <si>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</si>
  <si>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</si>
  <si>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</si>
  <si>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</si>
  <si>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</si>
  <si>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</si>
  <si>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</si>
  <si>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سپرده های مدت دار</t>
  </si>
  <si>
    <t>سپرده های جاری/ کوتاه مدت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</si>
  <si>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</si>
  <si>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</si>
  <si>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</si>
  <si>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</si>
  <si>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</si>
  <si>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</si>
  <si>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</si>
  <si>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1.3. سرمایه گذاری در اوراق بدهی</t>
  </si>
  <si>
    <t>1.4. سرمایه گذاری در اوراق گواهی سپرده</t>
  </si>
  <si>
    <t>1.5. سرمایه گذاری در سپرده های بانکی</t>
  </si>
  <si>
    <t xml:space="preserve"> </t>
  </si>
  <si>
    <t>2. اوراق بهاداری که ارزش آنها در تاریخ گزارش تعدیل شده اند</t>
  </si>
  <si>
    <t>3. درآمد حاصل از سرمایه گذاری ها</t>
  </si>
  <si>
    <t>3.1. درآمد حاصل سرمایه گذاری در سهام و حق تقدم</t>
  </si>
  <si>
    <t>3.1.1. درآمد حاصل از سود سهام</t>
  </si>
  <si>
    <t>3.1.2. درآمد حاصل از تغییرقیمت سهام و حق تقدم</t>
  </si>
  <si>
    <t>3.3. درآمد حاصل از سپرده های بانکی</t>
  </si>
  <si>
    <t>سیمان فارس و خوزستان</t>
  </si>
  <si>
    <t>3.5.سایردرآمدها</t>
  </si>
  <si>
    <t>3.4.سود اوراق بدهی و سپرده بانکی</t>
  </si>
  <si>
    <t>3.2.درآمد حاصل از سرمایه گذاری در اوراق بدهی</t>
  </si>
  <si>
    <t>مرابحه عام دولت2-ش.خ سایر0212</t>
  </si>
  <si>
    <t>بله</t>
  </si>
  <si>
    <t>1398/12/25</t>
  </si>
  <si>
    <t>1402/12/25</t>
  </si>
  <si>
    <t>صنایع پتروشیمی کرمانشاه</t>
  </si>
  <si>
    <t>پتروشیمی‌شیراز</t>
  </si>
  <si>
    <t>اسنادخزانه-م7بودجه00-030912</t>
  </si>
  <si>
    <t>1400/04/14</t>
  </si>
  <si>
    <t>1403/09/12</t>
  </si>
  <si>
    <t>اسنادخزانه-م4بودجه00-030522</t>
  </si>
  <si>
    <t>سیمان‌فارس‌</t>
  </si>
  <si>
    <t>صنعتی‌ بهشهر</t>
  </si>
  <si>
    <t>پتروشیمی بوعلی سینا</t>
  </si>
  <si>
    <t>پالایش نفت اصفهان</t>
  </si>
  <si>
    <t>داروسازی کاسپین تامین</t>
  </si>
  <si>
    <t>3.1.3. درآمد حاصل از فروش سهام و اوراق</t>
  </si>
  <si>
    <t>پتروشیمی زاگرس</t>
  </si>
  <si>
    <t>شیر پاستوریزه پگاه فارس</t>
  </si>
  <si>
    <t>بانک خاورمیانه نیایش</t>
  </si>
  <si>
    <t>101310810707074763</t>
  </si>
  <si>
    <t>1401/06/30</t>
  </si>
  <si>
    <t>شیر پاستوریزه پگاه گلپایگان</t>
  </si>
  <si>
    <t>الحاوی</t>
  </si>
  <si>
    <t>1400/03/11</t>
  </si>
  <si>
    <t>1403/05/22</t>
  </si>
  <si>
    <t>فروشگاه های زنجیره ای رفاه</t>
  </si>
  <si>
    <t>اقتصادی و خودکفایی آزادگان</t>
  </si>
  <si>
    <t>صنعتی مینو</t>
  </si>
  <si>
    <t>سیمان‌مازندران‌</t>
  </si>
  <si>
    <t>سیمان ساوه</t>
  </si>
  <si>
    <t>سیمان‌هرمزگان‌</t>
  </si>
  <si>
    <t>گواهی اعتبارمولد رفاه0208</t>
  </si>
  <si>
    <t>پمپ‌ سازی‌ ایران‌</t>
  </si>
  <si>
    <t>بین‌ المللی‌ محصولات‌  پارس‌</t>
  </si>
  <si>
    <t>1402/01/30</t>
  </si>
  <si>
    <t>1402/02/31</t>
  </si>
  <si>
    <t>پالایش نفت بندرعباس</t>
  </si>
  <si>
    <t>کشتیرانی دریای خزر</t>
  </si>
  <si>
    <t>بانک ملت</t>
  </si>
  <si>
    <t>بانک صادرات ایران</t>
  </si>
  <si>
    <t>صنایع فروآلیاژ ایران</t>
  </si>
  <si>
    <t>سایپا</t>
  </si>
  <si>
    <t>صنایع پتروشیمی خلیج فارس</t>
  </si>
  <si>
    <t>ملی‌ صنایع‌ مس‌ ایران‌</t>
  </si>
  <si>
    <t>پتروشیمی پردیس</t>
  </si>
  <si>
    <t>سپنتا</t>
  </si>
  <si>
    <t>بهساز کاشانه تهران</t>
  </si>
  <si>
    <t>کشاورزی و دامپروری فجر اصفهان</t>
  </si>
  <si>
    <t>تولید نیروی برق دماوند</t>
  </si>
  <si>
    <t>1402/02/30</t>
  </si>
  <si>
    <t>صنایع گلدیران</t>
  </si>
  <si>
    <t>شیر پگاه آذربایجان شرقی</t>
  </si>
  <si>
    <t>پویا زرکان آق دره</t>
  </si>
  <si>
    <t>شیشه‌ و گاز</t>
  </si>
  <si>
    <t>بورس کالای ایران</t>
  </si>
  <si>
    <t>گروه‌بهمن‌</t>
  </si>
  <si>
    <t>مخابرات ایران</t>
  </si>
  <si>
    <t>فرآوری‌موادمعدنی‌ایران‌</t>
  </si>
  <si>
    <t>1402/03/31</t>
  </si>
  <si>
    <t>1402/03/21</t>
  </si>
  <si>
    <t>1402/03/06</t>
  </si>
  <si>
    <t>سیمان‌ بهبهان‌</t>
  </si>
  <si>
    <t>1402/04/31</t>
  </si>
  <si>
    <t>اسنادخزانه-م6بودجه00-030723</t>
  </si>
  <si>
    <t>1400/02/22</t>
  </si>
  <si>
    <t>1403/07/23</t>
  </si>
  <si>
    <t>اسنادخزانه-م2بودجه00-031024</t>
  </si>
  <si>
    <t>1403/10/24</t>
  </si>
  <si>
    <t>اسناد خزانه-م1بودجه01-040326</t>
  </si>
  <si>
    <t>اسنادخزانه-م1بودجه00-030821</t>
  </si>
  <si>
    <t>1402/04/17</t>
  </si>
  <si>
    <t>1402/04/28</t>
  </si>
  <si>
    <t>1402/04/30</t>
  </si>
  <si>
    <t>1402/04/14</t>
  </si>
  <si>
    <t>1402/04/27</t>
  </si>
  <si>
    <t>1402/04/29</t>
  </si>
  <si>
    <t>1402/04/24</t>
  </si>
  <si>
    <t>1402/04/25</t>
  </si>
  <si>
    <t>1402/04/15</t>
  </si>
  <si>
    <t>1402/05/31</t>
  </si>
  <si>
    <t>داروسازی‌ فارابی‌</t>
  </si>
  <si>
    <t>توریستی ورفاهی آبادگران ایران</t>
  </si>
  <si>
    <t>سرمایه‌گذاری‌صندوق‌بازنشستگی‌</t>
  </si>
  <si>
    <t>تکنوتار</t>
  </si>
  <si>
    <t>صنایع‌کاغذسازی‌کاوه‌</t>
  </si>
  <si>
    <t>سایپاشیشه‌</t>
  </si>
  <si>
    <t>معدنی و صنعتی گل گهر</t>
  </si>
  <si>
    <t>قند لرستان‌</t>
  </si>
  <si>
    <t>دارویی‌ لقمان‌</t>
  </si>
  <si>
    <t>ذغال‌سنگ‌ نگین‌ ط‌بس‌</t>
  </si>
  <si>
    <t>بیمه آسیا</t>
  </si>
  <si>
    <t>قند شیروان قوچان و بجنورد</t>
  </si>
  <si>
    <t>پخش البرز</t>
  </si>
  <si>
    <t>تولید برق عسلویه  مپنا</t>
  </si>
  <si>
    <t>شرکت کیسون</t>
  </si>
  <si>
    <t>اسنادخزانه-م7بودجه99-020704</t>
  </si>
  <si>
    <t>1399/09/25</t>
  </si>
  <si>
    <t>1402/07/04</t>
  </si>
  <si>
    <t>گام بانک اقتصاد نوین0205</t>
  </si>
  <si>
    <t>موسسه اعتباری ملل نارمک</t>
  </si>
  <si>
    <t>026660386000000121</t>
  </si>
  <si>
    <t>سپرده بلند مدت</t>
  </si>
  <si>
    <t>1402/05/09</t>
  </si>
  <si>
    <t>026610277000000486</t>
  </si>
  <si>
    <t>برای ماه منتهی به1402/06/31</t>
  </si>
  <si>
    <t>1402/06/31</t>
  </si>
  <si>
    <t>نیروکلر</t>
  </si>
  <si>
    <t>سیمان‌شاهرود</t>
  </si>
  <si>
    <t>پالایش نفت تهران</t>
  </si>
  <si>
    <t>سرمایه گذاری مالی سپهرصادرات</t>
  </si>
  <si>
    <t>اسنادخزانه-م5بودجه00-030626</t>
  </si>
  <si>
    <t>1403/06/26</t>
  </si>
  <si>
    <t>گام بانک سینا0206</t>
  </si>
  <si>
    <t>1401/09/07</t>
  </si>
  <si>
    <t>1402/06/28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</si>
</sst>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"/>
  </numFmts>
  <fonts count="21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sz val="20"/>
      <name val="B Zar"/>
      <charset val="178"/>
    </font>
    <font>
      <b/>
      <sz val="20"/>
      <name val="B Zar"/>
      <charset val="178"/>
    </font>
    <font>
      <sz val="18"/>
      <name val="B Zar"/>
      <charset val="178"/>
    </font>
    <font>
      <sz val="14"/>
      <name val="B Zar"/>
      <charset val="178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42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1" applyNumberFormat="1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1" applyNumberFormat="1" applyFont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4" xfId="1" applyNumberFormat="1" applyFont="1" applyBorder="1" applyAlignment="1">
      <alignment wrapText="1"/>
    </xf>
    <xf numFmtId="10" fontId="4" fillId="0" borderId="4" xfId="1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 wrapText="1"/>
    </xf>
    <xf numFmtId="3" fontId="4" fillId="0" borderId="4" xfId="0" applyNumberFormat="1" applyFont="1" applyBorder="1" applyAlignment="1">
      <alignment horizontal="left" vertical="center" wrapText="1" readingOrder="2"/>
    </xf>
    <xf numFmtId="164" fontId="3" fillId="0" borderId="0" xfId="0" applyNumberFormat="1" applyFont="1" applyAlignment="1">
      <alignment horizontal="right" vertical="center" indent="1" readingOrder="2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3" fontId="15" fillId="0" borderId="0" xfId="0" applyNumberFormat="1" applyFont="1"/>
    <xf numFmtId="0" fontId="1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3" fontId="15" fillId="0" borderId="4" xfId="0" applyNumberFormat="1" applyFont="1" applyBorder="1" applyAlignment="1">
      <alignment horizontal="center"/>
    </xf>
    <xf numFmtId="10" fontId="3" fillId="0" borderId="0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4" xfId="0" applyFont="1" applyBorder="1" applyAlignment="1">
      <alignment horizontal="center"/>
    </xf>
    <xf numFmtId="10" fontId="15" fillId="0" borderId="4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9" fillId="0" borderId="4" xfId="0" applyFont="1" applyBorder="1" applyAlignment="1">
      <alignment wrapText="1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3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readingOrder="2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 wrapText="1"/>
    </xf>
    <xf numFmtId="0" fontId="19" fillId="0" borderId="3" xfId="0" applyFont="1" applyBorder="1" applyAlignment="1">
      <alignment wrapText="1"/>
    </xf>
    <xf numFmtId="0" fontId="19" fillId="0" borderId="0" xfId="0" applyFont="1" applyAlignment="1">
      <alignment wrapText="1"/>
    </xf>
    <xf numFmtId="3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/>
    <xf numFmtId="3" fontId="10" fillId="0" borderId="4" xfId="0" applyNumberFormat="1" applyFont="1" applyBorder="1" applyAlignment="1">
      <alignment horizontal="center" vertical="center"/>
    </xf>
    <xf numFmtId="10" fontId="2" fillId="0" borderId="4" xfId="1" applyNumberFormat="1" applyFont="1" applyBorder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 wrapText="1" readingOrder="2"/>
    </xf>
    <xf numFmtId="0" fontId="20" fillId="0" borderId="0" xfId="0" applyFont="1"/>
    <xf numFmtId="3" fontId="20" fillId="0" borderId="0" xfId="0" applyNumberFormat="1" applyFont="1"/>
    <xf numFmtId="3" fontId="15" fillId="0" borderId="0" xfId="0" applyNumberFormat="1" applyFont="1" applyAlignment="1">
      <alignment horizontal="center"/>
    </xf>
    <xf numFmtId="9" fontId="9" fillId="0" borderId="0" xfId="1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3" fillId="0" borderId="0" xfId="0" applyFont="1" applyAlignment="1">
      <alignment horizontal="right" vertical="center" readingOrder="2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571499</xdr:colOff>
      <xdr:row>64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DF2481-3900-7A50-3583-8409F31A1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409301" y="0"/>
          <a:ext cx="7277099" cy="1237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rightToLeft="1" tabSelected="1" view="pageBreakPreview" zoomScale="70" zoomScaleNormal="100" zoomScaleSheetLayoutView="70" workbookViewId="0">
      <selection activeCell="P54" sqref="P54"/>
    </sheetView>
  </sheetViews>
  <sheetFormatPr defaultRowHeight="15" x14ac:dyDescent="0.25"/>
  <sheetData/>
  <pageMargins left="0.7" right="0.7" top="0.75" bottom="0.75" header="0.3" footer="0.3"/>
  <pageSetup paperSize="9" scale="62" orientation="landscape" r:id="rId1"/>
  <colBreaks count="1" manualBreakCount="1">
    <brk id="13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39997558519241921"/>
    <pageSetUpPr fitToPage="1"/>
  </sheetPr>
  <dimension ref="B2:AB77"/>
  <sheetViews>
    <sheetView rightToLeft="1" view="pageBreakPreview" topLeftCell="A61" zoomScale="85" zoomScaleNormal="85" zoomScaleSheetLayoutView="85" workbookViewId="0">
      <selection activeCell="F76" sqref="F76"/>
    </sheetView>
  </sheetViews>
  <sheetFormatPr defaultRowHeight="21" x14ac:dyDescent="0.55000000000000004"/>
  <cols>
    <col min="1" max="1" width="2.85546875" style="4" customWidth="1"/>
    <col min="2" max="2" width="30" style="4" customWidth="1"/>
    <col min="3" max="3" width="1" style="4" customWidth="1"/>
    <col min="4" max="4" width="15.7109375" style="4" bestFit="1" customWidth="1"/>
    <col min="5" max="5" width="1" style="4" customWidth="1"/>
    <col min="6" max="6" width="17.5703125" style="4" customWidth="1"/>
    <col min="7" max="7" width="1" style="4" customWidth="1"/>
    <col min="8" max="8" width="17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customWidth="1"/>
    <col min="19" max="19" width="1" style="4" customWidth="1"/>
    <col min="20" max="20" width="17.5703125" style="4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27" width="9.140625" style="4"/>
    <col min="28" max="28" width="18.5703125" style="4" bestFit="1" customWidth="1"/>
    <col min="29" max="16384" width="9.140625" style="4"/>
  </cols>
  <sheetData>
    <row r="2" spans="2:28" ht="30" x14ac:dyDescent="0.55000000000000004">
      <c r="B2" s="110" t="s">
        <v>0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</row>
    <row r="3" spans="2:28" ht="30" x14ac:dyDescent="0.55000000000000004">
      <c r="B3" s="110" t="s">
        <v>52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</row>
    <row r="4" spans="2:28" ht="30" x14ac:dyDescent="0.55000000000000004">
      <c r="B4" s="110" t="s">
        <v>221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</row>
    <row r="7" spans="2:28" s="2" customFormat="1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2" customFormat="1" ht="30" x14ac:dyDescent="0.55000000000000004">
      <c r="B8" s="13" t="s">
        <v>109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2:28" x14ac:dyDescent="0.55000000000000004">
      <c r="B9" s="109" t="s">
        <v>2</v>
      </c>
      <c r="D9" s="110" t="s">
        <v>54</v>
      </c>
      <c r="E9" s="110" t="s">
        <v>54</v>
      </c>
      <c r="F9" s="110" t="s">
        <v>54</v>
      </c>
      <c r="G9" s="110" t="s">
        <v>54</v>
      </c>
      <c r="H9" s="110" t="s">
        <v>54</v>
      </c>
      <c r="I9" s="110" t="s">
        <v>54</v>
      </c>
      <c r="J9" s="110" t="s">
        <v>54</v>
      </c>
      <c r="K9" s="110" t="s">
        <v>54</v>
      </c>
      <c r="L9" s="110" t="s">
        <v>54</v>
      </c>
      <c r="N9" s="110" t="s">
        <v>55</v>
      </c>
      <c r="O9" s="110" t="s">
        <v>55</v>
      </c>
      <c r="P9" s="110" t="s">
        <v>55</v>
      </c>
      <c r="Q9" s="110" t="s">
        <v>55</v>
      </c>
      <c r="R9" s="110" t="s">
        <v>55</v>
      </c>
      <c r="S9" s="110" t="s">
        <v>55</v>
      </c>
      <c r="T9" s="110" t="s">
        <v>55</v>
      </c>
      <c r="U9" s="110" t="s">
        <v>55</v>
      </c>
      <c r="V9" s="110" t="s">
        <v>55</v>
      </c>
    </row>
    <row r="10" spans="2:28" s="46" customFormat="1" ht="55.5" customHeight="1" x14ac:dyDescent="0.25">
      <c r="B10" s="125" t="s">
        <v>2</v>
      </c>
      <c r="D10" s="129" t="s">
        <v>72</v>
      </c>
      <c r="E10" s="47"/>
      <c r="F10" s="129" t="s">
        <v>73</v>
      </c>
      <c r="G10" s="47"/>
      <c r="H10" s="129" t="s">
        <v>74</v>
      </c>
      <c r="I10" s="47"/>
      <c r="J10" s="129" t="s">
        <v>42</v>
      </c>
      <c r="K10" s="47"/>
      <c r="L10" s="129" t="s">
        <v>75</v>
      </c>
      <c r="N10" s="129" t="s">
        <v>72</v>
      </c>
      <c r="O10" s="47"/>
      <c r="P10" s="129" t="s">
        <v>73</v>
      </c>
      <c r="Q10" s="47"/>
      <c r="R10" s="129" t="s">
        <v>74</v>
      </c>
      <c r="S10" s="47"/>
      <c r="T10" s="129" t="s">
        <v>42</v>
      </c>
      <c r="U10" s="47"/>
      <c r="V10" s="129" t="s">
        <v>75</v>
      </c>
    </row>
    <row r="11" spans="2:28" x14ac:dyDescent="0.55000000000000004">
      <c r="B11" s="4" t="s">
        <v>138</v>
      </c>
      <c r="C11" s="104"/>
      <c r="D11" s="27">
        <v>0</v>
      </c>
      <c r="E11" s="27"/>
      <c r="F11" s="27">
        <v>0</v>
      </c>
      <c r="G11" s="27"/>
      <c r="H11" s="27">
        <v>0</v>
      </c>
      <c r="I11" s="27"/>
      <c r="J11" s="27">
        <v>0</v>
      </c>
      <c r="K11" s="27"/>
      <c r="L11" s="51">
        <v>0</v>
      </c>
      <c r="M11" s="27"/>
      <c r="N11" s="27">
        <v>2400</v>
      </c>
      <c r="O11" s="27"/>
      <c r="P11" s="27">
        <v>0</v>
      </c>
      <c r="Q11" s="27"/>
      <c r="R11" s="27">
        <v>31427162183</v>
      </c>
      <c r="S11" s="27"/>
      <c r="T11" s="27">
        <v>31427164583</v>
      </c>
      <c r="U11" s="104"/>
      <c r="V11" s="51">
        <v>0.26869999999999999</v>
      </c>
    </row>
    <row r="12" spans="2:28" x14ac:dyDescent="0.55000000000000004">
      <c r="B12" s="4" t="s">
        <v>134</v>
      </c>
      <c r="C12" s="104"/>
      <c r="D12" s="27">
        <v>0</v>
      </c>
      <c r="E12" s="27"/>
      <c r="F12" s="27">
        <v>0</v>
      </c>
      <c r="G12" s="27"/>
      <c r="H12" s="27">
        <v>0</v>
      </c>
      <c r="I12" s="27"/>
      <c r="J12" s="27">
        <v>0</v>
      </c>
      <c r="K12" s="27"/>
      <c r="L12" s="51">
        <v>0</v>
      </c>
      <c r="M12" s="27"/>
      <c r="N12" s="27">
        <v>0</v>
      </c>
      <c r="O12" s="27"/>
      <c r="P12" s="27">
        <v>0</v>
      </c>
      <c r="Q12" s="27"/>
      <c r="R12" s="27">
        <v>28062814861</v>
      </c>
      <c r="S12" s="27"/>
      <c r="T12" s="27">
        <v>28062814861</v>
      </c>
      <c r="U12" s="104"/>
      <c r="V12" s="51">
        <v>0.2399</v>
      </c>
    </row>
    <row r="13" spans="2:28" x14ac:dyDescent="0.55000000000000004">
      <c r="B13" s="4" t="s">
        <v>143</v>
      </c>
      <c r="C13" s="104"/>
      <c r="D13" s="27">
        <v>0</v>
      </c>
      <c r="E13" s="27"/>
      <c r="F13" s="27">
        <v>1878489834</v>
      </c>
      <c r="G13" s="27"/>
      <c r="H13" s="27">
        <v>0</v>
      </c>
      <c r="I13" s="27"/>
      <c r="J13" s="27">
        <v>1878489834</v>
      </c>
      <c r="K13" s="27"/>
      <c r="L13" s="51">
        <v>2.9899999999999999E-2</v>
      </c>
      <c r="M13" s="27"/>
      <c r="N13" s="27">
        <v>411254167</v>
      </c>
      <c r="O13" s="27"/>
      <c r="P13" s="27">
        <v>-1130992684</v>
      </c>
      <c r="Q13" s="27"/>
      <c r="R13" s="27">
        <v>16083530315</v>
      </c>
      <c r="S13" s="27"/>
      <c r="T13" s="27">
        <v>15363791798</v>
      </c>
      <c r="U13" s="104"/>
      <c r="V13" s="51">
        <v>0.13139999999999999</v>
      </c>
    </row>
    <row r="14" spans="2:28" x14ac:dyDescent="0.55000000000000004">
      <c r="B14" s="4" t="s">
        <v>146</v>
      </c>
      <c r="C14" s="104"/>
      <c r="D14" s="27">
        <v>0</v>
      </c>
      <c r="E14" s="27"/>
      <c r="F14" s="27">
        <v>3890612146</v>
      </c>
      <c r="G14" s="27"/>
      <c r="H14" s="27">
        <v>0</v>
      </c>
      <c r="I14" s="27"/>
      <c r="J14" s="27">
        <v>3890612146</v>
      </c>
      <c r="K14" s="27"/>
      <c r="L14" s="51">
        <v>6.1899999999999997E-2</v>
      </c>
      <c r="M14" s="27"/>
      <c r="N14" s="27">
        <v>4135860000</v>
      </c>
      <c r="O14" s="27"/>
      <c r="P14" s="27">
        <v>4657916986</v>
      </c>
      <c r="Q14" s="27"/>
      <c r="R14" s="27">
        <v>4011145777</v>
      </c>
      <c r="S14" s="27"/>
      <c r="T14" s="27">
        <v>12804922763</v>
      </c>
      <c r="U14" s="104"/>
      <c r="V14" s="51">
        <v>0.1095</v>
      </c>
    </row>
    <row r="15" spans="2:28" x14ac:dyDescent="0.55000000000000004">
      <c r="B15" s="4" t="s">
        <v>154</v>
      </c>
      <c r="C15" s="104"/>
      <c r="D15" s="27">
        <v>0</v>
      </c>
      <c r="E15" s="27"/>
      <c r="F15" s="27">
        <v>2130335560</v>
      </c>
      <c r="G15" s="27"/>
      <c r="H15" s="27">
        <v>-1395390923</v>
      </c>
      <c r="I15" s="27"/>
      <c r="J15" s="27">
        <v>734944637</v>
      </c>
      <c r="K15" s="27"/>
      <c r="L15" s="51">
        <v>1.17E-2</v>
      </c>
      <c r="M15" s="27"/>
      <c r="N15" s="27">
        <v>10582305300</v>
      </c>
      <c r="O15" s="27"/>
      <c r="P15" s="27">
        <v>-406255767</v>
      </c>
      <c r="Q15" s="27"/>
      <c r="R15" s="27">
        <v>675709449</v>
      </c>
      <c r="S15" s="27"/>
      <c r="T15" s="27">
        <v>10851758982</v>
      </c>
      <c r="U15" s="104"/>
      <c r="V15" s="51">
        <v>9.2799999999999994E-2</v>
      </c>
    </row>
    <row r="16" spans="2:28" x14ac:dyDescent="0.55000000000000004">
      <c r="B16" s="4" t="s">
        <v>144</v>
      </c>
      <c r="C16" s="104"/>
      <c r="D16" s="27">
        <v>0</v>
      </c>
      <c r="E16" s="27"/>
      <c r="F16" s="27">
        <v>0</v>
      </c>
      <c r="G16" s="27"/>
      <c r="H16" s="27">
        <v>0</v>
      </c>
      <c r="I16" s="27"/>
      <c r="J16" s="27">
        <v>0</v>
      </c>
      <c r="K16" s="27"/>
      <c r="L16" s="51">
        <v>0</v>
      </c>
      <c r="M16" s="27"/>
      <c r="N16" s="27">
        <v>0</v>
      </c>
      <c r="O16" s="27"/>
      <c r="P16" s="27">
        <v>0</v>
      </c>
      <c r="Q16" s="27"/>
      <c r="R16" s="27">
        <v>10729564077</v>
      </c>
      <c r="S16" s="27"/>
      <c r="T16" s="27">
        <v>10729564077</v>
      </c>
      <c r="U16" s="104"/>
      <c r="V16" s="51">
        <v>9.1700000000000004E-2</v>
      </c>
    </row>
    <row r="17" spans="2:22" x14ac:dyDescent="0.55000000000000004">
      <c r="B17" s="4" t="s">
        <v>139</v>
      </c>
      <c r="C17" s="104"/>
      <c r="D17" s="27">
        <v>0</v>
      </c>
      <c r="E17" s="27"/>
      <c r="F17" s="27">
        <v>-2828040638</v>
      </c>
      <c r="G17" s="27"/>
      <c r="H17" s="27">
        <v>0</v>
      </c>
      <c r="I17" s="27"/>
      <c r="J17" s="27">
        <v>-2828040638</v>
      </c>
      <c r="K17" s="27"/>
      <c r="L17" s="51">
        <v>-4.4999999999999998E-2</v>
      </c>
      <c r="M17" s="27"/>
      <c r="N17" s="27">
        <v>944344842</v>
      </c>
      <c r="O17" s="27"/>
      <c r="P17" s="27">
        <v>8132842903</v>
      </c>
      <c r="Q17" s="27"/>
      <c r="R17" s="27">
        <v>0</v>
      </c>
      <c r="S17" s="27"/>
      <c r="T17" s="27">
        <v>9077187745</v>
      </c>
      <c r="U17" s="104"/>
      <c r="V17" s="51">
        <v>7.7600000000000002E-2</v>
      </c>
    </row>
    <row r="18" spans="2:22" x14ac:dyDescent="0.55000000000000004">
      <c r="B18" s="4" t="s">
        <v>167</v>
      </c>
      <c r="C18" s="104"/>
      <c r="D18" s="27">
        <v>0</v>
      </c>
      <c r="E18" s="27"/>
      <c r="F18" s="27">
        <v>0</v>
      </c>
      <c r="G18" s="27"/>
      <c r="H18" s="27">
        <v>0</v>
      </c>
      <c r="I18" s="27"/>
      <c r="J18" s="27">
        <v>0</v>
      </c>
      <c r="K18" s="27"/>
      <c r="L18" s="51">
        <v>0</v>
      </c>
      <c r="M18" s="27"/>
      <c r="N18" s="27">
        <v>0</v>
      </c>
      <c r="O18" s="27"/>
      <c r="P18" s="27">
        <v>0</v>
      </c>
      <c r="Q18" s="27"/>
      <c r="R18" s="27">
        <v>7562380484</v>
      </c>
      <c r="S18" s="27"/>
      <c r="T18" s="27">
        <v>7562380484</v>
      </c>
      <c r="U18" s="104"/>
      <c r="V18" s="51">
        <v>6.4699999999999994E-2</v>
      </c>
    </row>
    <row r="19" spans="2:22" x14ac:dyDescent="0.55000000000000004">
      <c r="B19" s="4" t="s">
        <v>147</v>
      </c>
      <c r="C19" s="104"/>
      <c r="D19" s="27">
        <v>0</v>
      </c>
      <c r="E19" s="27"/>
      <c r="F19" s="27">
        <v>7692215365</v>
      </c>
      <c r="G19" s="27"/>
      <c r="H19" s="27">
        <v>0</v>
      </c>
      <c r="I19" s="27"/>
      <c r="J19" s="27">
        <v>7692215365</v>
      </c>
      <c r="K19" s="27"/>
      <c r="L19" s="51">
        <v>0.12239999999999999</v>
      </c>
      <c r="M19" s="27"/>
      <c r="N19" s="27">
        <v>0</v>
      </c>
      <c r="O19" s="27"/>
      <c r="P19" s="27">
        <v>6247556857</v>
      </c>
      <c r="Q19" s="27"/>
      <c r="R19" s="27">
        <v>764956786</v>
      </c>
      <c r="S19" s="27"/>
      <c r="T19" s="27">
        <v>7012513643</v>
      </c>
      <c r="U19" s="104"/>
      <c r="V19" s="51">
        <v>0.06</v>
      </c>
    </row>
    <row r="20" spans="2:22" x14ac:dyDescent="0.55000000000000004">
      <c r="B20" s="4" t="s">
        <v>130</v>
      </c>
      <c r="C20" s="104"/>
      <c r="D20" s="27">
        <v>0</v>
      </c>
      <c r="E20" s="27"/>
      <c r="F20" s="27">
        <v>8753151689</v>
      </c>
      <c r="G20" s="27"/>
      <c r="H20" s="27">
        <v>0</v>
      </c>
      <c r="I20" s="27"/>
      <c r="J20" s="27">
        <v>8753151689</v>
      </c>
      <c r="K20" s="27"/>
      <c r="L20" s="51">
        <v>0.13930000000000001</v>
      </c>
      <c r="M20" s="27"/>
      <c r="N20" s="27">
        <v>4477395600</v>
      </c>
      <c r="O20" s="27"/>
      <c r="P20" s="27">
        <v>2077019045</v>
      </c>
      <c r="Q20" s="27"/>
      <c r="R20" s="27">
        <v>0</v>
      </c>
      <c r="S20" s="27"/>
      <c r="T20" s="27">
        <v>6554414645</v>
      </c>
      <c r="U20" s="104"/>
      <c r="V20" s="51">
        <v>5.6000000000000001E-2</v>
      </c>
    </row>
    <row r="21" spans="2:22" x14ac:dyDescent="0.55000000000000004">
      <c r="B21" s="4" t="s">
        <v>127</v>
      </c>
      <c r="C21" s="104"/>
      <c r="D21" s="27">
        <v>0</v>
      </c>
      <c r="E21" s="27"/>
      <c r="F21" s="27">
        <v>0</v>
      </c>
      <c r="G21" s="27"/>
      <c r="H21" s="27">
        <v>0</v>
      </c>
      <c r="I21" s="27"/>
      <c r="J21" s="27">
        <v>0</v>
      </c>
      <c r="K21" s="27"/>
      <c r="L21" s="51">
        <v>0</v>
      </c>
      <c r="M21" s="27"/>
      <c r="N21" s="27">
        <v>0</v>
      </c>
      <c r="O21" s="27"/>
      <c r="P21" s="27">
        <v>0</v>
      </c>
      <c r="Q21" s="27"/>
      <c r="R21" s="27">
        <v>6378241111</v>
      </c>
      <c r="S21" s="27"/>
      <c r="T21" s="27">
        <v>6378241111</v>
      </c>
      <c r="U21" s="104"/>
      <c r="V21" s="51">
        <v>5.45E-2</v>
      </c>
    </row>
    <row r="22" spans="2:22" x14ac:dyDescent="0.55000000000000004">
      <c r="B22" s="4" t="s">
        <v>113</v>
      </c>
      <c r="C22" s="104"/>
      <c r="D22" s="27">
        <v>0</v>
      </c>
      <c r="E22" s="27"/>
      <c r="F22" s="27">
        <v>0</v>
      </c>
      <c r="G22" s="27"/>
      <c r="H22" s="27">
        <v>0</v>
      </c>
      <c r="I22" s="27"/>
      <c r="J22" s="27">
        <v>0</v>
      </c>
      <c r="K22" s="27"/>
      <c r="L22" s="51">
        <v>0</v>
      </c>
      <c r="M22" s="27"/>
      <c r="N22" s="27">
        <v>0</v>
      </c>
      <c r="O22" s="27"/>
      <c r="P22" s="27">
        <v>0</v>
      </c>
      <c r="Q22" s="27"/>
      <c r="R22" s="27">
        <v>5722954684</v>
      </c>
      <c r="S22" s="27"/>
      <c r="T22" s="27">
        <v>5722954684</v>
      </c>
      <c r="U22" s="104"/>
      <c r="V22" s="51">
        <v>4.8899999999999999E-2</v>
      </c>
    </row>
    <row r="23" spans="2:22" x14ac:dyDescent="0.55000000000000004">
      <c r="B23" s="4" t="s">
        <v>142</v>
      </c>
      <c r="C23" s="104"/>
      <c r="D23" s="27">
        <v>0</v>
      </c>
      <c r="E23" s="27"/>
      <c r="F23" s="27">
        <v>0</v>
      </c>
      <c r="G23" s="27"/>
      <c r="H23" s="27">
        <v>0</v>
      </c>
      <c r="I23" s="27"/>
      <c r="J23" s="27">
        <v>0</v>
      </c>
      <c r="K23" s="27"/>
      <c r="L23" s="51">
        <v>0</v>
      </c>
      <c r="M23" s="27"/>
      <c r="N23" s="27">
        <v>0</v>
      </c>
      <c r="O23" s="27"/>
      <c r="P23" s="27">
        <v>0</v>
      </c>
      <c r="Q23" s="27"/>
      <c r="R23" s="27">
        <v>5323115290</v>
      </c>
      <c r="S23" s="27"/>
      <c r="T23" s="27">
        <v>5323115290</v>
      </c>
      <c r="U23" s="104"/>
      <c r="V23" s="51">
        <v>4.5499999999999999E-2</v>
      </c>
    </row>
    <row r="24" spans="2:22" x14ac:dyDescent="0.55000000000000004">
      <c r="B24" s="4" t="s">
        <v>155</v>
      </c>
      <c r="C24" s="104"/>
      <c r="D24" s="27">
        <v>0</v>
      </c>
      <c r="E24" s="27"/>
      <c r="F24" s="27">
        <v>1743269585</v>
      </c>
      <c r="G24" s="27"/>
      <c r="H24" s="27">
        <v>0</v>
      </c>
      <c r="I24" s="27"/>
      <c r="J24" s="27">
        <v>1743269585</v>
      </c>
      <c r="K24" s="27"/>
      <c r="L24" s="51">
        <v>2.7699999999999999E-2</v>
      </c>
      <c r="M24" s="27"/>
      <c r="N24" s="27">
        <v>1388270000</v>
      </c>
      <c r="O24" s="27"/>
      <c r="P24" s="27">
        <v>2995416919</v>
      </c>
      <c r="Q24" s="27"/>
      <c r="R24" s="27">
        <v>0</v>
      </c>
      <c r="S24" s="27"/>
      <c r="T24" s="27">
        <v>4383686919</v>
      </c>
      <c r="U24" s="104"/>
      <c r="V24" s="51">
        <v>3.7499999999999999E-2</v>
      </c>
    </row>
    <row r="25" spans="2:22" x14ac:dyDescent="0.55000000000000004">
      <c r="B25" s="4" t="s">
        <v>131</v>
      </c>
      <c r="C25" s="104"/>
      <c r="D25" s="27">
        <v>0</v>
      </c>
      <c r="E25" s="27"/>
      <c r="F25" s="27">
        <v>0</v>
      </c>
      <c r="G25" s="27"/>
      <c r="H25" s="27">
        <v>0</v>
      </c>
      <c r="I25" s="27"/>
      <c r="J25" s="27">
        <v>0</v>
      </c>
      <c r="K25" s="27"/>
      <c r="L25" s="51">
        <v>0</v>
      </c>
      <c r="M25" s="27"/>
      <c r="N25" s="27">
        <v>1826820882</v>
      </c>
      <c r="O25" s="27"/>
      <c r="P25" s="27">
        <v>0</v>
      </c>
      <c r="Q25" s="27"/>
      <c r="R25" s="27">
        <v>2181518687</v>
      </c>
      <c r="S25" s="27"/>
      <c r="T25" s="27">
        <v>4008339569</v>
      </c>
      <c r="U25" s="104"/>
      <c r="V25" s="51">
        <v>3.4299999999999997E-2</v>
      </c>
    </row>
    <row r="26" spans="2:22" x14ac:dyDescent="0.55000000000000004">
      <c r="B26" s="4" t="s">
        <v>145</v>
      </c>
      <c r="C26" s="104"/>
      <c r="D26" s="27">
        <v>0</v>
      </c>
      <c r="E26" s="27"/>
      <c r="F26" s="27">
        <v>1259396252</v>
      </c>
      <c r="G26" s="27"/>
      <c r="H26" s="27">
        <v>1359662346</v>
      </c>
      <c r="I26" s="27"/>
      <c r="J26" s="27">
        <v>2619058598</v>
      </c>
      <c r="K26" s="27"/>
      <c r="L26" s="51">
        <v>4.1700000000000001E-2</v>
      </c>
      <c r="M26" s="27"/>
      <c r="N26" s="27">
        <v>0</v>
      </c>
      <c r="O26" s="27"/>
      <c r="P26" s="27">
        <v>2263948110</v>
      </c>
      <c r="Q26" s="27"/>
      <c r="R26" s="27">
        <v>1505356893</v>
      </c>
      <c r="S26" s="27"/>
      <c r="T26" s="27">
        <v>3769305003</v>
      </c>
      <c r="U26" s="104"/>
      <c r="V26" s="51">
        <v>3.2199999999999999E-2</v>
      </c>
    </row>
    <row r="27" spans="2:22" x14ac:dyDescent="0.55000000000000004">
      <c r="B27" s="4" t="s">
        <v>121</v>
      </c>
      <c r="C27" s="104"/>
      <c r="D27" s="27">
        <v>0</v>
      </c>
      <c r="E27" s="27"/>
      <c r="F27" s="27">
        <v>0</v>
      </c>
      <c r="G27" s="27"/>
      <c r="H27" s="27">
        <v>0</v>
      </c>
      <c r="I27" s="27"/>
      <c r="J27" s="27">
        <v>0</v>
      </c>
      <c r="K27" s="27"/>
      <c r="L27" s="51">
        <v>0</v>
      </c>
      <c r="M27" s="27"/>
      <c r="N27" s="27">
        <v>0</v>
      </c>
      <c r="O27" s="27"/>
      <c r="P27" s="27">
        <v>0</v>
      </c>
      <c r="Q27" s="27"/>
      <c r="R27" s="27">
        <v>3245115275</v>
      </c>
      <c r="S27" s="27"/>
      <c r="T27" s="27">
        <v>3245115275</v>
      </c>
      <c r="U27" s="104"/>
      <c r="V27" s="51">
        <v>2.7699999999999999E-2</v>
      </c>
    </row>
    <row r="28" spans="2:22" x14ac:dyDescent="0.55000000000000004">
      <c r="B28" s="4" t="s">
        <v>169</v>
      </c>
      <c r="C28" s="104"/>
      <c r="D28" s="27">
        <v>0</v>
      </c>
      <c r="E28" s="27"/>
      <c r="F28" s="27">
        <v>2114389679</v>
      </c>
      <c r="G28" s="27"/>
      <c r="H28" s="27">
        <v>0</v>
      </c>
      <c r="I28" s="27"/>
      <c r="J28" s="27">
        <v>2114389679</v>
      </c>
      <c r="K28" s="27"/>
      <c r="L28" s="51">
        <v>3.3700000000000001E-2</v>
      </c>
      <c r="M28" s="27"/>
      <c r="N28" s="27">
        <v>0</v>
      </c>
      <c r="O28" s="27"/>
      <c r="P28" s="27">
        <v>2780739588</v>
      </c>
      <c r="Q28" s="27"/>
      <c r="R28" s="27">
        <v>0</v>
      </c>
      <c r="S28" s="27"/>
      <c r="T28" s="27">
        <v>2780739588</v>
      </c>
      <c r="U28" s="104"/>
      <c r="V28" s="51">
        <v>2.3800000000000002E-2</v>
      </c>
    </row>
    <row r="29" spans="2:22" x14ac:dyDescent="0.55000000000000004">
      <c r="B29" s="4" t="s">
        <v>170</v>
      </c>
      <c r="C29" s="104"/>
      <c r="D29" s="27">
        <v>0</v>
      </c>
      <c r="E29" s="27"/>
      <c r="F29" s="27">
        <v>0</v>
      </c>
      <c r="G29" s="27"/>
      <c r="H29" s="27">
        <v>0</v>
      </c>
      <c r="I29" s="27"/>
      <c r="J29" s="27">
        <v>0</v>
      </c>
      <c r="K29" s="27"/>
      <c r="L29" s="51">
        <v>0</v>
      </c>
      <c r="M29" s="27"/>
      <c r="N29" s="27">
        <v>0</v>
      </c>
      <c r="O29" s="27"/>
      <c r="P29" s="27">
        <v>0</v>
      </c>
      <c r="Q29" s="27"/>
      <c r="R29" s="27">
        <v>2445825546</v>
      </c>
      <c r="S29" s="27"/>
      <c r="T29" s="27">
        <v>2445825546</v>
      </c>
      <c r="U29" s="104"/>
      <c r="V29" s="51">
        <v>2.0899999999999998E-2</v>
      </c>
    </row>
    <row r="30" spans="2:22" x14ac:dyDescent="0.55000000000000004">
      <c r="B30" s="4" t="s">
        <v>150</v>
      </c>
      <c r="C30" s="104"/>
      <c r="D30" s="27">
        <v>0</v>
      </c>
      <c r="E30" s="27"/>
      <c r="F30" s="27">
        <v>0</v>
      </c>
      <c r="G30" s="27"/>
      <c r="H30" s="27">
        <v>0</v>
      </c>
      <c r="I30" s="27"/>
      <c r="J30" s="27">
        <v>0</v>
      </c>
      <c r="K30" s="27"/>
      <c r="L30" s="51">
        <v>0</v>
      </c>
      <c r="M30" s="27"/>
      <c r="N30" s="27">
        <v>0</v>
      </c>
      <c r="O30" s="27"/>
      <c r="P30" s="27">
        <v>0</v>
      </c>
      <c r="Q30" s="27"/>
      <c r="R30" s="27">
        <v>1526866778</v>
      </c>
      <c r="S30" s="27"/>
      <c r="T30" s="27">
        <v>1526866778</v>
      </c>
      <c r="U30" s="104"/>
      <c r="V30" s="51">
        <v>1.3100000000000001E-2</v>
      </c>
    </row>
    <row r="31" spans="2:22" x14ac:dyDescent="0.55000000000000004">
      <c r="B31" s="4" t="s">
        <v>165</v>
      </c>
      <c r="C31" s="104"/>
      <c r="D31" s="27">
        <v>0</v>
      </c>
      <c r="E31" s="27"/>
      <c r="F31" s="27">
        <v>0</v>
      </c>
      <c r="G31" s="27"/>
      <c r="H31" s="27">
        <v>0</v>
      </c>
      <c r="I31" s="27"/>
      <c r="J31" s="27">
        <v>0</v>
      </c>
      <c r="K31" s="27"/>
      <c r="L31" s="51">
        <v>0</v>
      </c>
      <c r="M31" s="27"/>
      <c r="N31" s="27">
        <v>0</v>
      </c>
      <c r="O31" s="27"/>
      <c r="P31" s="27">
        <v>0</v>
      </c>
      <c r="Q31" s="27"/>
      <c r="R31" s="27">
        <v>1098165420</v>
      </c>
      <c r="S31" s="27"/>
      <c r="T31" s="27">
        <v>1098165420</v>
      </c>
      <c r="U31" s="104"/>
      <c r="V31" s="51">
        <v>9.4000000000000004E-3</v>
      </c>
    </row>
    <row r="32" spans="2:22" x14ac:dyDescent="0.55000000000000004">
      <c r="B32" s="4" t="s">
        <v>223</v>
      </c>
      <c r="C32" s="104"/>
      <c r="D32" s="27">
        <v>0</v>
      </c>
      <c r="E32" s="27"/>
      <c r="F32" s="27">
        <v>531717553</v>
      </c>
      <c r="G32" s="27"/>
      <c r="H32" s="27">
        <v>0</v>
      </c>
      <c r="I32" s="27"/>
      <c r="J32" s="27">
        <v>531717553</v>
      </c>
      <c r="K32" s="27"/>
      <c r="L32" s="51">
        <v>8.5000000000000006E-3</v>
      </c>
      <c r="M32" s="27"/>
      <c r="N32" s="27">
        <v>0</v>
      </c>
      <c r="O32" s="27"/>
      <c r="P32" s="27">
        <v>531717553</v>
      </c>
      <c r="Q32" s="27"/>
      <c r="R32" s="27">
        <v>0</v>
      </c>
      <c r="S32" s="27"/>
      <c r="T32" s="27">
        <v>531717553</v>
      </c>
      <c r="U32" s="104"/>
      <c r="V32" s="51">
        <v>4.4999999999999997E-3</v>
      </c>
    </row>
    <row r="33" spans="2:22" x14ac:dyDescent="0.55000000000000004">
      <c r="B33" s="4" t="s">
        <v>159</v>
      </c>
      <c r="C33" s="104"/>
      <c r="D33" s="27">
        <v>0</v>
      </c>
      <c r="E33" s="27"/>
      <c r="F33" s="27">
        <v>0</v>
      </c>
      <c r="G33" s="27"/>
      <c r="H33" s="27">
        <v>0</v>
      </c>
      <c r="I33" s="27"/>
      <c r="J33" s="27">
        <v>0</v>
      </c>
      <c r="K33" s="27"/>
      <c r="L33" s="51">
        <v>0</v>
      </c>
      <c r="M33" s="27"/>
      <c r="N33" s="27">
        <v>0</v>
      </c>
      <c r="O33" s="27"/>
      <c r="P33" s="27">
        <v>0</v>
      </c>
      <c r="Q33" s="27"/>
      <c r="R33" s="27">
        <v>352153719</v>
      </c>
      <c r="S33" s="27"/>
      <c r="T33" s="27">
        <v>352153719</v>
      </c>
      <c r="U33" s="104"/>
      <c r="V33" s="51">
        <v>3.0000000000000001E-3</v>
      </c>
    </row>
    <row r="34" spans="2:22" x14ac:dyDescent="0.55000000000000004">
      <c r="B34" s="4" t="s">
        <v>224</v>
      </c>
      <c r="C34" s="104"/>
      <c r="D34" s="27">
        <v>0</v>
      </c>
      <c r="E34" s="27"/>
      <c r="F34" s="27">
        <v>339594503</v>
      </c>
      <c r="G34" s="27"/>
      <c r="H34" s="27">
        <v>0</v>
      </c>
      <c r="I34" s="27"/>
      <c r="J34" s="27">
        <v>339594503</v>
      </c>
      <c r="K34" s="27"/>
      <c r="L34" s="51">
        <v>5.4000000000000003E-3</v>
      </c>
      <c r="M34" s="27"/>
      <c r="N34" s="27">
        <v>0</v>
      </c>
      <c r="O34" s="27"/>
      <c r="P34" s="27">
        <v>339594503</v>
      </c>
      <c r="Q34" s="27"/>
      <c r="R34" s="27">
        <v>0</v>
      </c>
      <c r="S34" s="27"/>
      <c r="T34" s="27">
        <v>339594503</v>
      </c>
      <c r="U34" s="104"/>
      <c r="V34" s="51">
        <v>2.8999999999999998E-3</v>
      </c>
    </row>
    <row r="35" spans="2:22" x14ac:dyDescent="0.55000000000000004">
      <c r="B35" s="4" t="s">
        <v>149</v>
      </c>
      <c r="C35" s="104"/>
      <c r="D35" s="27">
        <v>0</v>
      </c>
      <c r="E35" s="27"/>
      <c r="F35" s="27">
        <v>1679279839</v>
      </c>
      <c r="G35" s="27"/>
      <c r="H35" s="27">
        <v>0</v>
      </c>
      <c r="I35" s="27"/>
      <c r="J35" s="27">
        <v>1679279839</v>
      </c>
      <c r="K35" s="27"/>
      <c r="L35" s="51">
        <v>2.6700000000000002E-2</v>
      </c>
      <c r="M35" s="27"/>
      <c r="N35" s="27">
        <v>0</v>
      </c>
      <c r="O35" s="27"/>
      <c r="P35" s="27">
        <v>-548168516</v>
      </c>
      <c r="Q35" s="27"/>
      <c r="R35" s="27">
        <v>625219514</v>
      </c>
      <c r="S35" s="27"/>
      <c r="T35" s="27">
        <v>77050998</v>
      </c>
      <c r="U35" s="104"/>
      <c r="V35" s="51">
        <v>6.9999999999999999E-4</v>
      </c>
    </row>
    <row r="36" spans="2:22" x14ac:dyDescent="0.55000000000000004">
      <c r="B36" s="4" t="s">
        <v>14</v>
      </c>
      <c r="C36" s="104"/>
      <c r="D36" s="27">
        <v>0</v>
      </c>
      <c r="E36" s="27"/>
      <c r="F36" s="27">
        <v>0</v>
      </c>
      <c r="G36" s="27"/>
      <c r="H36" s="27">
        <v>0</v>
      </c>
      <c r="I36" s="27"/>
      <c r="J36" s="27">
        <v>0</v>
      </c>
      <c r="K36" s="27"/>
      <c r="L36" s="51">
        <v>0</v>
      </c>
      <c r="M36" s="27"/>
      <c r="N36" s="27">
        <v>0</v>
      </c>
      <c r="O36" s="27"/>
      <c r="P36" s="27">
        <v>0</v>
      </c>
      <c r="Q36" s="27"/>
      <c r="R36" s="27">
        <v>1493146</v>
      </c>
      <c r="S36" s="27"/>
      <c r="T36" s="27">
        <v>1493146</v>
      </c>
      <c r="U36" s="104"/>
      <c r="V36" s="51">
        <v>0</v>
      </c>
    </row>
    <row r="37" spans="2:22" x14ac:dyDescent="0.55000000000000004">
      <c r="B37" s="4" t="s">
        <v>164</v>
      </c>
      <c r="C37" s="104"/>
      <c r="D37" s="27">
        <v>0</v>
      </c>
      <c r="E37" s="27"/>
      <c r="F37" s="27">
        <v>0</v>
      </c>
      <c r="G37" s="27"/>
      <c r="H37" s="27">
        <v>0</v>
      </c>
      <c r="I37" s="27"/>
      <c r="J37" s="27">
        <v>0</v>
      </c>
      <c r="K37" s="27"/>
      <c r="L37" s="51">
        <v>0</v>
      </c>
      <c r="M37" s="27"/>
      <c r="N37" s="27">
        <v>0</v>
      </c>
      <c r="O37" s="27"/>
      <c r="P37" s="27">
        <v>0</v>
      </c>
      <c r="Q37" s="27"/>
      <c r="R37" s="27">
        <v>617805</v>
      </c>
      <c r="S37" s="27"/>
      <c r="T37" s="27">
        <v>617805</v>
      </c>
      <c r="U37" s="104"/>
      <c r="V37" s="51">
        <v>0</v>
      </c>
    </row>
    <row r="38" spans="2:22" x14ac:dyDescent="0.55000000000000004">
      <c r="B38" s="4" t="s">
        <v>199</v>
      </c>
      <c r="C38" s="104"/>
      <c r="D38" s="27">
        <v>0</v>
      </c>
      <c r="E38" s="27"/>
      <c r="F38" s="27">
        <v>0</v>
      </c>
      <c r="G38" s="27"/>
      <c r="H38" s="27">
        <v>0</v>
      </c>
      <c r="I38" s="27"/>
      <c r="J38" s="27">
        <v>0</v>
      </c>
      <c r="K38" s="27"/>
      <c r="L38" s="51">
        <v>0</v>
      </c>
      <c r="M38" s="27"/>
      <c r="N38" s="27">
        <v>0</v>
      </c>
      <c r="O38" s="27"/>
      <c r="P38" s="27">
        <v>0</v>
      </c>
      <c r="Q38" s="27"/>
      <c r="R38" s="27">
        <v>0</v>
      </c>
      <c r="S38" s="27"/>
      <c r="T38" s="27">
        <v>0</v>
      </c>
      <c r="U38" s="104"/>
      <c r="V38" s="51">
        <v>0</v>
      </c>
    </row>
    <row r="39" spans="2:22" x14ac:dyDescent="0.55000000000000004">
      <c r="B39" s="4" t="s">
        <v>198</v>
      </c>
      <c r="C39" s="104"/>
      <c r="D39" s="27">
        <v>0</v>
      </c>
      <c r="E39" s="27"/>
      <c r="F39" s="27">
        <v>0</v>
      </c>
      <c r="G39" s="27"/>
      <c r="H39" s="27">
        <v>0</v>
      </c>
      <c r="I39" s="27"/>
      <c r="J39" s="27">
        <v>0</v>
      </c>
      <c r="K39" s="27"/>
      <c r="L39" s="51">
        <v>0</v>
      </c>
      <c r="M39" s="27"/>
      <c r="N39" s="27">
        <v>0</v>
      </c>
      <c r="O39" s="27"/>
      <c r="P39" s="27">
        <v>0</v>
      </c>
      <c r="Q39" s="27"/>
      <c r="R39" s="27">
        <v>0</v>
      </c>
      <c r="S39" s="27"/>
      <c r="T39" s="27">
        <v>0</v>
      </c>
      <c r="U39" s="104"/>
      <c r="V39" s="51">
        <v>0</v>
      </c>
    </row>
    <row r="40" spans="2:22" x14ac:dyDescent="0.55000000000000004">
      <c r="B40" s="4" t="s">
        <v>210</v>
      </c>
      <c r="C40" s="104"/>
      <c r="D40" s="27">
        <v>0</v>
      </c>
      <c r="E40" s="27"/>
      <c r="F40" s="27">
        <v>0</v>
      </c>
      <c r="G40" s="27"/>
      <c r="H40" s="27">
        <v>0</v>
      </c>
      <c r="I40" s="27"/>
      <c r="J40" s="27">
        <v>0</v>
      </c>
      <c r="K40" s="27"/>
      <c r="L40" s="51">
        <v>0</v>
      </c>
      <c r="M40" s="27"/>
      <c r="N40" s="27">
        <v>0</v>
      </c>
      <c r="O40" s="27"/>
      <c r="P40" s="27">
        <v>0</v>
      </c>
      <c r="Q40" s="27"/>
      <c r="R40" s="27">
        <v>0</v>
      </c>
      <c r="S40" s="27"/>
      <c r="T40" s="27">
        <v>0</v>
      </c>
      <c r="U40" s="104"/>
      <c r="V40" s="51">
        <v>0</v>
      </c>
    </row>
    <row r="41" spans="2:22" x14ac:dyDescent="0.55000000000000004">
      <c r="B41" s="4" t="s">
        <v>202</v>
      </c>
      <c r="C41" s="104"/>
      <c r="D41" s="27">
        <v>0</v>
      </c>
      <c r="E41" s="27"/>
      <c r="F41" s="27">
        <v>0</v>
      </c>
      <c r="G41" s="27"/>
      <c r="H41" s="27">
        <v>0</v>
      </c>
      <c r="I41" s="27"/>
      <c r="J41" s="27">
        <v>0</v>
      </c>
      <c r="K41" s="27"/>
      <c r="L41" s="51">
        <v>0</v>
      </c>
      <c r="M41" s="27"/>
      <c r="N41" s="27">
        <v>0</v>
      </c>
      <c r="O41" s="27"/>
      <c r="P41" s="27">
        <v>0</v>
      </c>
      <c r="Q41" s="27"/>
      <c r="R41" s="27">
        <v>0</v>
      </c>
      <c r="S41" s="27"/>
      <c r="T41" s="27">
        <v>0</v>
      </c>
      <c r="U41" s="104"/>
      <c r="V41" s="51">
        <v>0</v>
      </c>
    </row>
    <row r="42" spans="2:22" x14ac:dyDescent="0.55000000000000004">
      <c r="B42" s="4" t="s">
        <v>206</v>
      </c>
      <c r="C42" s="104"/>
      <c r="D42" s="27">
        <v>0</v>
      </c>
      <c r="E42" s="27"/>
      <c r="F42" s="27">
        <v>0</v>
      </c>
      <c r="G42" s="27"/>
      <c r="H42" s="27">
        <v>0</v>
      </c>
      <c r="I42" s="27"/>
      <c r="J42" s="27">
        <v>0</v>
      </c>
      <c r="K42" s="27"/>
      <c r="L42" s="51">
        <v>0</v>
      </c>
      <c r="M42" s="27"/>
      <c r="N42" s="27">
        <v>0</v>
      </c>
      <c r="O42" s="27"/>
      <c r="P42" s="27">
        <v>0</v>
      </c>
      <c r="Q42" s="27"/>
      <c r="R42" s="27">
        <v>0</v>
      </c>
      <c r="S42" s="27"/>
      <c r="T42" s="27">
        <v>0</v>
      </c>
      <c r="U42" s="104"/>
      <c r="V42" s="51">
        <v>0</v>
      </c>
    </row>
    <row r="43" spans="2:22" x14ac:dyDescent="0.55000000000000004">
      <c r="B43" s="4" t="s">
        <v>204</v>
      </c>
      <c r="C43" s="104"/>
      <c r="D43" s="27">
        <v>0</v>
      </c>
      <c r="E43" s="27"/>
      <c r="F43" s="27">
        <v>0</v>
      </c>
      <c r="G43" s="27"/>
      <c r="H43" s="27">
        <v>0</v>
      </c>
      <c r="I43" s="27"/>
      <c r="J43" s="27">
        <v>0</v>
      </c>
      <c r="K43" s="27"/>
      <c r="L43" s="51">
        <v>0</v>
      </c>
      <c r="M43" s="27"/>
      <c r="N43" s="27">
        <v>0</v>
      </c>
      <c r="O43" s="27"/>
      <c r="P43" s="27">
        <v>0</v>
      </c>
      <c r="Q43" s="27"/>
      <c r="R43" s="27">
        <v>0</v>
      </c>
      <c r="S43" s="27"/>
      <c r="T43" s="27">
        <v>0</v>
      </c>
      <c r="U43" s="104"/>
      <c r="V43" s="51">
        <v>0</v>
      </c>
    </row>
    <row r="44" spans="2:22" x14ac:dyDescent="0.55000000000000004">
      <c r="B44" s="4" t="s">
        <v>205</v>
      </c>
      <c r="C44" s="104"/>
      <c r="D44" s="27">
        <v>0</v>
      </c>
      <c r="E44" s="27"/>
      <c r="F44" s="27">
        <v>0</v>
      </c>
      <c r="G44" s="27"/>
      <c r="H44" s="27">
        <v>0</v>
      </c>
      <c r="I44" s="27"/>
      <c r="J44" s="27">
        <v>0</v>
      </c>
      <c r="K44" s="27"/>
      <c r="L44" s="51">
        <v>0</v>
      </c>
      <c r="M44" s="27"/>
      <c r="N44" s="27">
        <v>0</v>
      </c>
      <c r="O44" s="27"/>
      <c r="P44" s="27">
        <v>0</v>
      </c>
      <c r="Q44" s="27"/>
      <c r="R44" s="27">
        <v>0</v>
      </c>
      <c r="S44" s="27"/>
      <c r="T44" s="27">
        <v>0</v>
      </c>
      <c r="U44" s="104"/>
      <c r="V44" s="51">
        <v>0</v>
      </c>
    </row>
    <row r="45" spans="2:22" x14ac:dyDescent="0.55000000000000004">
      <c r="B45" s="4" t="s">
        <v>203</v>
      </c>
      <c r="C45" s="104"/>
      <c r="D45" s="27">
        <v>0</v>
      </c>
      <c r="E45" s="27"/>
      <c r="F45" s="27">
        <v>0</v>
      </c>
      <c r="G45" s="27"/>
      <c r="H45" s="27">
        <v>0</v>
      </c>
      <c r="I45" s="27"/>
      <c r="J45" s="27">
        <v>0</v>
      </c>
      <c r="K45" s="27"/>
      <c r="L45" s="51">
        <v>0</v>
      </c>
      <c r="M45" s="27"/>
      <c r="N45" s="27">
        <v>0</v>
      </c>
      <c r="O45" s="27"/>
      <c r="P45" s="27">
        <v>0</v>
      </c>
      <c r="Q45" s="27"/>
      <c r="R45" s="27">
        <v>0</v>
      </c>
      <c r="S45" s="27"/>
      <c r="T45" s="27">
        <v>0</v>
      </c>
      <c r="U45" s="104"/>
      <c r="V45" s="51">
        <v>0</v>
      </c>
    </row>
    <row r="46" spans="2:22" x14ac:dyDescent="0.55000000000000004">
      <c r="B46" s="4" t="s">
        <v>211</v>
      </c>
      <c r="C46" s="104"/>
      <c r="D46" s="27">
        <v>0</v>
      </c>
      <c r="E46" s="27"/>
      <c r="F46" s="27">
        <v>0</v>
      </c>
      <c r="G46" s="27"/>
      <c r="H46" s="27">
        <v>0</v>
      </c>
      <c r="I46" s="27"/>
      <c r="J46" s="27">
        <v>0</v>
      </c>
      <c r="K46" s="27"/>
      <c r="L46" s="51">
        <v>0</v>
      </c>
      <c r="M46" s="27"/>
      <c r="N46" s="27">
        <v>0</v>
      </c>
      <c r="O46" s="27"/>
      <c r="P46" s="27">
        <v>0</v>
      </c>
      <c r="Q46" s="27"/>
      <c r="R46" s="27">
        <v>0</v>
      </c>
      <c r="S46" s="27"/>
      <c r="T46" s="27">
        <v>0</v>
      </c>
      <c r="U46" s="104"/>
      <c r="V46" s="51">
        <v>0</v>
      </c>
    </row>
    <row r="47" spans="2:22" x14ac:dyDescent="0.55000000000000004">
      <c r="B47" s="4" t="s">
        <v>201</v>
      </c>
      <c r="C47" s="104"/>
      <c r="D47" s="27">
        <v>0</v>
      </c>
      <c r="E47" s="27"/>
      <c r="F47" s="27">
        <v>0</v>
      </c>
      <c r="G47" s="27"/>
      <c r="H47" s="27">
        <v>0</v>
      </c>
      <c r="I47" s="27"/>
      <c r="J47" s="27">
        <v>0</v>
      </c>
      <c r="K47" s="27"/>
      <c r="L47" s="51">
        <v>0</v>
      </c>
      <c r="M47" s="27"/>
      <c r="N47" s="27">
        <v>0</v>
      </c>
      <c r="O47" s="27"/>
      <c r="P47" s="27">
        <v>0</v>
      </c>
      <c r="Q47" s="27"/>
      <c r="R47" s="27">
        <v>0</v>
      </c>
      <c r="S47" s="27"/>
      <c r="T47" s="27">
        <v>0</v>
      </c>
      <c r="U47" s="104"/>
      <c r="V47" s="51">
        <v>0</v>
      </c>
    </row>
    <row r="48" spans="2:22" x14ac:dyDescent="0.55000000000000004">
      <c r="B48" s="4" t="s">
        <v>208</v>
      </c>
      <c r="C48" s="104"/>
      <c r="D48" s="27">
        <v>0</v>
      </c>
      <c r="E48" s="27"/>
      <c r="F48" s="27">
        <v>0</v>
      </c>
      <c r="G48" s="27"/>
      <c r="H48" s="27">
        <v>0</v>
      </c>
      <c r="I48" s="27"/>
      <c r="J48" s="27">
        <v>0</v>
      </c>
      <c r="K48" s="27"/>
      <c r="L48" s="51">
        <v>0</v>
      </c>
      <c r="M48" s="27"/>
      <c r="N48" s="27">
        <v>0</v>
      </c>
      <c r="O48" s="27"/>
      <c r="P48" s="27">
        <v>0</v>
      </c>
      <c r="Q48" s="27"/>
      <c r="R48" s="27">
        <v>0</v>
      </c>
      <c r="S48" s="27"/>
      <c r="T48" s="27">
        <v>0</v>
      </c>
      <c r="U48" s="104"/>
      <c r="V48" s="51">
        <v>0</v>
      </c>
    </row>
    <row r="49" spans="2:22" x14ac:dyDescent="0.55000000000000004">
      <c r="B49" s="4" t="s">
        <v>209</v>
      </c>
      <c r="C49" s="104"/>
      <c r="D49" s="27">
        <v>0</v>
      </c>
      <c r="E49" s="27"/>
      <c r="F49" s="27">
        <v>0</v>
      </c>
      <c r="G49" s="27"/>
      <c r="H49" s="27">
        <v>0</v>
      </c>
      <c r="I49" s="27"/>
      <c r="J49" s="27">
        <v>0</v>
      </c>
      <c r="K49" s="27"/>
      <c r="L49" s="51">
        <v>0</v>
      </c>
      <c r="M49" s="27"/>
      <c r="N49" s="27">
        <v>0</v>
      </c>
      <c r="O49" s="27"/>
      <c r="P49" s="27">
        <v>0</v>
      </c>
      <c r="Q49" s="27"/>
      <c r="R49" s="27">
        <v>0</v>
      </c>
      <c r="S49" s="27"/>
      <c r="T49" s="27">
        <v>0</v>
      </c>
      <c r="U49" s="104"/>
      <c r="V49" s="51">
        <v>0</v>
      </c>
    </row>
    <row r="50" spans="2:22" x14ac:dyDescent="0.55000000000000004">
      <c r="B50" s="4" t="s">
        <v>207</v>
      </c>
      <c r="C50" s="104"/>
      <c r="D50" s="27">
        <v>0</v>
      </c>
      <c r="E50" s="27"/>
      <c r="F50" s="27">
        <v>0</v>
      </c>
      <c r="G50" s="27"/>
      <c r="H50" s="27">
        <v>0</v>
      </c>
      <c r="I50" s="27"/>
      <c r="J50" s="27">
        <v>0</v>
      </c>
      <c r="K50" s="27"/>
      <c r="L50" s="51">
        <v>0</v>
      </c>
      <c r="M50" s="27"/>
      <c r="N50" s="27">
        <v>0</v>
      </c>
      <c r="O50" s="27"/>
      <c r="P50" s="27">
        <v>0</v>
      </c>
      <c r="Q50" s="27"/>
      <c r="R50" s="27">
        <v>0</v>
      </c>
      <c r="S50" s="27"/>
      <c r="T50" s="27">
        <v>0</v>
      </c>
      <c r="U50" s="104"/>
      <c r="V50" s="51">
        <v>0</v>
      </c>
    </row>
    <row r="51" spans="2:22" x14ac:dyDescent="0.55000000000000004">
      <c r="B51" s="4" t="s">
        <v>200</v>
      </c>
      <c r="C51" s="104"/>
      <c r="D51" s="27">
        <v>0</v>
      </c>
      <c r="E51" s="27"/>
      <c r="F51" s="27">
        <v>0</v>
      </c>
      <c r="G51" s="27"/>
      <c r="H51" s="27">
        <v>0</v>
      </c>
      <c r="I51" s="27"/>
      <c r="J51" s="27">
        <v>0</v>
      </c>
      <c r="K51" s="27"/>
      <c r="L51" s="51">
        <v>0</v>
      </c>
      <c r="M51" s="27"/>
      <c r="N51" s="27">
        <v>0</v>
      </c>
      <c r="O51" s="27"/>
      <c r="P51" s="27">
        <v>0</v>
      </c>
      <c r="Q51" s="27"/>
      <c r="R51" s="27">
        <v>0</v>
      </c>
      <c r="S51" s="27"/>
      <c r="T51" s="27">
        <v>0</v>
      </c>
      <c r="U51" s="104"/>
      <c r="V51" s="51">
        <v>0</v>
      </c>
    </row>
    <row r="52" spans="2:22" x14ac:dyDescent="0.55000000000000004">
      <c r="B52" s="4" t="s">
        <v>128</v>
      </c>
      <c r="C52" s="104"/>
      <c r="D52" s="27">
        <v>0</v>
      </c>
      <c r="E52" s="27"/>
      <c r="F52" s="27">
        <v>0</v>
      </c>
      <c r="G52" s="27"/>
      <c r="H52" s="27">
        <v>0</v>
      </c>
      <c r="I52" s="27"/>
      <c r="J52" s="27">
        <v>0</v>
      </c>
      <c r="K52" s="27"/>
      <c r="L52" s="51">
        <v>0</v>
      </c>
      <c r="M52" s="27"/>
      <c r="N52" s="27">
        <v>170</v>
      </c>
      <c r="O52" s="27"/>
      <c r="P52" s="27">
        <v>0</v>
      </c>
      <c r="Q52" s="27"/>
      <c r="R52" s="27">
        <v>-2991</v>
      </c>
      <c r="S52" s="27"/>
      <c r="T52" s="27">
        <v>-2821</v>
      </c>
      <c r="U52" s="104"/>
      <c r="V52" s="51">
        <v>0</v>
      </c>
    </row>
    <row r="53" spans="2:22" x14ac:dyDescent="0.55000000000000004">
      <c r="B53" s="4" t="s">
        <v>129</v>
      </c>
      <c r="C53" s="104"/>
      <c r="D53" s="27">
        <v>0</v>
      </c>
      <c r="E53" s="27"/>
      <c r="F53" s="27">
        <v>0</v>
      </c>
      <c r="G53" s="27"/>
      <c r="H53" s="27">
        <v>0</v>
      </c>
      <c r="I53" s="27"/>
      <c r="J53" s="27">
        <v>0</v>
      </c>
      <c r="K53" s="27"/>
      <c r="L53" s="51">
        <v>0</v>
      </c>
      <c r="M53" s="27"/>
      <c r="N53" s="27">
        <v>0</v>
      </c>
      <c r="O53" s="27"/>
      <c r="P53" s="27">
        <v>0</v>
      </c>
      <c r="Q53" s="27"/>
      <c r="R53" s="27">
        <v>-45755</v>
      </c>
      <c r="S53" s="27"/>
      <c r="T53" s="27">
        <v>-45755</v>
      </c>
      <c r="U53" s="104"/>
      <c r="V53" s="51">
        <v>0</v>
      </c>
    </row>
    <row r="54" spans="2:22" x14ac:dyDescent="0.55000000000000004">
      <c r="B54" s="4" t="s">
        <v>174</v>
      </c>
      <c r="C54" s="104"/>
      <c r="D54" s="27">
        <v>0</v>
      </c>
      <c r="E54" s="27"/>
      <c r="F54" s="27">
        <v>0</v>
      </c>
      <c r="G54" s="27"/>
      <c r="H54" s="27">
        <v>0</v>
      </c>
      <c r="I54" s="27"/>
      <c r="J54" s="27">
        <v>0</v>
      </c>
      <c r="K54" s="27"/>
      <c r="L54" s="51">
        <v>0</v>
      </c>
      <c r="M54" s="27"/>
      <c r="N54" s="27">
        <v>35000000</v>
      </c>
      <c r="O54" s="27"/>
      <c r="P54" s="27">
        <v>0</v>
      </c>
      <c r="Q54" s="27"/>
      <c r="R54" s="27">
        <v>-105732058</v>
      </c>
      <c r="S54" s="27"/>
      <c r="T54" s="27">
        <v>-70732058</v>
      </c>
      <c r="U54" s="104"/>
      <c r="V54" s="51">
        <v>-5.9999999999999995E-4</v>
      </c>
    </row>
    <row r="55" spans="2:22" x14ac:dyDescent="0.55000000000000004">
      <c r="B55" s="4" t="s">
        <v>162</v>
      </c>
      <c r="C55" s="104"/>
      <c r="D55" s="27">
        <v>0</v>
      </c>
      <c r="E55" s="27"/>
      <c r="F55" s="27">
        <v>0</v>
      </c>
      <c r="G55" s="27"/>
      <c r="H55" s="27">
        <v>0</v>
      </c>
      <c r="I55" s="27"/>
      <c r="J55" s="27">
        <v>0</v>
      </c>
      <c r="K55" s="27"/>
      <c r="L55" s="51">
        <v>0</v>
      </c>
      <c r="M55" s="27"/>
      <c r="N55" s="27">
        <v>408634021</v>
      </c>
      <c r="O55" s="27"/>
      <c r="P55" s="27">
        <v>0</v>
      </c>
      <c r="Q55" s="27"/>
      <c r="R55" s="27">
        <v>-490237775</v>
      </c>
      <c r="S55" s="27"/>
      <c r="T55" s="27">
        <v>-81603754</v>
      </c>
      <c r="U55" s="104"/>
      <c r="V55" s="51">
        <v>-6.9999999999999999E-4</v>
      </c>
    </row>
    <row r="56" spans="2:22" x14ac:dyDescent="0.55000000000000004">
      <c r="B56" s="4" t="s">
        <v>178</v>
      </c>
      <c r="C56" s="104"/>
      <c r="D56" s="27">
        <v>0</v>
      </c>
      <c r="E56" s="27"/>
      <c r="F56" s="27">
        <v>0</v>
      </c>
      <c r="G56" s="27"/>
      <c r="H56" s="27">
        <v>-88693010</v>
      </c>
      <c r="I56" s="27"/>
      <c r="J56" s="27">
        <v>-88693010</v>
      </c>
      <c r="K56" s="27"/>
      <c r="L56" s="51">
        <v>-1.4E-3</v>
      </c>
      <c r="M56" s="27"/>
      <c r="N56" s="27">
        <v>0</v>
      </c>
      <c r="O56" s="27"/>
      <c r="P56" s="27">
        <v>0</v>
      </c>
      <c r="Q56" s="27"/>
      <c r="R56" s="27">
        <v>-88693010</v>
      </c>
      <c r="S56" s="27"/>
      <c r="T56" s="27">
        <v>-88693010</v>
      </c>
      <c r="U56" s="104"/>
      <c r="V56" s="51">
        <v>-8.0000000000000004E-4</v>
      </c>
    </row>
    <row r="57" spans="2:22" x14ac:dyDescent="0.55000000000000004">
      <c r="B57" s="4" t="s">
        <v>225</v>
      </c>
      <c r="C57" s="104"/>
      <c r="D57" s="27">
        <v>0</v>
      </c>
      <c r="E57" s="27"/>
      <c r="F57" s="27">
        <v>-154582988</v>
      </c>
      <c r="G57" s="27"/>
      <c r="H57" s="27">
        <v>0</v>
      </c>
      <c r="I57" s="27"/>
      <c r="J57" s="27">
        <v>-154582988</v>
      </c>
      <c r="K57" s="27"/>
      <c r="L57" s="51">
        <v>-2.5000000000000001E-3</v>
      </c>
      <c r="M57" s="27"/>
      <c r="N57" s="27">
        <v>0</v>
      </c>
      <c r="O57" s="27"/>
      <c r="P57" s="27">
        <v>-154582988</v>
      </c>
      <c r="Q57" s="27"/>
      <c r="R57" s="27">
        <v>0</v>
      </c>
      <c r="S57" s="27"/>
      <c r="T57" s="27">
        <v>-154582988</v>
      </c>
      <c r="U57" s="104"/>
      <c r="V57" s="51">
        <v>-1.2999999999999999E-3</v>
      </c>
    </row>
    <row r="58" spans="2:22" x14ac:dyDescent="0.55000000000000004">
      <c r="B58" s="4" t="s">
        <v>226</v>
      </c>
      <c r="C58" s="104"/>
      <c r="D58" s="27">
        <v>0</v>
      </c>
      <c r="E58" s="27"/>
      <c r="F58" s="27">
        <v>-185413999</v>
      </c>
      <c r="G58" s="27"/>
      <c r="H58" s="27">
        <v>0</v>
      </c>
      <c r="I58" s="27"/>
      <c r="J58" s="27">
        <v>-185413999</v>
      </c>
      <c r="K58" s="27"/>
      <c r="L58" s="51">
        <v>-3.0000000000000001E-3</v>
      </c>
      <c r="M58" s="27"/>
      <c r="N58" s="27">
        <v>0</v>
      </c>
      <c r="O58" s="27"/>
      <c r="P58" s="27">
        <v>-185413999</v>
      </c>
      <c r="Q58" s="27"/>
      <c r="R58" s="27">
        <v>0</v>
      </c>
      <c r="S58" s="27"/>
      <c r="T58" s="27">
        <v>-185413999</v>
      </c>
      <c r="U58" s="104"/>
      <c r="V58" s="51">
        <v>-1.6000000000000001E-3</v>
      </c>
    </row>
    <row r="59" spans="2:22" x14ac:dyDescent="0.55000000000000004">
      <c r="B59" s="4" t="s">
        <v>163</v>
      </c>
      <c r="C59" s="104"/>
      <c r="D59" s="27">
        <v>0</v>
      </c>
      <c r="E59" s="27"/>
      <c r="F59" s="27">
        <v>0</v>
      </c>
      <c r="G59" s="27"/>
      <c r="H59" s="27">
        <v>0</v>
      </c>
      <c r="I59" s="27"/>
      <c r="J59" s="27">
        <v>0</v>
      </c>
      <c r="K59" s="27"/>
      <c r="L59" s="51">
        <v>0</v>
      </c>
      <c r="M59" s="27"/>
      <c r="N59" s="27">
        <v>0</v>
      </c>
      <c r="O59" s="27"/>
      <c r="P59" s="27">
        <v>0</v>
      </c>
      <c r="Q59" s="27"/>
      <c r="R59" s="27">
        <v>-333599536</v>
      </c>
      <c r="S59" s="27"/>
      <c r="T59" s="27">
        <v>-333599536</v>
      </c>
      <c r="U59" s="104"/>
      <c r="V59" s="51">
        <v>-2.8999999999999998E-3</v>
      </c>
    </row>
    <row r="60" spans="2:22" x14ac:dyDescent="0.55000000000000004">
      <c r="B60" s="4" t="s">
        <v>197</v>
      </c>
      <c r="C60" s="104"/>
      <c r="D60" s="27">
        <v>0</v>
      </c>
      <c r="E60" s="27"/>
      <c r="F60" s="27">
        <v>2251836216</v>
      </c>
      <c r="G60" s="27"/>
      <c r="H60" s="27">
        <v>0</v>
      </c>
      <c r="I60" s="27"/>
      <c r="J60" s="27">
        <v>2251836216</v>
      </c>
      <c r="K60" s="27"/>
      <c r="L60" s="51">
        <v>3.5799999999999998E-2</v>
      </c>
      <c r="M60" s="27"/>
      <c r="N60" s="27">
        <v>0</v>
      </c>
      <c r="O60" s="27"/>
      <c r="P60" s="27">
        <v>-497133213</v>
      </c>
      <c r="Q60" s="27"/>
      <c r="R60" s="27">
        <v>0</v>
      </c>
      <c r="S60" s="27"/>
      <c r="T60" s="27">
        <v>-497133213</v>
      </c>
      <c r="U60" s="104"/>
      <c r="V60" s="51">
        <v>-4.3E-3</v>
      </c>
    </row>
    <row r="61" spans="2:22" x14ac:dyDescent="0.55000000000000004">
      <c r="B61" s="4" t="s">
        <v>15</v>
      </c>
      <c r="C61" s="104"/>
      <c r="D61" s="27">
        <v>0</v>
      </c>
      <c r="E61" s="27"/>
      <c r="F61" s="27">
        <v>0</v>
      </c>
      <c r="G61" s="27"/>
      <c r="H61" s="27">
        <v>0</v>
      </c>
      <c r="I61" s="27"/>
      <c r="J61" s="27">
        <v>0</v>
      </c>
      <c r="K61" s="27"/>
      <c r="L61" s="51">
        <v>0</v>
      </c>
      <c r="M61" s="27"/>
      <c r="N61" s="27">
        <v>0</v>
      </c>
      <c r="O61" s="27"/>
      <c r="P61" s="27">
        <v>0</v>
      </c>
      <c r="Q61" s="27"/>
      <c r="R61" s="27">
        <v>-1250441483</v>
      </c>
      <c r="S61" s="27"/>
      <c r="T61" s="27">
        <v>-1250441483</v>
      </c>
      <c r="U61" s="104"/>
      <c r="V61" s="51">
        <v>-1.0699999999999999E-2</v>
      </c>
    </row>
    <row r="62" spans="2:22" x14ac:dyDescent="0.55000000000000004">
      <c r="B62" s="4" t="s">
        <v>173</v>
      </c>
      <c r="C62" s="104"/>
      <c r="D62" s="27">
        <v>0</v>
      </c>
      <c r="E62" s="27"/>
      <c r="F62" s="27">
        <v>0</v>
      </c>
      <c r="G62" s="27"/>
      <c r="H62" s="27">
        <v>-2141660514</v>
      </c>
      <c r="I62" s="27"/>
      <c r="J62" s="27">
        <v>-2141660514</v>
      </c>
      <c r="K62" s="27"/>
      <c r="L62" s="51">
        <v>-3.4099999999999998E-2</v>
      </c>
      <c r="M62" s="27"/>
      <c r="N62" s="27">
        <v>9900000</v>
      </c>
      <c r="O62" s="27"/>
      <c r="P62" s="27">
        <v>0</v>
      </c>
      <c r="Q62" s="27"/>
      <c r="R62" s="27">
        <v>-2141660514</v>
      </c>
      <c r="S62" s="27"/>
      <c r="T62" s="27">
        <v>-2131760514</v>
      </c>
      <c r="U62" s="104"/>
      <c r="V62" s="51">
        <v>-1.8200000000000001E-2</v>
      </c>
    </row>
    <row r="63" spans="2:22" x14ac:dyDescent="0.55000000000000004">
      <c r="B63" s="4" t="s">
        <v>172</v>
      </c>
      <c r="C63" s="104"/>
      <c r="D63" s="27">
        <v>0</v>
      </c>
      <c r="E63" s="27"/>
      <c r="F63" s="27">
        <v>223098903</v>
      </c>
      <c r="G63" s="27"/>
      <c r="H63" s="27">
        <v>0</v>
      </c>
      <c r="I63" s="27"/>
      <c r="J63" s="27">
        <v>223098903</v>
      </c>
      <c r="K63" s="27"/>
      <c r="L63" s="51">
        <v>3.5999999999999999E-3</v>
      </c>
      <c r="M63" s="27"/>
      <c r="N63" s="27">
        <v>200892800</v>
      </c>
      <c r="O63" s="27"/>
      <c r="P63" s="27">
        <v>-381011683</v>
      </c>
      <c r="Q63" s="27"/>
      <c r="R63" s="27">
        <v>-2269243858</v>
      </c>
      <c r="S63" s="27"/>
      <c r="T63" s="27">
        <v>-2449362741</v>
      </c>
      <c r="U63" s="104"/>
      <c r="V63" s="51">
        <v>-2.0899999999999998E-2</v>
      </c>
    </row>
    <row r="64" spans="2:22" x14ac:dyDescent="0.55000000000000004">
      <c r="B64" s="4" t="s">
        <v>158</v>
      </c>
      <c r="C64" s="104"/>
      <c r="D64" s="27">
        <v>0</v>
      </c>
      <c r="E64" s="27"/>
      <c r="F64" s="27">
        <v>0</v>
      </c>
      <c r="G64" s="27"/>
      <c r="H64" s="27">
        <v>0</v>
      </c>
      <c r="I64" s="27"/>
      <c r="J64" s="27">
        <v>0</v>
      </c>
      <c r="K64" s="27"/>
      <c r="L64" s="51">
        <v>0</v>
      </c>
      <c r="M64" s="27"/>
      <c r="N64" s="27">
        <v>0</v>
      </c>
      <c r="O64" s="27"/>
      <c r="P64" s="27">
        <v>0</v>
      </c>
      <c r="Q64" s="27"/>
      <c r="R64" s="27">
        <v>-2980935731</v>
      </c>
      <c r="S64" s="27"/>
      <c r="T64" s="27">
        <v>-2980935731</v>
      </c>
      <c r="U64" s="104"/>
      <c r="V64" s="51">
        <v>-2.5499999999999998E-2</v>
      </c>
    </row>
    <row r="65" spans="2:22" x14ac:dyDescent="0.55000000000000004">
      <c r="B65" s="4" t="s">
        <v>160</v>
      </c>
      <c r="C65" s="104"/>
      <c r="D65" s="27">
        <v>0</v>
      </c>
      <c r="E65" s="27"/>
      <c r="F65" s="27">
        <v>0</v>
      </c>
      <c r="G65" s="27"/>
      <c r="H65" s="27">
        <v>0</v>
      </c>
      <c r="I65" s="27"/>
      <c r="J65" s="27">
        <v>0</v>
      </c>
      <c r="K65" s="27"/>
      <c r="L65" s="51">
        <v>0</v>
      </c>
      <c r="M65" s="27"/>
      <c r="N65" s="27">
        <v>0</v>
      </c>
      <c r="O65" s="27"/>
      <c r="P65" s="27">
        <v>0</v>
      </c>
      <c r="Q65" s="27"/>
      <c r="R65" s="27">
        <v>-3529439342</v>
      </c>
      <c r="S65" s="27"/>
      <c r="T65" s="27">
        <v>-3529439342</v>
      </c>
      <c r="U65" s="104"/>
      <c r="V65" s="51">
        <v>-3.0200000000000001E-2</v>
      </c>
    </row>
    <row r="66" spans="2:22" x14ac:dyDescent="0.55000000000000004">
      <c r="B66" s="4" t="s">
        <v>153</v>
      </c>
      <c r="C66" s="104"/>
      <c r="D66" s="27">
        <v>0</v>
      </c>
      <c r="E66" s="27"/>
      <c r="F66" s="27">
        <v>10965697666</v>
      </c>
      <c r="G66" s="27"/>
      <c r="H66" s="27">
        <v>-4812796731</v>
      </c>
      <c r="I66" s="27"/>
      <c r="J66" s="27">
        <v>6152900935</v>
      </c>
      <c r="K66" s="27"/>
      <c r="L66" s="51">
        <v>9.7900000000000001E-2</v>
      </c>
      <c r="M66" s="27"/>
      <c r="N66" s="27">
        <v>6027426000</v>
      </c>
      <c r="O66" s="27"/>
      <c r="P66" s="27">
        <v>-3416330789</v>
      </c>
      <c r="Q66" s="27"/>
      <c r="R66" s="27">
        <v>-6148516740</v>
      </c>
      <c r="S66" s="27"/>
      <c r="T66" s="27">
        <v>-3537421529</v>
      </c>
      <c r="U66" s="104"/>
      <c r="V66" s="51">
        <v>-3.0200000000000001E-2</v>
      </c>
    </row>
    <row r="67" spans="2:22" x14ac:dyDescent="0.55000000000000004">
      <c r="B67" s="4" t="s">
        <v>122</v>
      </c>
      <c r="C67" s="104"/>
      <c r="D67" s="27">
        <v>0</v>
      </c>
      <c r="E67" s="27"/>
      <c r="F67" s="27">
        <v>9432934086</v>
      </c>
      <c r="G67" s="27"/>
      <c r="H67" s="27">
        <v>-2434561670</v>
      </c>
      <c r="I67" s="27"/>
      <c r="J67" s="27">
        <v>6998372416</v>
      </c>
      <c r="K67" s="27"/>
      <c r="L67" s="51">
        <v>0.1114</v>
      </c>
      <c r="M67" s="27"/>
      <c r="N67" s="27">
        <v>8815500000</v>
      </c>
      <c r="O67" s="27"/>
      <c r="P67" s="27">
        <v>-10546814839</v>
      </c>
      <c r="Q67" s="27"/>
      <c r="R67" s="27">
        <v>-1994992737</v>
      </c>
      <c r="S67" s="27"/>
      <c r="T67" s="27">
        <v>-3726307576</v>
      </c>
      <c r="U67" s="104"/>
      <c r="V67" s="51">
        <v>-3.1899999999999998E-2</v>
      </c>
    </row>
    <row r="68" spans="2:22" x14ac:dyDescent="0.55000000000000004">
      <c r="B68" s="4" t="s">
        <v>168</v>
      </c>
      <c r="C68" s="104"/>
      <c r="D68" s="27">
        <v>0</v>
      </c>
      <c r="E68" s="27"/>
      <c r="F68" s="27">
        <v>2387286374</v>
      </c>
      <c r="G68" s="27"/>
      <c r="H68" s="27">
        <v>0</v>
      </c>
      <c r="I68" s="27"/>
      <c r="J68" s="27">
        <v>2387286374</v>
      </c>
      <c r="K68" s="27"/>
      <c r="L68" s="51">
        <v>3.7999999999999999E-2</v>
      </c>
      <c r="M68" s="27"/>
      <c r="N68" s="27">
        <v>0</v>
      </c>
      <c r="O68" s="27"/>
      <c r="P68" s="27">
        <v>-5739027982</v>
      </c>
      <c r="Q68" s="27"/>
      <c r="R68" s="27">
        <v>0</v>
      </c>
      <c r="S68" s="27"/>
      <c r="T68" s="27">
        <v>-5739027982</v>
      </c>
      <c r="U68" s="104"/>
      <c r="V68" s="51">
        <v>-4.9099999999999998E-2</v>
      </c>
    </row>
    <row r="69" spans="2:22" x14ac:dyDescent="0.55000000000000004">
      <c r="B69" s="4" t="s">
        <v>171</v>
      </c>
      <c r="C69" s="104"/>
      <c r="D69" s="27">
        <v>0</v>
      </c>
      <c r="E69" s="27"/>
      <c r="F69" s="27">
        <v>7260308579</v>
      </c>
      <c r="G69" s="27"/>
      <c r="H69" s="27">
        <v>-5316284962</v>
      </c>
      <c r="I69" s="27"/>
      <c r="J69" s="27">
        <v>1944023617</v>
      </c>
      <c r="K69" s="27"/>
      <c r="L69" s="51">
        <v>3.09E-2</v>
      </c>
      <c r="M69" s="27"/>
      <c r="N69" s="27">
        <v>124163300</v>
      </c>
      <c r="O69" s="27"/>
      <c r="P69" s="27">
        <v>-1573654062</v>
      </c>
      <c r="Q69" s="27"/>
      <c r="R69" s="27">
        <v>-5316298975</v>
      </c>
      <c r="S69" s="27"/>
      <c r="T69" s="27">
        <v>-6765789737</v>
      </c>
      <c r="U69" s="104"/>
      <c r="V69" s="51">
        <v>-5.7799999999999997E-2</v>
      </c>
    </row>
    <row r="70" spans="2:22" x14ac:dyDescent="0.55000000000000004">
      <c r="B70" s="4" t="s">
        <v>161</v>
      </c>
      <c r="C70" s="104"/>
      <c r="D70" s="27">
        <v>0</v>
      </c>
      <c r="E70" s="27"/>
      <c r="F70" s="27">
        <v>0</v>
      </c>
      <c r="G70" s="27"/>
      <c r="H70" s="27">
        <v>0</v>
      </c>
      <c r="I70" s="27"/>
      <c r="J70" s="27">
        <v>0</v>
      </c>
      <c r="K70" s="27"/>
      <c r="L70" s="51">
        <v>0</v>
      </c>
      <c r="M70" s="27"/>
      <c r="N70" s="27">
        <v>0</v>
      </c>
      <c r="O70" s="27"/>
      <c r="P70" s="27">
        <v>0</v>
      </c>
      <c r="Q70" s="27"/>
      <c r="R70" s="27">
        <v>-7672745815</v>
      </c>
      <c r="S70" s="27"/>
      <c r="T70" s="27">
        <v>-7672745815</v>
      </c>
      <c r="U70" s="104"/>
      <c r="V70" s="51">
        <v>-6.5600000000000006E-2</v>
      </c>
    </row>
    <row r="71" spans="2:22" x14ac:dyDescent="0.55000000000000004">
      <c r="B71" s="4" t="s">
        <v>156</v>
      </c>
      <c r="C71" s="104"/>
      <c r="D71" s="27">
        <v>0</v>
      </c>
      <c r="E71" s="27"/>
      <c r="F71" s="27">
        <v>9752159980</v>
      </c>
      <c r="G71" s="27"/>
      <c r="H71" s="27">
        <v>-5371639761</v>
      </c>
      <c r="I71" s="27"/>
      <c r="J71" s="27">
        <v>4380520219</v>
      </c>
      <c r="K71" s="27"/>
      <c r="L71" s="51">
        <v>6.9699999999999998E-2</v>
      </c>
      <c r="M71" s="27"/>
      <c r="N71" s="27">
        <v>48600000</v>
      </c>
      <c r="O71" s="27"/>
      <c r="P71" s="27">
        <v>-3776989876</v>
      </c>
      <c r="Q71" s="27"/>
      <c r="R71" s="27">
        <v>-5371639761</v>
      </c>
      <c r="S71" s="27"/>
      <c r="T71" s="27">
        <v>-9100029637</v>
      </c>
      <c r="U71" s="104"/>
      <c r="V71" s="51">
        <v>-7.7799999999999994E-2</v>
      </c>
    </row>
    <row r="72" spans="2:22" x14ac:dyDescent="0.55000000000000004">
      <c r="B72" s="4" t="s">
        <v>133</v>
      </c>
      <c r="C72" s="104"/>
      <c r="D72" s="27">
        <v>0</v>
      </c>
      <c r="E72" s="27"/>
      <c r="F72" s="27">
        <v>8930670529</v>
      </c>
      <c r="G72" s="27"/>
      <c r="H72" s="27">
        <v>-4765162507</v>
      </c>
      <c r="I72" s="27"/>
      <c r="J72" s="27">
        <v>4165508022</v>
      </c>
      <c r="K72" s="27"/>
      <c r="L72" s="51">
        <v>6.6299999999999998E-2</v>
      </c>
      <c r="M72" s="27"/>
      <c r="N72" s="27">
        <v>3300000000</v>
      </c>
      <c r="O72" s="27"/>
      <c r="P72" s="27">
        <v>-7731530395</v>
      </c>
      <c r="Q72" s="27"/>
      <c r="R72" s="27">
        <v>-4709307787</v>
      </c>
      <c r="S72" s="27"/>
      <c r="T72" s="27">
        <v>-9140838182</v>
      </c>
      <c r="U72" s="104"/>
      <c r="V72" s="51">
        <v>-7.8200000000000006E-2</v>
      </c>
    </row>
    <row r="73" spans="2:22" x14ac:dyDescent="0.55000000000000004">
      <c r="B73" s="4" t="s">
        <v>157</v>
      </c>
      <c r="C73" s="104"/>
      <c r="D73" s="27">
        <v>0</v>
      </c>
      <c r="E73" s="27"/>
      <c r="F73" s="27">
        <v>7857518430</v>
      </c>
      <c r="G73" s="27"/>
      <c r="H73" s="27">
        <v>-7743620837</v>
      </c>
      <c r="I73" s="27"/>
      <c r="J73" s="27">
        <v>113897593</v>
      </c>
      <c r="K73" s="27"/>
      <c r="L73" s="51">
        <v>1.8E-3</v>
      </c>
      <c r="M73" s="27"/>
      <c r="N73" s="27">
        <v>3617691567</v>
      </c>
      <c r="O73" s="27"/>
      <c r="P73" s="27">
        <v>-1073081354</v>
      </c>
      <c r="Q73" s="27"/>
      <c r="R73" s="27">
        <v>-17700524458</v>
      </c>
      <c r="S73" s="27"/>
      <c r="T73" s="27">
        <v>-15155914245</v>
      </c>
      <c r="U73" s="104"/>
      <c r="V73" s="51">
        <v>-0.12959999999999999</v>
      </c>
    </row>
    <row r="74" spans="2:22" x14ac:dyDescent="0.55000000000000004">
      <c r="D74" s="27"/>
      <c r="F74" s="27"/>
      <c r="H74" s="27"/>
      <c r="J74" s="27"/>
      <c r="L74" s="51"/>
      <c r="N74" s="27"/>
      <c r="P74" s="27"/>
      <c r="R74" s="27"/>
      <c r="T74" s="27"/>
      <c r="V74" s="51"/>
    </row>
    <row r="75" spans="2:22" ht="21.75" thickBot="1" x14ac:dyDescent="0.6">
      <c r="B75" s="49" t="s">
        <v>88</v>
      </c>
      <c r="D75" s="50">
        <f>SUM(D11:D74)</f>
        <v>0</v>
      </c>
      <c r="F75" s="50">
        <f>SUM(F11:F74)</f>
        <v>87905925143</v>
      </c>
      <c r="H75" s="50">
        <f>SUM(H11:H74)</f>
        <v>-32710148569</v>
      </c>
      <c r="J75" s="50">
        <f>SUM(J11:J74)</f>
        <v>55195776574</v>
      </c>
      <c r="L75" s="65">
        <f>SUM(L11:L74)</f>
        <v>0.87830000000000008</v>
      </c>
      <c r="N75" s="50">
        <f>SUM(N11:N74)</f>
        <v>46354061049</v>
      </c>
      <c r="P75" s="50">
        <f>SUM(P11:P74)</f>
        <v>-7134235683</v>
      </c>
      <c r="R75" s="50">
        <f>SUM(R11:R74)</f>
        <v>67619849474</v>
      </c>
      <c r="T75" s="50">
        <f>SUM(T11:T74)</f>
        <v>106839674840</v>
      </c>
      <c r="V75" s="65">
        <f>SUM(V11:V74)</f>
        <v>0.91330000000000022</v>
      </c>
    </row>
    <row r="76" spans="2:22" ht="21.75" thickTop="1" x14ac:dyDescent="0.55000000000000004"/>
    <row r="77" spans="2:22" ht="30" x14ac:dyDescent="0.75">
      <c r="L77" s="60">
        <v>9</v>
      </c>
    </row>
  </sheetData>
  <sortState xmlns:xlrd2="http://schemas.microsoft.com/office/spreadsheetml/2017/richdata2" ref="B11:V73">
    <sortCondition descending="1" ref="T11:T73"/>
  </sortState>
  <mergeCells count="16">
    <mergeCell ref="B2:V2"/>
    <mergeCell ref="B3:V3"/>
    <mergeCell ref="B4:V4"/>
    <mergeCell ref="T10"/>
    <mergeCell ref="V10"/>
    <mergeCell ref="N9:V9"/>
    <mergeCell ref="L10"/>
    <mergeCell ref="D9:L9"/>
    <mergeCell ref="N10"/>
    <mergeCell ref="P10"/>
    <mergeCell ref="R10"/>
    <mergeCell ref="B9:B10"/>
    <mergeCell ref="D10"/>
    <mergeCell ref="F10"/>
    <mergeCell ref="H10"/>
    <mergeCell ref="J10"/>
  </mergeCells>
  <printOptions horizontalCentered="1" verticalCentered="1"/>
  <pageMargins left="0" right="0" top="0" bottom="0" header="0" footer="0"/>
  <pageSetup paperSize="9" scale="4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39997558519241921"/>
    <pageSetUpPr fitToPage="1"/>
  </sheetPr>
  <dimension ref="B2:AB32"/>
  <sheetViews>
    <sheetView rightToLeft="1" view="pageBreakPreview" topLeftCell="A15" zoomScale="85" zoomScaleNormal="85" zoomScaleSheetLayoutView="85" workbookViewId="0">
      <selection activeCell="F31" sqref="F31"/>
    </sheetView>
  </sheetViews>
  <sheetFormatPr defaultRowHeight="21" x14ac:dyDescent="0.55000000000000004"/>
  <cols>
    <col min="1" max="1" width="4.7109375" style="2" customWidth="1"/>
    <col min="2" max="2" width="27.5703125" style="2" bestFit="1" customWidth="1"/>
    <col min="3" max="3" width="1" style="2" customWidth="1"/>
    <col min="4" max="4" width="15.85546875" style="2" bestFit="1" customWidth="1"/>
    <col min="5" max="5" width="1" style="2" customWidth="1"/>
    <col min="6" max="6" width="18.42578125" style="2" customWidth="1"/>
    <col min="7" max="7" width="1" style="2" customWidth="1"/>
    <col min="8" max="8" width="13.5703125" style="2" customWidth="1"/>
    <col min="9" max="9" width="1" style="2" customWidth="1"/>
    <col min="10" max="10" width="15.7109375" style="2" bestFit="1" customWidth="1"/>
    <col min="11" max="11" width="1" style="2" customWidth="1"/>
    <col min="12" max="12" width="14.5703125" style="2" bestFit="1" customWidth="1"/>
    <col min="13" max="13" width="1" style="2" customWidth="1"/>
    <col min="14" max="14" width="15.85546875" style="2" customWidth="1"/>
    <col min="15" max="15" width="1" style="2" customWidth="1"/>
    <col min="16" max="16" width="15.7109375" style="2" customWidth="1"/>
    <col min="17" max="17" width="1" style="2" customWidth="1"/>
    <col min="18" max="18" width="17.7109375" style="2" customWidth="1"/>
    <col min="19" max="19" width="1" style="2" customWidth="1"/>
    <col min="20" max="20" width="15.710937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2:28" ht="30" x14ac:dyDescent="0.55000000000000004">
      <c r="B3" s="108" t="s">
        <v>52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</row>
    <row r="4" spans="2:28" ht="30" x14ac:dyDescent="0.55000000000000004">
      <c r="B4" s="108" t="s">
        <v>221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</row>
    <row r="6" spans="2:28" ht="30" x14ac:dyDescent="0.55000000000000004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 x14ac:dyDescent="0.55000000000000004">
      <c r="B7" s="13" t="s">
        <v>110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42" customFormat="1" ht="24" x14ac:dyDescent="0.6">
      <c r="B8" s="132" t="s">
        <v>2</v>
      </c>
      <c r="D8" s="131" t="s">
        <v>62</v>
      </c>
      <c r="E8" s="131" t="s">
        <v>62</v>
      </c>
      <c r="F8" s="131" t="s">
        <v>62</v>
      </c>
      <c r="G8" s="131" t="s">
        <v>62</v>
      </c>
      <c r="H8" s="131" t="s">
        <v>62</v>
      </c>
      <c r="J8" s="131" t="s">
        <v>54</v>
      </c>
      <c r="K8" s="131" t="s">
        <v>54</v>
      </c>
      <c r="L8" s="131" t="s">
        <v>54</v>
      </c>
      <c r="M8" s="131" t="s">
        <v>54</v>
      </c>
      <c r="N8" s="131" t="s">
        <v>54</v>
      </c>
      <c r="P8" s="131" t="s">
        <v>55</v>
      </c>
      <c r="Q8" s="131" t="s">
        <v>55</v>
      </c>
      <c r="R8" s="131" t="s">
        <v>55</v>
      </c>
      <c r="S8" s="131" t="s">
        <v>55</v>
      </c>
      <c r="T8" s="131" t="s">
        <v>55</v>
      </c>
    </row>
    <row r="9" spans="2:28" s="42" customFormat="1" ht="56.25" customHeight="1" x14ac:dyDescent="0.6">
      <c r="B9" s="132" t="s">
        <v>2</v>
      </c>
      <c r="D9" s="130" t="s">
        <v>63</v>
      </c>
      <c r="E9" s="61"/>
      <c r="F9" s="130" t="s">
        <v>64</v>
      </c>
      <c r="G9" s="61"/>
      <c r="H9" s="130" t="s">
        <v>65</v>
      </c>
      <c r="J9" s="130" t="s">
        <v>66</v>
      </c>
      <c r="K9" s="61"/>
      <c r="L9" s="130" t="s">
        <v>59</v>
      </c>
      <c r="M9" s="61"/>
      <c r="N9" s="130" t="s">
        <v>67</v>
      </c>
      <c r="P9" s="130" t="s">
        <v>66</v>
      </c>
      <c r="Q9" s="61"/>
      <c r="R9" s="130" t="s">
        <v>59</v>
      </c>
      <c r="S9" s="61"/>
      <c r="T9" s="130" t="s">
        <v>67</v>
      </c>
    </row>
    <row r="10" spans="2:28" s="107" customFormat="1" ht="27.75" customHeight="1" x14ac:dyDescent="0.6">
      <c r="B10" s="6" t="s">
        <v>154</v>
      </c>
      <c r="D10" s="6" t="s">
        <v>175</v>
      </c>
      <c r="E10" s="104"/>
      <c r="F10" s="90">
        <v>1679731</v>
      </c>
      <c r="G10" s="90"/>
      <c r="H10" s="90">
        <v>6300</v>
      </c>
      <c r="I10" s="90"/>
      <c r="J10" s="90">
        <v>0</v>
      </c>
      <c r="K10" s="90"/>
      <c r="L10" s="90">
        <v>0</v>
      </c>
      <c r="M10" s="90"/>
      <c r="N10" s="90">
        <v>0</v>
      </c>
      <c r="O10" s="90"/>
      <c r="P10" s="90">
        <v>10582305300</v>
      </c>
      <c r="Q10" s="90"/>
      <c r="R10" s="90">
        <v>0</v>
      </c>
      <c r="S10" s="90"/>
      <c r="T10" s="90">
        <v>10582305300</v>
      </c>
    </row>
    <row r="11" spans="2:28" s="107" customFormat="1" ht="27.75" customHeight="1" x14ac:dyDescent="0.6">
      <c r="B11" s="6" t="s">
        <v>122</v>
      </c>
      <c r="D11" s="6" t="s">
        <v>187</v>
      </c>
      <c r="E11" s="104"/>
      <c r="F11" s="90">
        <v>1959000</v>
      </c>
      <c r="G11" s="90"/>
      <c r="H11" s="90">
        <v>4500</v>
      </c>
      <c r="I11" s="90"/>
      <c r="J11" s="90">
        <v>0</v>
      </c>
      <c r="K11" s="90"/>
      <c r="L11" s="90">
        <v>0</v>
      </c>
      <c r="M11" s="90"/>
      <c r="N11" s="90">
        <v>0</v>
      </c>
      <c r="O11" s="90"/>
      <c r="P11" s="90">
        <v>8815500000</v>
      </c>
      <c r="Q11" s="90"/>
      <c r="R11" s="90">
        <v>0</v>
      </c>
      <c r="S11" s="90"/>
      <c r="T11" s="90">
        <v>8815500000</v>
      </c>
    </row>
    <row r="12" spans="2:28" s="107" customFormat="1" ht="27.75" customHeight="1" x14ac:dyDescent="0.6">
      <c r="B12" s="6" t="s">
        <v>153</v>
      </c>
      <c r="D12" s="6" t="s">
        <v>188</v>
      </c>
      <c r="E12" s="104"/>
      <c r="F12" s="90">
        <v>3013713</v>
      </c>
      <c r="G12" s="90"/>
      <c r="H12" s="90">
        <v>2000</v>
      </c>
      <c r="I12" s="90"/>
      <c r="J12" s="90">
        <v>0</v>
      </c>
      <c r="K12" s="90"/>
      <c r="L12" s="90">
        <v>0</v>
      </c>
      <c r="M12" s="90"/>
      <c r="N12" s="90">
        <v>0</v>
      </c>
      <c r="O12" s="90"/>
      <c r="P12" s="90">
        <v>6027426000</v>
      </c>
      <c r="Q12" s="90"/>
      <c r="R12" s="90">
        <v>0</v>
      </c>
      <c r="S12" s="90"/>
      <c r="T12" s="90">
        <v>6027426000</v>
      </c>
    </row>
    <row r="13" spans="2:28" s="107" customFormat="1" ht="27.75" customHeight="1" x14ac:dyDescent="0.6">
      <c r="B13" s="6" t="s">
        <v>130</v>
      </c>
      <c r="D13" s="6" t="s">
        <v>189</v>
      </c>
      <c r="E13" s="104"/>
      <c r="F13" s="90">
        <v>4974884</v>
      </c>
      <c r="G13" s="90"/>
      <c r="H13" s="90">
        <v>900</v>
      </c>
      <c r="I13" s="90"/>
      <c r="J13" s="90">
        <v>0</v>
      </c>
      <c r="K13" s="90"/>
      <c r="L13" s="90">
        <v>0</v>
      </c>
      <c r="M13" s="90"/>
      <c r="N13" s="90">
        <v>0</v>
      </c>
      <c r="O13" s="90"/>
      <c r="P13" s="90">
        <v>4477395600</v>
      </c>
      <c r="Q13" s="90"/>
      <c r="R13" s="90">
        <v>0</v>
      </c>
      <c r="S13" s="90"/>
      <c r="T13" s="90">
        <v>4477395600</v>
      </c>
    </row>
    <row r="14" spans="2:28" s="107" customFormat="1" ht="27.75" customHeight="1" x14ac:dyDescent="0.6">
      <c r="B14" s="6" t="s">
        <v>146</v>
      </c>
      <c r="D14" s="6" t="s">
        <v>166</v>
      </c>
      <c r="E14" s="104"/>
      <c r="F14" s="90">
        <v>275724</v>
      </c>
      <c r="G14" s="90"/>
      <c r="H14" s="90">
        <v>15000</v>
      </c>
      <c r="I14" s="90"/>
      <c r="J14" s="90">
        <v>0</v>
      </c>
      <c r="K14" s="90"/>
      <c r="L14" s="90">
        <v>0</v>
      </c>
      <c r="M14" s="90"/>
      <c r="N14" s="90">
        <v>0</v>
      </c>
      <c r="O14" s="90"/>
      <c r="P14" s="90">
        <v>4135860000</v>
      </c>
      <c r="Q14" s="90"/>
      <c r="R14" s="90">
        <v>0</v>
      </c>
      <c r="S14" s="90"/>
      <c r="T14" s="90">
        <v>4135860000</v>
      </c>
    </row>
    <row r="15" spans="2:28" s="107" customFormat="1" ht="27.75" customHeight="1" x14ac:dyDescent="0.6">
      <c r="B15" s="6" t="s">
        <v>157</v>
      </c>
      <c r="D15" s="6" t="s">
        <v>190</v>
      </c>
      <c r="E15" s="104"/>
      <c r="F15" s="90">
        <v>887040</v>
      </c>
      <c r="G15" s="90"/>
      <c r="H15" s="90">
        <v>4327</v>
      </c>
      <c r="I15" s="90"/>
      <c r="J15" s="90">
        <v>0</v>
      </c>
      <c r="K15" s="90"/>
      <c r="L15" s="90">
        <v>0</v>
      </c>
      <c r="M15" s="90"/>
      <c r="N15" s="90">
        <v>0</v>
      </c>
      <c r="O15" s="90"/>
      <c r="P15" s="90">
        <v>3838222080</v>
      </c>
      <c r="Q15" s="90"/>
      <c r="R15" s="90">
        <v>220530513</v>
      </c>
      <c r="S15" s="90"/>
      <c r="T15" s="90">
        <v>3617691567</v>
      </c>
    </row>
    <row r="16" spans="2:28" s="107" customFormat="1" ht="27.75" customHeight="1" x14ac:dyDescent="0.6">
      <c r="B16" s="6" t="s">
        <v>133</v>
      </c>
      <c r="D16" s="6" t="s">
        <v>191</v>
      </c>
      <c r="E16" s="104"/>
      <c r="F16" s="90">
        <v>300000</v>
      </c>
      <c r="G16" s="90"/>
      <c r="H16" s="90">
        <v>11000</v>
      </c>
      <c r="I16" s="90"/>
      <c r="J16" s="90">
        <v>0</v>
      </c>
      <c r="K16" s="90"/>
      <c r="L16" s="90">
        <v>0</v>
      </c>
      <c r="M16" s="90"/>
      <c r="N16" s="90">
        <v>0</v>
      </c>
      <c r="O16" s="90"/>
      <c r="P16" s="90">
        <v>3300000000</v>
      </c>
      <c r="Q16" s="90"/>
      <c r="R16" s="90">
        <v>0</v>
      </c>
      <c r="S16" s="90"/>
      <c r="T16" s="90">
        <v>3300000000</v>
      </c>
    </row>
    <row r="17" spans="2:20" s="107" customFormat="1" ht="27.75" customHeight="1" x14ac:dyDescent="0.6">
      <c r="B17" s="6" t="s">
        <v>131</v>
      </c>
      <c r="D17" s="6" t="s">
        <v>192</v>
      </c>
      <c r="E17" s="104"/>
      <c r="F17" s="90">
        <v>902641</v>
      </c>
      <c r="G17" s="90"/>
      <c r="H17" s="90">
        <v>2211</v>
      </c>
      <c r="I17" s="90"/>
      <c r="J17" s="90">
        <v>0</v>
      </c>
      <c r="K17" s="90"/>
      <c r="L17" s="90">
        <v>0</v>
      </c>
      <c r="M17" s="90"/>
      <c r="N17" s="90">
        <v>0</v>
      </c>
      <c r="O17" s="90"/>
      <c r="P17" s="90">
        <v>1995739251</v>
      </c>
      <c r="Q17" s="90"/>
      <c r="R17" s="90">
        <v>168918369</v>
      </c>
      <c r="S17" s="90"/>
      <c r="T17" s="90">
        <v>1826820882</v>
      </c>
    </row>
    <row r="18" spans="2:20" s="107" customFormat="1" ht="27.75" customHeight="1" x14ac:dyDescent="0.6">
      <c r="B18" s="6" t="s">
        <v>155</v>
      </c>
      <c r="D18" s="6" t="s">
        <v>175</v>
      </c>
      <c r="E18" s="104"/>
      <c r="F18" s="90">
        <v>10679000</v>
      </c>
      <c r="G18" s="90"/>
      <c r="H18" s="90">
        <v>130</v>
      </c>
      <c r="I18" s="90"/>
      <c r="J18" s="90">
        <v>0</v>
      </c>
      <c r="K18" s="90"/>
      <c r="L18" s="90">
        <v>0</v>
      </c>
      <c r="M18" s="90"/>
      <c r="N18" s="90">
        <v>0</v>
      </c>
      <c r="O18" s="90"/>
      <c r="P18" s="90">
        <v>1388270000</v>
      </c>
      <c r="Q18" s="90"/>
      <c r="R18" s="90">
        <v>0</v>
      </c>
      <c r="S18" s="90"/>
      <c r="T18" s="90">
        <v>1388270000</v>
      </c>
    </row>
    <row r="19" spans="2:20" s="107" customFormat="1" ht="27.75" customHeight="1" x14ac:dyDescent="0.6">
      <c r="B19" s="6" t="s">
        <v>139</v>
      </c>
      <c r="D19" s="6" t="s">
        <v>179</v>
      </c>
      <c r="E19" s="104"/>
      <c r="F19" s="90">
        <v>4821980</v>
      </c>
      <c r="G19" s="90"/>
      <c r="H19" s="90">
        <v>200</v>
      </c>
      <c r="I19" s="90"/>
      <c r="J19" s="90">
        <v>0</v>
      </c>
      <c r="K19" s="90"/>
      <c r="L19" s="90">
        <v>0</v>
      </c>
      <c r="M19" s="90"/>
      <c r="N19" s="90">
        <v>0</v>
      </c>
      <c r="O19" s="90"/>
      <c r="P19" s="90">
        <v>964396000</v>
      </c>
      <c r="Q19" s="90"/>
      <c r="R19" s="90">
        <v>20051158</v>
      </c>
      <c r="S19" s="90"/>
      <c r="T19" s="90">
        <v>944344842</v>
      </c>
    </row>
    <row r="20" spans="2:20" s="107" customFormat="1" ht="27.75" customHeight="1" x14ac:dyDescent="0.6">
      <c r="B20" s="6" t="s">
        <v>143</v>
      </c>
      <c r="D20" s="6" t="s">
        <v>190</v>
      </c>
      <c r="E20" s="104"/>
      <c r="F20" s="90">
        <v>842226</v>
      </c>
      <c r="G20" s="90"/>
      <c r="H20" s="90">
        <v>500</v>
      </c>
      <c r="I20" s="90"/>
      <c r="J20" s="90">
        <v>0</v>
      </c>
      <c r="K20" s="90"/>
      <c r="L20" s="90">
        <v>0</v>
      </c>
      <c r="M20" s="90"/>
      <c r="N20" s="90">
        <v>0</v>
      </c>
      <c r="O20" s="90"/>
      <c r="P20" s="90">
        <v>421113000</v>
      </c>
      <c r="Q20" s="90"/>
      <c r="R20" s="90">
        <v>9858833</v>
      </c>
      <c r="S20" s="90"/>
      <c r="T20" s="90">
        <v>411254167</v>
      </c>
    </row>
    <row r="21" spans="2:20" s="107" customFormat="1" ht="27.75" customHeight="1" x14ac:dyDescent="0.6">
      <c r="B21" s="6" t="s">
        <v>162</v>
      </c>
      <c r="D21" s="6" t="s">
        <v>152</v>
      </c>
      <c r="E21" s="104"/>
      <c r="F21" s="90">
        <v>241720</v>
      </c>
      <c r="G21" s="90"/>
      <c r="H21" s="90">
        <v>1760</v>
      </c>
      <c r="I21" s="90"/>
      <c r="J21" s="90">
        <v>0</v>
      </c>
      <c r="K21" s="90"/>
      <c r="L21" s="90">
        <v>0</v>
      </c>
      <c r="M21" s="90"/>
      <c r="N21" s="90">
        <v>0</v>
      </c>
      <c r="O21" s="90"/>
      <c r="P21" s="90">
        <v>425427200</v>
      </c>
      <c r="Q21" s="90"/>
      <c r="R21" s="90">
        <v>16793179</v>
      </c>
      <c r="S21" s="90"/>
      <c r="T21" s="90">
        <v>408634021</v>
      </c>
    </row>
    <row r="22" spans="2:20" s="107" customFormat="1" ht="27.75" customHeight="1" x14ac:dyDescent="0.6">
      <c r="B22" s="6" t="s">
        <v>172</v>
      </c>
      <c r="D22" s="6" t="s">
        <v>193</v>
      </c>
      <c r="E22" s="104"/>
      <c r="F22" s="90">
        <v>5022320</v>
      </c>
      <c r="G22" s="90"/>
      <c r="H22" s="90">
        <v>40</v>
      </c>
      <c r="I22" s="90"/>
      <c r="J22" s="90">
        <v>0</v>
      </c>
      <c r="K22" s="90"/>
      <c r="L22" s="90">
        <v>0</v>
      </c>
      <c r="M22" s="90"/>
      <c r="N22" s="90">
        <v>0</v>
      </c>
      <c r="O22" s="90"/>
      <c r="P22" s="90">
        <v>200892800</v>
      </c>
      <c r="Q22" s="90"/>
      <c r="R22" s="90">
        <v>0</v>
      </c>
      <c r="S22" s="90"/>
      <c r="T22" s="90">
        <v>200892800</v>
      </c>
    </row>
    <row r="23" spans="2:20" s="107" customFormat="1" ht="27.75" customHeight="1" x14ac:dyDescent="0.6">
      <c r="B23" s="6" t="s">
        <v>171</v>
      </c>
      <c r="D23" s="6" t="s">
        <v>194</v>
      </c>
      <c r="E23" s="104"/>
      <c r="F23" s="90">
        <v>1241633</v>
      </c>
      <c r="G23" s="90"/>
      <c r="H23" s="90">
        <v>100</v>
      </c>
      <c r="I23" s="90"/>
      <c r="J23" s="90">
        <v>0</v>
      </c>
      <c r="K23" s="90"/>
      <c r="L23" s="90">
        <v>0</v>
      </c>
      <c r="M23" s="90"/>
      <c r="N23" s="90">
        <v>0</v>
      </c>
      <c r="O23" s="90"/>
      <c r="P23" s="90">
        <v>124163300</v>
      </c>
      <c r="Q23" s="90"/>
      <c r="R23" s="90">
        <v>0</v>
      </c>
      <c r="S23" s="90"/>
      <c r="T23" s="90">
        <v>124163300</v>
      </c>
    </row>
    <row r="24" spans="2:20" s="107" customFormat="1" ht="27.75" customHeight="1" x14ac:dyDescent="0.6">
      <c r="B24" s="6" t="s">
        <v>156</v>
      </c>
      <c r="D24" s="6" t="s">
        <v>175</v>
      </c>
      <c r="E24" s="104"/>
      <c r="F24" s="90">
        <v>16200000</v>
      </c>
      <c r="G24" s="90"/>
      <c r="H24" s="90">
        <v>3</v>
      </c>
      <c r="I24" s="90"/>
      <c r="J24" s="90">
        <v>0</v>
      </c>
      <c r="K24" s="90"/>
      <c r="L24" s="90">
        <v>0</v>
      </c>
      <c r="M24" s="90"/>
      <c r="N24" s="90">
        <v>0</v>
      </c>
      <c r="O24" s="90"/>
      <c r="P24" s="90">
        <v>48600000</v>
      </c>
      <c r="Q24" s="90"/>
      <c r="R24" s="90">
        <v>0</v>
      </c>
      <c r="S24" s="90"/>
      <c r="T24" s="90">
        <v>48600000</v>
      </c>
    </row>
    <row r="25" spans="2:20" s="107" customFormat="1" ht="27.75" customHeight="1" x14ac:dyDescent="0.6">
      <c r="B25" s="6" t="s">
        <v>174</v>
      </c>
      <c r="D25" s="6" t="s">
        <v>176</v>
      </c>
      <c r="E25" s="104"/>
      <c r="F25" s="90">
        <v>70000</v>
      </c>
      <c r="G25" s="90"/>
      <c r="H25" s="90">
        <v>500</v>
      </c>
      <c r="I25" s="90"/>
      <c r="J25" s="90">
        <v>0</v>
      </c>
      <c r="K25" s="90"/>
      <c r="L25" s="90">
        <v>0</v>
      </c>
      <c r="M25" s="90"/>
      <c r="N25" s="90">
        <v>0</v>
      </c>
      <c r="O25" s="90"/>
      <c r="P25" s="90">
        <v>35000000</v>
      </c>
      <c r="Q25" s="90"/>
      <c r="R25" s="90">
        <v>0</v>
      </c>
      <c r="S25" s="90"/>
      <c r="T25" s="90">
        <v>35000000</v>
      </c>
    </row>
    <row r="26" spans="2:20" s="107" customFormat="1" ht="27.75" customHeight="1" x14ac:dyDescent="0.6">
      <c r="B26" s="6" t="s">
        <v>173</v>
      </c>
      <c r="D26" s="6" t="s">
        <v>195</v>
      </c>
      <c r="E26" s="104"/>
      <c r="F26" s="90">
        <v>900000</v>
      </c>
      <c r="G26" s="90"/>
      <c r="H26" s="90">
        <v>11</v>
      </c>
      <c r="I26" s="90"/>
      <c r="J26" s="90">
        <v>0</v>
      </c>
      <c r="K26" s="90"/>
      <c r="L26" s="90">
        <v>0</v>
      </c>
      <c r="M26" s="90"/>
      <c r="N26" s="90">
        <v>0</v>
      </c>
      <c r="O26" s="90"/>
      <c r="P26" s="90">
        <v>9900000</v>
      </c>
      <c r="Q26" s="90"/>
      <c r="R26" s="90">
        <v>0</v>
      </c>
      <c r="S26" s="90"/>
      <c r="T26" s="90">
        <v>9900000</v>
      </c>
    </row>
    <row r="27" spans="2:20" s="107" customFormat="1" ht="27.75" customHeight="1" x14ac:dyDescent="0.6">
      <c r="B27" s="6" t="s">
        <v>138</v>
      </c>
      <c r="D27" s="6" t="s">
        <v>177</v>
      </c>
      <c r="E27" s="104"/>
      <c r="F27" s="90">
        <v>1</v>
      </c>
      <c r="G27" s="90"/>
      <c r="H27" s="90">
        <v>2400</v>
      </c>
      <c r="I27" s="90"/>
      <c r="J27" s="90">
        <v>0</v>
      </c>
      <c r="K27" s="90"/>
      <c r="L27" s="90">
        <v>0</v>
      </c>
      <c r="M27" s="90"/>
      <c r="N27" s="90">
        <v>0</v>
      </c>
      <c r="O27" s="90"/>
      <c r="P27" s="90">
        <v>2400</v>
      </c>
      <c r="Q27" s="90"/>
      <c r="R27" s="90">
        <v>0</v>
      </c>
      <c r="S27" s="90"/>
      <c r="T27" s="90">
        <v>2400</v>
      </c>
    </row>
    <row r="28" spans="2:20" s="107" customFormat="1" ht="27.75" customHeight="1" x14ac:dyDescent="0.6">
      <c r="B28" s="6" t="s">
        <v>128</v>
      </c>
      <c r="D28" s="6" t="s">
        <v>151</v>
      </c>
      <c r="E28" s="104"/>
      <c r="F28" s="90">
        <v>1</v>
      </c>
      <c r="G28" s="90"/>
      <c r="H28" s="90">
        <v>170</v>
      </c>
      <c r="I28" s="90"/>
      <c r="J28" s="90">
        <v>0</v>
      </c>
      <c r="K28" s="90"/>
      <c r="L28" s="90">
        <v>0</v>
      </c>
      <c r="M28" s="90"/>
      <c r="N28" s="90">
        <v>0</v>
      </c>
      <c r="O28" s="90"/>
      <c r="P28" s="90">
        <v>170</v>
      </c>
      <c r="Q28" s="90"/>
      <c r="R28" s="90">
        <v>0</v>
      </c>
      <c r="S28" s="90"/>
      <c r="T28" s="90">
        <v>170</v>
      </c>
    </row>
    <row r="29" spans="2:20" s="4" customFormat="1" x14ac:dyDescent="0.55000000000000004">
      <c r="D29" s="6"/>
      <c r="E29" s="6"/>
      <c r="F29" s="90"/>
      <c r="G29" s="6"/>
      <c r="H29" s="90"/>
      <c r="I29" s="6"/>
      <c r="J29" s="90"/>
      <c r="K29" s="6"/>
      <c r="L29" s="90"/>
      <c r="M29" s="6"/>
      <c r="N29" s="90"/>
      <c r="O29" s="6"/>
      <c r="P29" s="90"/>
      <c r="Q29" s="6"/>
      <c r="R29" s="90"/>
      <c r="S29" s="6"/>
      <c r="T29" s="90"/>
    </row>
    <row r="30" spans="2:20" ht="21.75" thickBot="1" x14ac:dyDescent="0.6">
      <c r="B30" s="30" t="s">
        <v>88</v>
      </c>
      <c r="C30" s="30"/>
      <c r="D30" s="30"/>
      <c r="E30" s="30"/>
      <c r="F30" s="72">
        <f>SUM(F10:F29)</f>
        <v>54011614</v>
      </c>
      <c r="G30" s="72"/>
      <c r="H30" s="72">
        <f>SUM(H10:H29)</f>
        <v>52052</v>
      </c>
      <c r="I30" s="72"/>
      <c r="J30" s="72">
        <f>SUM(J10:J29)</f>
        <v>0</v>
      </c>
      <c r="K30" s="72"/>
      <c r="L30" s="72">
        <f>SUM(L10:L29)</f>
        <v>0</v>
      </c>
      <c r="M30" s="72"/>
      <c r="N30" s="72">
        <f>SUM(N10:N29)</f>
        <v>0</v>
      </c>
      <c r="O30" s="72"/>
      <c r="P30" s="72">
        <f>SUM(P10:P29)</f>
        <v>46790213101</v>
      </c>
      <c r="Q30" s="77"/>
      <c r="R30" s="72">
        <f>SUM(R10:R29)</f>
        <v>436152052</v>
      </c>
      <c r="S30" s="77"/>
      <c r="T30" s="72">
        <f>SUM(T10:T29)</f>
        <v>46354061049</v>
      </c>
    </row>
    <row r="31" spans="2:20" ht="21.75" thickTop="1" x14ac:dyDescent="0.55000000000000004"/>
    <row r="32" spans="2:20" ht="30" x14ac:dyDescent="0.75">
      <c r="J32" s="55">
        <v>10</v>
      </c>
    </row>
  </sheetData>
  <sortState xmlns:xlrd2="http://schemas.microsoft.com/office/spreadsheetml/2017/richdata2" ref="B29:T29">
    <sortCondition descending="1" ref="T29"/>
  </sortState>
  <mergeCells count="16">
    <mergeCell ref="B2:T2"/>
    <mergeCell ref="B3:T3"/>
    <mergeCell ref="B4:T4"/>
    <mergeCell ref="R9"/>
    <mergeCell ref="T9"/>
    <mergeCell ref="P8:T8"/>
    <mergeCell ref="J9"/>
    <mergeCell ref="L9"/>
    <mergeCell ref="N9"/>
    <mergeCell ref="J8:N8"/>
    <mergeCell ref="P9"/>
    <mergeCell ref="B8:B9"/>
    <mergeCell ref="D9"/>
    <mergeCell ref="F9"/>
    <mergeCell ref="H9"/>
    <mergeCell ref="D8:H8"/>
  </mergeCells>
  <printOptions horizontalCentered="1" verticalCentered="1"/>
  <pageMargins left="0" right="0" top="0" bottom="0" header="0" footer="0"/>
  <pageSetup paperSize="9" scale="6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39997558519241921"/>
    <pageSetUpPr fitToPage="1"/>
  </sheetPr>
  <dimension ref="B2:AB40"/>
  <sheetViews>
    <sheetView rightToLeft="1" view="pageBreakPreview" topLeftCell="A14" zoomScale="60" zoomScaleNormal="70" workbookViewId="0">
      <selection activeCell="D39" sqref="D39"/>
    </sheetView>
  </sheetViews>
  <sheetFormatPr defaultRowHeight="21" x14ac:dyDescent="0.55000000000000004"/>
  <cols>
    <col min="1" max="1" width="3.7109375" style="4" customWidth="1"/>
    <col min="2" max="2" width="34.85546875" style="4" customWidth="1"/>
    <col min="3" max="3" width="1" style="4" customWidth="1"/>
    <col min="4" max="4" width="14.42578125" style="4" bestFit="1" customWidth="1"/>
    <col min="5" max="5" width="1" style="4" customWidth="1"/>
    <col min="6" max="6" width="21.42578125" style="4" bestFit="1" customWidth="1"/>
    <col min="7" max="7" width="1" style="4" customWidth="1"/>
    <col min="8" max="8" width="21.42578125" style="4" bestFit="1" customWidth="1"/>
    <col min="9" max="9" width="1" style="4" customWidth="1"/>
    <col min="10" max="10" width="21.85546875" style="4" customWidth="1"/>
    <col min="11" max="11" width="1" style="4" customWidth="1"/>
    <col min="12" max="12" width="14.42578125" style="4" bestFit="1" customWidth="1"/>
    <col min="13" max="13" width="1" style="4" customWidth="1"/>
    <col min="14" max="14" width="21.42578125" style="4" bestFit="1" customWidth="1"/>
    <col min="15" max="15" width="1" style="4" customWidth="1"/>
    <col min="16" max="16" width="19.140625" style="4" bestFit="1" customWidth="1"/>
    <col min="17" max="17" width="1" style="4" customWidth="1"/>
    <col min="18" max="18" width="20.4257812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10" t="s">
        <v>0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</row>
    <row r="3" spans="2:28" ht="30" x14ac:dyDescent="0.55000000000000004">
      <c r="B3" s="110" t="s">
        <v>52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</row>
    <row r="4" spans="2:28" ht="30" x14ac:dyDescent="0.55000000000000004">
      <c r="B4" s="110" t="s">
        <v>221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</row>
    <row r="6" spans="2:28" s="2" customFormat="1" ht="30" x14ac:dyDescent="0.55000000000000004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2" customFormat="1" ht="30" x14ac:dyDescent="0.55000000000000004">
      <c r="B7" s="13" t="s">
        <v>111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x14ac:dyDescent="0.55000000000000004">
      <c r="B8" s="109" t="s">
        <v>2</v>
      </c>
      <c r="D8" s="110" t="s">
        <v>54</v>
      </c>
      <c r="E8" s="110" t="s">
        <v>54</v>
      </c>
      <c r="F8" s="110" t="s">
        <v>54</v>
      </c>
      <c r="G8" s="110" t="s">
        <v>54</v>
      </c>
      <c r="H8" s="110" t="s">
        <v>54</v>
      </c>
      <c r="I8" s="110" t="s">
        <v>54</v>
      </c>
      <c r="J8" s="110" t="s">
        <v>54</v>
      </c>
      <c r="L8" s="110" t="s">
        <v>55</v>
      </c>
      <c r="M8" s="110" t="s">
        <v>55</v>
      </c>
      <c r="N8" s="110" t="s">
        <v>55</v>
      </c>
      <c r="O8" s="110" t="s">
        <v>55</v>
      </c>
      <c r="P8" s="110" t="s">
        <v>55</v>
      </c>
      <c r="Q8" s="110" t="s">
        <v>55</v>
      </c>
      <c r="R8" s="110" t="s">
        <v>55</v>
      </c>
    </row>
    <row r="9" spans="2:28" ht="48" customHeight="1" x14ac:dyDescent="0.65">
      <c r="B9" s="109" t="s">
        <v>2</v>
      </c>
      <c r="D9" s="113" t="s">
        <v>6</v>
      </c>
      <c r="E9" s="53"/>
      <c r="F9" s="113" t="s">
        <v>68</v>
      </c>
      <c r="G9" s="53"/>
      <c r="H9" s="113" t="s">
        <v>69</v>
      </c>
      <c r="I9" s="53"/>
      <c r="J9" s="113" t="s">
        <v>70</v>
      </c>
      <c r="K9" s="41"/>
      <c r="L9" s="113" t="s">
        <v>6</v>
      </c>
      <c r="M9" s="53"/>
      <c r="N9" s="113" t="s">
        <v>68</v>
      </c>
      <c r="O9" s="53"/>
      <c r="P9" s="113" t="s">
        <v>69</v>
      </c>
      <c r="Q9" s="53"/>
      <c r="R9" s="113" t="s">
        <v>70</v>
      </c>
    </row>
    <row r="10" spans="2:28" s="2" customFormat="1" x14ac:dyDescent="0.55000000000000004">
      <c r="B10" s="2" t="s">
        <v>139</v>
      </c>
      <c r="C10" s="104"/>
      <c r="D10" s="86">
        <v>4821980</v>
      </c>
      <c r="E10" s="86"/>
      <c r="F10" s="86">
        <v>75206707846</v>
      </c>
      <c r="G10" s="86"/>
      <c r="H10" s="86">
        <v>78034748485</v>
      </c>
      <c r="I10" s="86"/>
      <c r="J10" s="86">
        <v>-2828040638</v>
      </c>
      <c r="K10" s="86"/>
      <c r="L10" s="86">
        <v>4821980</v>
      </c>
      <c r="M10" s="86"/>
      <c r="N10" s="86">
        <v>75206707846</v>
      </c>
      <c r="O10" s="86"/>
      <c r="P10" s="86">
        <v>67073864943</v>
      </c>
      <c r="Q10" s="86"/>
      <c r="R10" s="86">
        <v>8132842903</v>
      </c>
    </row>
    <row r="11" spans="2:28" s="2" customFormat="1" x14ac:dyDescent="0.55000000000000004">
      <c r="B11" s="2" t="s">
        <v>147</v>
      </c>
      <c r="C11" s="104"/>
      <c r="D11" s="86">
        <v>1887380</v>
      </c>
      <c r="E11" s="86"/>
      <c r="F11" s="86">
        <v>50168253379</v>
      </c>
      <c r="G11" s="86"/>
      <c r="H11" s="86">
        <v>42476038014</v>
      </c>
      <c r="I11" s="86"/>
      <c r="J11" s="86">
        <v>7692215365</v>
      </c>
      <c r="K11" s="86"/>
      <c r="L11" s="86">
        <v>1887380</v>
      </c>
      <c r="M11" s="86"/>
      <c r="N11" s="86">
        <v>50168253379</v>
      </c>
      <c r="O11" s="86"/>
      <c r="P11" s="86">
        <v>43920696522</v>
      </c>
      <c r="Q11" s="86"/>
      <c r="R11" s="86">
        <v>6247556857</v>
      </c>
    </row>
    <row r="12" spans="2:28" s="2" customFormat="1" x14ac:dyDescent="0.55000000000000004">
      <c r="B12" s="2" t="s">
        <v>146</v>
      </c>
      <c r="C12" s="104"/>
      <c r="D12" s="86">
        <v>157501</v>
      </c>
      <c r="E12" s="86"/>
      <c r="F12" s="86">
        <v>22913122235</v>
      </c>
      <c r="G12" s="86"/>
      <c r="H12" s="86">
        <v>19022510089</v>
      </c>
      <c r="I12" s="86"/>
      <c r="J12" s="86">
        <v>3890612146</v>
      </c>
      <c r="K12" s="86"/>
      <c r="L12" s="86">
        <v>157501</v>
      </c>
      <c r="M12" s="86"/>
      <c r="N12" s="86">
        <v>22913122235</v>
      </c>
      <c r="O12" s="86"/>
      <c r="P12" s="86">
        <v>18255205249</v>
      </c>
      <c r="Q12" s="86"/>
      <c r="R12" s="86">
        <v>4657916986</v>
      </c>
    </row>
    <row r="13" spans="2:28" s="2" customFormat="1" x14ac:dyDescent="0.55000000000000004">
      <c r="B13" s="2" t="s">
        <v>155</v>
      </c>
      <c r="C13" s="104"/>
      <c r="D13" s="86">
        <v>14541998</v>
      </c>
      <c r="E13" s="86"/>
      <c r="F13" s="86">
        <v>65613392454</v>
      </c>
      <c r="G13" s="86"/>
      <c r="H13" s="86">
        <v>63870122869</v>
      </c>
      <c r="I13" s="86"/>
      <c r="J13" s="86">
        <v>1743269585</v>
      </c>
      <c r="K13" s="86"/>
      <c r="L13" s="86">
        <v>14541998</v>
      </c>
      <c r="M13" s="86"/>
      <c r="N13" s="86">
        <v>65613392454</v>
      </c>
      <c r="O13" s="86"/>
      <c r="P13" s="86">
        <v>62617975535</v>
      </c>
      <c r="Q13" s="86"/>
      <c r="R13" s="86">
        <v>2995416919</v>
      </c>
    </row>
    <row r="14" spans="2:28" s="2" customFormat="1" x14ac:dyDescent="0.55000000000000004">
      <c r="B14" s="2" t="s">
        <v>169</v>
      </c>
      <c r="C14" s="104"/>
      <c r="D14" s="86">
        <v>697392</v>
      </c>
      <c r="E14" s="86"/>
      <c r="F14" s="86">
        <v>29150847865</v>
      </c>
      <c r="G14" s="86"/>
      <c r="H14" s="86">
        <v>27036458186</v>
      </c>
      <c r="I14" s="86"/>
      <c r="J14" s="86">
        <v>2114389679</v>
      </c>
      <c r="K14" s="86"/>
      <c r="L14" s="86">
        <v>697392</v>
      </c>
      <c r="M14" s="86"/>
      <c r="N14" s="86">
        <v>29150847865</v>
      </c>
      <c r="O14" s="86"/>
      <c r="P14" s="86">
        <v>26370108277</v>
      </c>
      <c r="Q14" s="86"/>
      <c r="R14" s="86">
        <v>2780739588</v>
      </c>
    </row>
    <row r="15" spans="2:28" s="2" customFormat="1" x14ac:dyDescent="0.55000000000000004">
      <c r="B15" s="2" t="s">
        <v>145</v>
      </c>
      <c r="C15" s="104"/>
      <c r="D15" s="86">
        <v>620572</v>
      </c>
      <c r="E15" s="86"/>
      <c r="F15" s="86">
        <v>15125887708</v>
      </c>
      <c r="G15" s="86"/>
      <c r="H15" s="86">
        <v>13866491456</v>
      </c>
      <c r="I15" s="86"/>
      <c r="J15" s="86">
        <v>1259396252</v>
      </c>
      <c r="K15" s="86"/>
      <c r="L15" s="86">
        <v>620572</v>
      </c>
      <c r="M15" s="86"/>
      <c r="N15" s="86">
        <v>15125887708</v>
      </c>
      <c r="O15" s="86"/>
      <c r="P15" s="86">
        <v>12861939598</v>
      </c>
      <c r="Q15" s="86"/>
      <c r="R15" s="86">
        <v>2263948110</v>
      </c>
    </row>
    <row r="16" spans="2:28" s="2" customFormat="1" x14ac:dyDescent="0.55000000000000004">
      <c r="B16" s="2" t="s">
        <v>130</v>
      </c>
      <c r="C16" s="104"/>
      <c r="D16" s="86">
        <v>4974884</v>
      </c>
      <c r="E16" s="86"/>
      <c r="F16" s="86">
        <v>42727248923</v>
      </c>
      <c r="G16" s="86"/>
      <c r="H16" s="86">
        <v>33974097234</v>
      </c>
      <c r="I16" s="86"/>
      <c r="J16" s="86">
        <v>8753151689</v>
      </c>
      <c r="K16" s="86"/>
      <c r="L16" s="86">
        <v>4974884</v>
      </c>
      <c r="M16" s="86"/>
      <c r="N16" s="86">
        <v>42727248923</v>
      </c>
      <c r="O16" s="86"/>
      <c r="P16" s="86">
        <v>40650229878</v>
      </c>
      <c r="Q16" s="86"/>
      <c r="R16" s="86">
        <v>2077019045</v>
      </c>
    </row>
    <row r="17" spans="2:18" s="2" customFormat="1" x14ac:dyDescent="0.55000000000000004">
      <c r="B17" s="2" t="s">
        <v>223</v>
      </c>
      <c r="C17" s="104"/>
      <c r="D17" s="86">
        <v>747967</v>
      </c>
      <c r="E17" s="86"/>
      <c r="F17" s="86">
        <v>29190461572</v>
      </c>
      <c r="G17" s="86"/>
      <c r="H17" s="86">
        <v>28658744019</v>
      </c>
      <c r="I17" s="86"/>
      <c r="J17" s="86">
        <v>531717553</v>
      </c>
      <c r="K17" s="86"/>
      <c r="L17" s="86">
        <v>747967</v>
      </c>
      <c r="M17" s="86"/>
      <c r="N17" s="86">
        <v>29190461572</v>
      </c>
      <c r="O17" s="86"/>
      <c r="P17" s="86">
        <v>28658744019</v>
      </c>
      <c r="Q17" s="86"/>
      <c r="R17" s="86">
        <v>531717553</v>
      </c>
    </row>
    <row r="18" spans="2:18" s="2" customFormat="1" x14ac:dyDescent="0.55000000000000004">
      <c r="B18" s="2" t="s">
        <v>224</v>
      </c>
      <c r="C18" s="104"/>
      <c r="D18" s="86">
        <v>302870</v>
      </c>
      <c r="E18" s="86"/>
      <c r="F18" s="86">
        <v>14893830175</v>
      </c>
      <c r="G18" s="86"/>
      <c r="H18" s="86">
        <v>14554235672</v>
      </c>
      <c r="I18" s="86"/>
      <c r="J18" s="86">
        <v>339594503</v>
      </c>
      <c r="K18" s="86"/>
      <c r="L18" s="86">
        <v>302870</v>
      </c>
      <c r="M18" s="86"/>
      <c r="N18" s="86">
        <v>14893830175</v>
      </c>
      <c r="O18" s="86"/>
      <c r="P18" s="86">
        <v>14554235672</v>
      </c>
      <c r="Q18" s="86"/>
      <c r="R18" s="86">
        <v>339594503</v>
      </c>
    </row>
    <row r="19" spans="2:18" s="2" customFormat="1" x14ac:dyDescent="0.55000000000000004">
      <c r="B19" s="2" t="s">
        <v>227</v>
      </c>
      <c r="C19" s="104"/>
      <c r="D19" s="86">
        <v>9200</v>
      </c>
      <c r="E19" s="86"/>
      <c r="F19" s="86">
        <v>7360229716</v>
      </c>
      <c r="G19" s="86"/>
      <c r="H19" s="86">
        <v>7277782857</v>
      </c>
      <c r="I19" s="86"/>
      <c r="J19" s="86">
        <v>82446859</v>
      </c>
      <c r="K19" s="86"/>
      <c r="L19" s="86">
        <v>9200</v>
      </c>
      <c r="M19" s="86"/>
      <c r="N19" s="86">
        <v>7360229716</v>
      </c>
      <c r="O19" s="86"/>
      <c r="P19" s="86">
        <v>7277782857</v>
      </c>
      <c r="Q19" s="86"/>
      <c r="R19" s="86">
        <v>82446859</v>
      </c>
    </row>
    <row r="20" spans="2:18" s="2" customFormat="1" x14ac:dyDescent="0.55000000000000004">
      <c r="B20" s="2" t="s">
        <v>183</v>
      </c>
      <c r="C20" s="104"/>
      <c r="D20" s="86">
        <v>6100</v>
      </c>
      <c r="E20" s="86"/>
      <c r="F20" s="86">
        <v>4515743373</v>
      </c>
      <c r="G20" s="86"/>
      <c r="H20" s="86">
        <v>4403523716</v>
      </c>
      <c r="I20" s="86"/>
      <c r="J20" s="86">
        <v>112219657</v>
      </c>
      <c r="K20" s="86"/>
      <c r="L20" s="86">
        <v>6100</v>
      </c>
      <c r="M20" s="86"/>
      <c r="N20" s="86">
        <v>4515743373</v>
      </c>
      <c r="O20" s="86"/>
      <c r="P20" s="86">
        <v>4467839647</v>
      </c>
      <c r="Q20" s="86"/>
      <c r="R20" s="86">
        <v>47903726</v>
      </c>
    </row>
    <row r="21" spans="2:18" s="2" customFormat="1" x14ac:dyDescent="0.55000000000000004">
      <c r="B21" s="2" t="s">
        <v>123</v>
      </c>
      <c r="C21" s="104"/>
      <c r="D21" s="86">
        <v>4097</v>
      </c>
      <c r="E21" s="86"/>
      <c r="F21" s="86">
        <v>3106806439</v>
      </c>
      <c r="G21" s="86"/>
      <c r="H21" s="86">
        <v>3032761717</v>
      </c>
      <c r="I21" s="86"/>
      <c r="J21" s="86">
        <v>74044722</v>
      </c>
      <c r="K21" s="86"/>
      <c r="L21" s="86">
        <v>4097</v>
      </c>
      <c r="M21" s="86"/>
      <c r="N21" s="86">
        <v>3106806439</v>
      </c>
      <c r="O21" s="86"/>
      <c r="P21" s="86">
        <v>3067710692</v>
      </c>
      <c r="Q21" s="86"/>
      <c r="R21" s="86">
        <v>39095747</v>
      </c>
    </row>
    <row r="22" spans="2:18" s="2" customFormat="1" x14ac:dyDescent="0.55000000000000004">
      <c r="B22" s="2" t="s">
        <v>126</v>
      </c>
      <c r="C22" s="104"/>
      <c r="D22" s="86">
        <v>77</v>
      </c>
      <c r="E22" s="86"/>
      <c r="F22" s="86">
        <v>62678187</v>
      </c>
      <c r="G22" s="86"/>
      <c r="H22" s="86">
        <v>61375583</v>
      </c>
      <c r="I22" s="86"/>
      <c r="J22" s="86">
        <v>1302604</v>
      </c>
      <c r="K22" s="86"/>
      <c r="L22" s="86">
        <v>77</v>
      </c>
      <c r="M22" s="86"/>
      <c r="N22" s="86">
        <v>62678187</v>
      </c>
      <c r="O22" s="86"/>
      <c r="P22" s="86">
        <v>56096650</v>
      </c>
      <c r="Q22" s="86"/>
      <c r="R22" s="86">
        <v>6581537</v>
      </c>
    </row>
    <row r="23" spans="2:18" s="2" customFormat="1" x14ac:dyDescent="0.55000000000000004">
      <c r="B23" s="2" t="s">
        <v>117</v>
      </c>
      <c r="C23" s="104"/>
      <c r="D23" s="86">
        <v>5400</v>
      </c>
      <c r="E23" s="86"/>
      <c r="F23" s="86">
        <v>5399021250</v>
      </c>
      <c r="G23" s="86"/>
      <c r="H23" s="86">
        <v>5399021250</v>
      </c>
      <c r="I23" s="86"/>
      <c r="J23" s="86">
        <v>0</v>
      </c>
      <c r="K23" s="86"/>
      <c r="L23" s="86">
        <v>5400</v>
      </c>
      <c r="M23" s="86"/>
      <c r="N23" s="86">
        <v>5399021250</v>
      </c>
      <c r="O23" s="86"/>
      <c r="P23" s="86">
        <v>5399021250</v>
      </c>
      <c r="Q23" s="86"/>
      <c r="R23" s="86">
        <v>0</v>
      </c>
    </row>
    <row r="24" spans="2:18" s="2" customFormat="1" x14ac:dyDescent="0.55000000000000004">
      <c r="B24" s="2" t="s">
        <v>225</v>
      </c>
      <c r="C24" s="104"/>
      <c r="D24" s="86">
        <v>2003624</v>
      </c>
      <c r="E24" s="86"/>
      <c r="F24" s="86">
        <v>9116022055</v>
      </c>
      <c r="G24" s="86"/>
      <c r="H24" s="86">
        <v>9270605044</v>
      </c>
      <c r="I24" s="86"/>
      <c r="J24" s="86">
        <v>-154582988</v>
      </c>
      <c r="K24" s="86"/>
      <c r="L24" s="86">
        <v>2003624</v>
      </c>
      <c r="M24" s="86"/>
      <c r="N24" s="86">
        <v>9116022055</v>
      </c>
      <c r="O24" s="86"/>
      <c r="P24" s="86">
        <v>9270605044</v>
      </c>
      <c r="Q24" s="86"/>
      <c r="R24" s="86">
        <v>-154582988</v>
      </c>
    </row>
    <row r="25" spans="2:18" s="2" customFormat="1" x14ac:dyDescent="0.55000000000000004">
      <c r="B25" s="2" t="s">
        <v>226</v>
      </c>
      <c r="C25" s="104"/>
      <c r="D25" s="86">
        <v>1397761</v>
      </c>
      <c r="E25" s="86"/>
      <c r="F25" s="86">
        <v>7766993760</v>
      </c>
      <c r="G25" s="86"/>
      <c r="H25" s="86">
        <v>7952407760</v>
      </c>
      <c r="I25" s="86"/>
      <c r="J25" s="86">
        <v>-185413999</v>
      </c>
      <c r="K25" s="86"/>
      <c r="L25" s="86">
        <v>1397761</v>
      </c>
      <c r="M25" s="86"/>
      <c r="N25" s="86">
        <v>7766993760</v>
      </c>
      <c r="O25" s="86"/>
      <c r="P25" s="86">
        <v>7952407760</v>
      </c>
      <c r="Q25" s="86"/>
      <c r="R25" s="86">
        <v>-185413999</v>
      </c>
    </row>
    <row r="26" spans="2:18" s="2" customFormat="1" x14ac:dyDescent="0.55000000000000004">
      <c r="B26" s="2" t="s">
        <v>172</v>
      </c>
      <c r="C26" s="104"/>
      <c r="D26" s="86">
        <v>782001</v>
      </c>
      <c r="E26" s="86"/>
      <c r="F26" s="86">
        <v>1564801713</v>
      </c>
      <c r="G26" s="86"/>
      <c r="H26" s="86">
        <v>1341702810</v>
      </c>
      <c r="I26" s="86"/>
      <c r="J26" s="86">
        <v>223098903</v>
      </c>
      <c r="K26" s="86"/>
      <c r="L26" s="86">
        <v>782001</v>
      </c>
      <c r="M26" s="86"/>
      <c r="N26" s="86">
        <v>1564801713</v>
      </c>
      <c r="O26" s="86"/>
      <c r="P26" s="86">
        <v>1945813397</v>
      </c>
      <c r="Q26" s="86"/>
      <c r="R26" s="86">
        <v>-381011683</v>
      </c>
    </row>
    <row r="27" spans="2:18" s="2" customFormat="1" x14ac:dyDescent="0.55000000000000004">
      <c r="B27" s="2" t="s">
        <v>154</v>
      </c>
      <c r="C27" s="104"/>
      <c r="D27" s="86">
        <v>146456</v>
      </c>
      <c r="E27" s="86"/>
      <c r="F27" s="86">
        <v>7359300862</v>
      </c>
      <c r="G27" s="86"/>
      <c r="H27" s="86">
        <v>5228965302</v>
      </c>
      <c r="I27" s="86"/>
      <c r="J27" s="86">
        <v>2130335560</v>
      </c>
      <c r="K27" s="86"/>
      <c r="L27" s="86">
        <v>146456</v>
      </c>
      <c r="M27" s="86"/>
      <c r="N27" s="86">
        <v>7359300862</v>
      </c>
      <c r="O27" s="86"/>
      <c r="P27" s="86">
        <v>7765556630</v>
      </c>
      <c r="Q27" s="86"/>
      <c r="R27" s="86">
        <v>-406255767</v>
      </c>
    </row>
    <row r="28" spans="2:18" s="2" customFormat="1" x14ac:dyDescent="0.55000000000000004">
      <c r="B28" s="2" t="s">
        <v>197</v>
      </c>
      <c r="C28" s="104"/>
      <c r="D28" s="86">
        <v>617252</v>
      </c>
      <c r="E28" s="86"/>
      <c r="F28" s="86">
        <v>19812477230</v>
      </c>
      <c r="G28" s="86"/>
      <c r="H28" s="86">
        <v>17560641014</v>
      </c>
      <c r="I28" s="86"/>
      <c r="J28" s="86">
        <v>2251836216</v>
      </c>
      <c r="K28" s="86"/>
      <c r="L28" s="86">
        <v>617252</v>
      </c>
      <c r="M28" s="86"/>
      <c r="N28" s="86">
        <v>19812477230</v>
      </c>
      <c r="O28" s="86"/>
      <c r="P28" s="86">
        <v>20309610444</v>
      </c>
      <c r="Q28" s="86"/>
      <c r="R28" s="86">
        <v>-497133213</v>
      </c>
    </row>
    <row r="29" spans="2:18" s="2" customFormat="1" x14ac:dyDescent="0.55000000000000004">
      <c r="B29" s="2" t="s">
        <v>149</v>
      </c>
      <c r="C29" s="104"/>
      <c r="D29" s="86">
        <v>1362364</v>
      </c>
      <c r="E29" s="86"/>
      <c r="F29" s="86">
        <v>19338803300</v>
      </c>
      <c r="G29" s="86"/>
      <c r="H29" s="86">
        <v>17659523461</v>
      </c>
      <c r="I29" s="86"/>
      <c r="J29" s="86">
        <v>1679279839</v>
      </c>
      <c r="K29" s="86"/>
      <c r="L29" s="86">
        <v>1362364</v>
      </c>
      <c r="M29" s="86"/>
      <c r="N29" s="86">
        <v>19338803300</v>
      </c>
      <c r="O29" s="86"/>
      <c r="P29" s="86">
        <v>19886971817</v>
      </c>
      <c r="Q29" s="86"/>
      <c r="R29" s="86">
        <v>-548168516</v>
      </c>
    </row>
    <row r="30" spans="2:18" s="2" customFormat="1" x14ac:dyDescent="0.55000000000000004">
      <c r="B30" s="2" t="s">
        <v>157</v>
      </c>
      <c r="C30" s="104"/>
      <c r="D30" s="86">
        <v>49474</v>
      </c>
      <c r="E30" s="86"/>
      <c r="F30" s="86">
        <v>2102429169</v>
      </c>
      <c r="G30" s="86"/>
      <c r="H30" s="86">
        <v>-5755089261</v>
      </c>
      <c r="I30" s="86"/>
      <c r="J30" s="86">
        <v>7857518430</v>
      </c>
      <c r="K30" s="86"/>
      <c r="L30" s="86">
        <v>49474</v>
      </c>
      <c r="M30" s="86"/>
      <c r="N30" s="86">
        <v>2102429169</v>
      </c>
      <c r="O30" s="86"/>
      <c r="P30" s="86">
        <v>3175510524</v>
      </c>
      <c r="Q30" s="86"/>
      <c r="R30" s="86">
        <v>-1073081354</v>
      </c>
    </row>
    <row r="31" spans="2:18" s="2" customFormat="1" x14ac:dyDescent="0.55000000000000004">
      <c r="B31" s="2" t="s">
        <v>143</v>
      </c>
      <c r="C31" s="104"/>
      <c r="D31" s="86">
        <v>1511787</v>
      </c>
      <c r="E31" s="86"/>
      <c r="F31" s="86">
        <v>14592109031</v>
      </c>
      <c r="G31" s="86"/>
      <c r="H31" s="86">
        <v>12713619197</v>
      </c>
      <c r="I31" s="86"/>
      <c r="J31" s="86">
        <v>1878489834</v>
      </c>
      <c r="K31" s="86"/>
      <c r="L31" s="86">
        <v>1511787</v>
      </c>
      <c r="M31" s="86"/>
      <c r="N31" s="86">
        <v>14592109031</v>
      </c>
      <c r="O31" s="86"/>
      <c r="P31" s="86">
        <v>15723101716</v>
      </c>
      <c r="Q31" s="86"/>
      <c r="R31" s="86">
        <v>-1130992684</v>
      </c>
    </row>
    <row r="32" spans="2:18" s="2" customFormat="1" x14ac:dyDescent="0.55000000000000004">
      <c r="B32" s="2" t="s">
        <v>171</v>
      </c>
      <c r="C32" s="104"/>
      <c r="D32" s="86">
        <v>461792</v>
      </c>
      <c r="E32" s="86"/>
      <c r="F32" s="86">
        <v>4898003082</v>
      </c>
      <c r="G32" s="86"/>
      <c r="H32" s="86">
        <v>-2362305497</v>
      </c>
      <c r="I32" s="86"/>
      <c r="J32" s="86">
        <v>7260308579</v>
      </c>
      <c r="K32" s="86"/>
      <c r="L32" s="86">
        <v>461792</v>
      </c>
      <c r="M32" s="86"/>
      <c r="N32" s="86">
        <v>4898003082</v>
      </c>
      <c r="O32" s="86"/>
      <c r="P32" s="86">
        <v>6471657145</v>
      </c>
      <c r="Q32" s="86"/>
      <c r="R32" s="86">
        <v>-1573654062</v>
      </c>
    </row>
    <row r="33" spans="2:18" s="2" customFormat="1" x14ac:dyDescent="0.55000000000000004">
      <c r="B33" s="2" t="s">
        <v>153</v>
      </c>
      <c r="C33" s="104"/>
      <c r="D33" s="86">
        <v>1506857</v>
      </c>
      <c r="E33" s="86"/>
      <c r="F33" s="86">
        <v>17794947466</v>
      </c>
      <c r="G33" s="86"/>
      <c r="H33" s="86">
        <v>6829249800</v>
      </c>
      <c r="I33" s="86"/>
      <c r="J33" s="86">
        <v>10965697666</v>
      </c>
      <c r="K33" s="86"/>
      <c r="L33" s="86">
        <v>1506857</v>
      </c>
      <c r="M33" s="86"/>
      <c r="N33" s="86">
        <v>17794947466</v>
      </c>
      <c r="O33" s="86"/>
      <c r="P33" s="86">
        <v>21211278256</v>
      </c>
      <c r="Q33" s="86"/>
      <c r="R33" s="86">
        <v>-3416330789</v>
      </c>
    </row>
    <row r="34" spans="2:18" s="2" customFormat="1" x14ac:dyDescent="0.55000000000000004">
      <c r="B34" s="2" t="s">
        <v>156</v>
      </c>
      <c r="C34" s="104"/>
      <c r="D34" s="86">
        <v>6844500</v>
      </c>
      <c r="E34" s="86"/>
      <c r="F34" s="86">
        <v>15165614976</v>
      </c>
      <c r="G34" s="86"/>
      <c r="H34" s="86">
        <v>5413454996</v>
      </c>
      <c r="I34" s="86"/>
      <c r="J34" s="86">
        <v>9752159980</v>
      </c>
      <c r="K34" s="86"/>
      <c r="L34" s="86">
        <v>6844500</v>
      </c>
      <c r="M34" s="86"/>
      <c r="N34" s="86">
        <v>15165614976</v>
      </c>
      <c r="O34" s="86"/>
      <c r="P34" s="86">
        <v>18942604853</v>
      </c>
      <c r="Q34" s="86"/>
      <c r="R34" s="86">
        <v>-3776989876</v>
      </c>
    </row>
    <row r="35" spans="2:18" s="2" customFormat="1" x14ac:dyDescent="0.55000000000000004">
      <c r="B35" s="2" t="s">
        <v>168</v>
      </c>
      <c r="C35" s="104"/>
      <c r="D35" s="86">
        <v>906255</v>
      </c>
      <c r="E35" s="86"/>
      <c r="F35" s="86">
        <v>33872440631</v>
      </c>
      <c r="G35" s="86"/>
      <c r="H35" s="86">
        <v>31485154257</v>
      </c>
      <c r="I35" s="86"/>
      <c r="J35" s="86">
        <v>2387286374</v>
      </c>
      <c r="K35" s="86"/>
      <c r="L35" s="86">
        <v>906255</v>
      </c>
      <c r="M35" s="86"/>
      <c r="N35" s="86">
        <v>33872440631</v>
      </c>
      <c r="O35" s="86"/>
      <c r="P35" s="86">
        <v>39611468614</v>
      </c>
      <c r="Q35" s="86"/>
      <c r="R35" s="86">
        <v>-5739027982</v>
      </c>
    </row>
    <row r="36" spans="2:18" s="2" customFormat="1" x14ac:dyDescent="0.55000000000000004">
      <c r="B36" s="2" t="s">
        <v>133</v>
      </c>
      <c r="C36" s="104"/>
      <c r="D36" s="86">
        <v>165580</v>
      </c>
      <c r="E36" s="86"/>
      <c r="F36" s="86">
        <v>22376662924</v>
      </c>
      <c r="G36" s="86"/>
      <c r="H36" s="86">
        <v>13445992395</v>
      </c>
      <c r="I36" s="86"/>
      <c r="J36" s="86">
        <v>8930670529</v>
      </c>
      <c r="K36" s="86"/>
      <c r="L36" s="86">
        <v>165580</v>
      </c>
      <c r="M36" s="86"/>
      <c r="N36" s="86">
        <v>22376662924</v>
      </c>
      <c r="O36" s="86"/>
      <c r="P36" s="86">
        <v>30108193320</v>
      </c>
      <c r="Q36" s="86"/>
      <c r="R36" s="86">
        <v>-7731530395</v>
      </c>
    </row>
    <row r="37" spans="2:18" s="2" customFormat="1" x14ac:dyDescent="0.55000000000000004">
      <c r="B37" s="2" t="s">
        <v>122</v>
      </c>
      <c r="D37" s="86">
        <v>1567200</v>
      </c>
      <c r="E37" s="76"/>
      <c r="F37" s="86">
        <v>39663501573</v>
      </c>
      <c r="G37" s="76"/>
      <c r="H37" s="86">
        <v>30230567487</v>
      </c>
      <c r="I37" s="76"/>
      <c r="J37" s="86">
        <v>9432934086</v>
      </c>
      <c r="K37" s="85"/>
      <c r="L37" s="86">
        <v>1567200</v>
      </c>
      <c r="M37" s="76"/>
      <c r="N37" s="86">
        <v>39663501573</v>
      </c>
      <c r="O37" s="76"/>
      <c r="P37" s="86">
        <v>50210316413</v>
      </c>
      <c r="Q37" s="76"/>
      <c r="R37" s="86">
        <v>-10546814839</v>
      </c>
    </row>
    <row r="38" spans="2:18" s="42" customFormat="1" ht="30.75" customHeight="1" thickBot="1" x14ac:dyDescent="0.65">
      <c r="B38" s="84" t="s">
        <v>88</v>
      </c>
      <c r="D38" s="88">
        <f>SUM(D10:D37)</f>
        <v>48100321</v>
      </c>
      <c r="E38" s="46"/>
      <c r="F38" s="88">
        <f>SUM(F10:F37)</f>
        <v>580858338894</v>
      </c>
      <c r="G38" s="46"/>
      <c r="H38" s="88">
        <f>SUM(H10:H37)</f>
        <v>492682399912</v>
      </c>
      <c r="I38" s="46"/>
      <c r="J38" s="88">
        <f>SUM(J10:J37)</f>
        <v>88175938985</v>
      </c>
      <c r="K38" s="89"/>
      <c r="L38" s="88">
        <f>SUM(L10:L37)</f>
        <v>48100321</v>
      </c>
      <c r="M38" s="46"/>
      <c r="N38" s="88">
        <f>SUM(N10:N37)</f>
        <v>580858338894</v>
      </c>
      <c r="O38" s="46"/>
      <c r="P38" s="88">
        <f>SUM(P10:P37)</f>
        <v>587816546722</v>
      </c>
      <c r="Q38" s="46"/>
      <c r="R38" s="88">
        <f>SUM(R10:R37)</f>
        <v>-6958207814</v>
      </c>
    </row>
    <row r="39" spans="2:18" ht="21.75" thickTop="1" x14ac:dyDescent="0.55000000000000004"/>
    <row r="40" spans="2:18" ht="30" x14ac:dyDescent="0.75">
      <c r="J40" s="60">
        <v>11</v>
      </c>
    </row>
  </sheetData>
  <sortState xmlns:xlrd2="http://schemas.microsoft.com/office/spreadsheetml/2017/richdata2" ref="B10:R36">
    <sortCondition descending="1" ref="R10:R36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" right="0" top="0" bottom="0" header="0" footer="0"/>
  <pageSetup paperSize="9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39997558519241921"/>
    <pageSetUpPr fitToPage="1"/>
  </sheetPr>
  <dimension ref="B2:AB75"/>
  <sheetViews>
    <sheetView rightToLeft="1" view="pageBreakPreview" topLeftCell="A37" zoomScale="60" zoomScaleNormal="96" workbookViewId="0">
      <selection activeCell="F74" sqref="F74"/>
    </sheetView>
  </sheetViews>
  <sheetFormatPr defaultRowHeight="21" x14ac:dyDescent="0.55000000000000004"/>
  <cols>
    <col min="1" max="1" width="3.7109375" style="2" customWidth="1"/>
    <col min="2" max="2" width="40.140625" style="2" customWidth="1"/>
    <col min="3" max="3" width="1" style="2" customWidth="1"/>
    <col min="4" max="4" width="13" style="2" bestFit="1" customWidth="1"/>
    <col min="5" max="5" width="1" style="2" customWidth="1"/>
    <col min="6" max="6" width="19.7109375" style="2" bestFit="1" customWidth="1"/>
    <col min="7" max="7" width="1" style="2" customWidth="1"/>
    <col min="8" max="8" width="19.7109375" style="2" bestFit="1" customWidth="1"/>
    <col min="9" max="9" width="1" style="2" customWidth="1"/>
    <col min="10" max="10" width="19" style="2" customWidth="1"/>
    <col min="11" max="11" width="1" style="2" customWidth="1"/>
    <col min="12" max="12" width="19.42578125" style="2" customWidth="1"/>
    <col min="13" max="13" width="1" style="2" customWidth="1"/>
    <col min="14" max="14" width="22" style="2" customWidth="1"/>
    <col min="15" max="15" width="1" style="2" customWidth="1"/>
    <col min="16" max="16" width="23" style="2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</row>
    <row r="3" spans="2:28" ht="30" x14ac:dyDescent="0.55000000000000004">
      <c r="B3" s="108" t="s">
        <v>52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</row>
    <row r="4" spans="2:28" ht="30" x14ac:dyDescent="0.55000000000000004">
      <c r="B4" s="108" t="s">
        <v>221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</row>
    <row r="6" spans="2:28" ht="30" x14ac:dyDescent="0.55000000000000004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 x14ac:dyDescent="0.55000000000000004">
      <c r="B7" s="13" t="s">
        <v>132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ht="30" x14ac:dyDescent="0.55000000000000004">
      <c r="B8" s="127" t="s">
        <v>2</v>
      </c>
      <c r="D8" s="108" t="s">
        <v>54</v>
      </c>
      <c r="E8" s="108" t="s">
        <v>54</v>
      </c>
      <c r="F8" s="108" t="s">
        <v>54</v>
      </c>
      <c r="G8" s="108" t="s">
        <v>54</v>
      </c>
      <c r="H8" s="108" t="s">
        <v>54</v>
      </c>
      <c r="I8" s="108" t="s">
        <v>54</v>
      </c>
      <c r="J8" s="108" t="s">
        <v>54</v>
      </c>
      <c r="L8" s="108" t="s">
        <v>55</v>
      </c>
      <c r="M8" s="108" t="s">
        <v>55</v>
      </c>
      <c r="N8" s="108" t="s">
        <v>55</v>
      </c>
      <c r="O8" s="108" t="s">
        <v>55</v>
      </c>
      <c r="P8" s="108" t="s">
        <v>55</v>
      </c>
      <c r="Q8" s="108" t="s">
        <v>55</v>
      </c>
      <c r="R8" s="108" t="s">
        <v>55</v>
      </c>
    </row>
    <row r="9" spans="2:28" s="4" customFormat="1" ht="63" customHeight="1" x14ac:dyDescent="0.55000000000000004">
      <c r="B9" s="127" t="s">
        <v>2</v>
      </c>
      <c r="D9" s="111" t="s">
        <v>6</v>
      </c>
      <c r="E9" s="48"/>
      <c r="F9" s="111" t="s">
        <v>68</v>
      </c>
      <c r="G9" s="48"/>
      <c r="H9" s="111" t="s">
        <v>69</v>
      </c>
      <c r="I9" s="48"/>
      <c r="J9" s="111" t="s">
        <v>71</v>
      </c>
      <c r="L9" s="111" t="s">
        <v>6</v>
      </c>
      <c r="M9" s="48"/>
      <c r="N9" s="111" t="s">
        <v>68</v>
      </c>
      <c r="O9" s="48"/>
      <c r="P9" s="111" t="s">
        <v>69</v>
      </c>
      <c r="Q9" s="48"/>
      <c r="R9" s="111" t="s">
        <v>71</v>
      </c>
    </row>
    <row r="10" spans="2:28" x14ac:dyDescent="0.55000000000000004">
      <c r="B10" s="2" t="s">
        <v>138</v>
      </c>
      <c r="C10" s="104"/>
      <c r="D10" s="3">
        <v>0</v>
      </c>
      <c r="E10" s="3"/>
      <c r="F10" s="3">
        <v>0</v>
      </c>
      <c r="G10" s="3"/>
      <c r="H10" s="3">
        <v>0</v>
      </c>
      <c r="I10" s="3"/>
      <c r="J10" s="3">
        <v>0</v>
      </c>
      <c r="K10" s="3"/>
      <c r="L10" s="3">
        <v>1805893</v>
      </c>
      <c r="M10" s="3"/>
      <c r="N10" s="3">
        <v>91446138296</v>
      </c>
      <c r="O10" s="3"/>
      <c r="P10" s="3">
        <v>60018976113</v>
      </c>
      <c r="Q10" s="3"/>
      <c r="R10" s="3">
        <v>31427162183</v>
      </c>
    </row>
    <row r="11" spans="2:28" x14ac:dyDescent="0.55000000000000004">
      <c r="B11" s="2" t="s">
        <v>134</v>
      </c>
      <c r="C11" s="104"/>
      <c r="D11" s="3">
        <v>0</v>
      </c>
      <c r="E11" s="3"/>
      <c r="F11" s="3">
        <v>0</v>
      </c>
      <c r="G11" s="3"/>
      <c r="H11" s="3">
        <v>0</v>
      </c>
      <c r="I11" s="3"/>
      <c r="J11" s="3">
        <v>0</v>
      </c>
      <c r="K11" s="3"/>
      <c r="L11" s="3">
        <v>5155820</v>
      </c>
      <c r="M11" s="3"/>
      <c r="N11" s="3">
        <v>77469192137</v>
      </c>
      <c r="O11" s="3"/>
      <c r="P11" s="3">
        <v>49406377276</v>
      </c>
      <c r="Q11" s="3"/>
      <c r="R11" s="3">
        <v>28062814861</v>
      </c>
    </row>
    <row r="12" spans="2:28" x14ac:dyDescent="0.55000000000000004">
      <c r="B12" s="2" t="s">
        <v>143</v>
      </c>
      <c r="C12" s="104"/>
      <c r="D12" s="3">
        <v>0</v>
      </c>
      <c r="E12" s="3"/>
      <c r="F12" s="3">
        <v>0</v>
      </c>
      <c r="G12" s="3"/>
      <c r="H12" s="3">
        <v>0</v>
      </c>
      <c r="I12" s="3"/>
      <c r="J12" s="3">
        <v>0</v>
      </c>
      <c r="K12" s="3"/>
      <c r="L12" s="3">
        <v>3640000</v>
      </c>
      <c r="M12" s="3"/>
      <c r="N12" s="3">
        <v>43980947135</v>
      </c>
      <c r="O12" s="3"/>
      <c r="P12" s="3">
        <v>27897416820</v>
      </c>
      <c r="Q12" s="3"/>
      <c r="R12" s="3">
        <v>16083530315</v>
      </c>
    </row>
    <row r="13" spans="2:28" ht="19.5" customHeight="1" x14ac:dyDescent="0.55000000000000004">
      <c r="B13" s="2" t="s">
        <v>144</v>
      </c>
      <c r="C13" s="104"/>
      <c r="D13" s="3">
        <v>0</v>
      </c>
      <c r="E13" s="3"/>
      <c r="F13" s="3">
        <v>0</v>
      </c>
      <c r="G13" s="3"/>
      <c r="H13" s="3">
        <v>0</v>
      </c>
      <c r="I13" s="3"/>
      <c r="J13" s="3">
        <v>0</v>
      </c>
      <c r="K13" s="3"/>
      <c r="L13" s="3">
        <v>2567000</v>
      </c>
      <c r="M13" s="3"/>
      <c r="N13" s="3">
        <v>42600626188</v>
      </c>
      <c r="O13" s="3"/>
      <c r="P13" s="3">
        <v>31871062111</v>
      </c>
      <c r="Q13" s="3"/>
      <c r="R13" s="3">
        <v>10729564077</v>
      </c>
    </row>
    <row r="14" spans="2:28" ht="19.5" customHeight="1" x14ac:dyDescent="0.55000000000000004">
      <c r="B14" s="2" t="s">
        <v>167</v>
      </c>
      <c r="C14" s="104"/>
      <c r="D14" s="3">
        <v>0</v>
      </c>
      <c r="E14" s="3"/>
      <c r="F14" s="3">
        <v>0</v>
      </c>
      <c r="G14" s="3"/>
      <c r="H14" s="3">
        <v>0</v>
      </c>
      <c r="I14" s="3"/>
      <c r="J14" s="3">
        <v>0</v>
      </c>
      <c r="K14" s="3"/>
      <c r="L14" s="3">
        <v>4236516</v>
      </c>
      <c r="M14" s="3"/>
      <c r="N14" s="3">
        <v>36443885686</v>
      </c>
      <c r="O14" s="3"/>
      <c r="P14" s="3">
        <v>28881505202</v>
      </c>
      <c r="Q14" s="3"/>
      <c r="R14" s="3">
        <v>7562380484</v>
      </c>
    </row>
    <row r="15" spans="2:28" ht="19.5" customHeight="1" x14ac:dyDescent="0.55000000000000004">
      <c r="B15" s="2" t="s">
        <v>127</v>
      </c>
      <c r="C15" s="104"/>
      <c r="D15" s="3">
        <v>0</v>
      </c>
      <c r="E15" s="3"/>
      <c r="F15" s="3">
        <v>0</v>
      </c>
      <c r="G15" s="3"/>
      <c r="H15" s="3">
        <v>0</v>
      </c>
      <c r="I15" s="3"/>
      <c r="J15" s="3">
        <v>0</v>
      </c>
      <c r="K15" s="3"/>
      <c r="L15" s="3">
        <v>170706</v>
      </c>
      <c r="M15" s="3"/>
      <c r="N15" s="3">
        <v>24804910711</v>
      </c>
      <c r="O15" s="3"/>
      <c r="P15" s="3">
        <v>18426669600</v>
      </c>
      <c r="Q15" s="3"/>
      <c r="R15" s="3">
        <v>6378241111</v>
      </c>
    </row>
    <row r="16" spans="2:28" ht="19.5" customHeight="1" x14ac:dyDescent="0.55000000000000004">
      <c r="B16" s="2" t="s">
        <v>113</v>
      </c>
      <c r="C16" s="104"/>
      <c r="D16" s="3">
        <v>0</v>
      </c>
      <c r="E16" s="3"/>
      <c r="F16" s="3">
        <v>0</v>
      </c>
      <c r="G16" s="3"/>
      <c r="H16" s="3">
        <v>0</v>
      </c>
      <c r="I16" s="3"/>
      <c r="J16" s="3">
        <v>0</v>
      </c>
      <c r="K16" s="3"/>
      <c r="L16" s="3">
        <v>1717303</v>
      </c>
      <c r="M16" s="3"/>
      <c r="N16" s="3">
        <v>61049581062</v>
      </c>
      <c r="O16" s="3"/>
      <c r="P16" s="3">
        <v>55326626378</v>
      </c>
      <c r="Q16" s="3"/>
      <c r="R16" s="3">
        <v>5722954684</v>
      </c>
    </row>
    <row r="17" spans="2:18" ht="19.5" customHeight="1" x14ac:dyDescent="0.55000000000000004">
      <c r="B17" s="2" t="s">
        <v>142</v>
      </c>
      <c r="C17" s="104"/>
      <c r="D17" s="3">
        <v>0</v>
      </c>
      <c r="E17" s="3"/>
      <c r="F17" s="3">
        <v>0</v>
      </c>
      <c r="G17" s="3"/>
      <c r="H17" s="3">
        <v>0</v>
      </c>
      <c r="I17" s="3"/>
      <c r="J17" s="3">
        <v>0</v>
      </c>
      <c r="K17" s="3"/>
      <c r="L17" s="3">
        <v>100964</v>
      </c>
      <c r="M17" s="3"/>
      <c r="N17" s="3">
        <v>36119582909</v>
      </c>
      <c r="O17" s="3"/>
      <c r="P17" s="3">
        <v>30796467619</v>
      </c>
      <c r="Q17" s="3"/>
      <c r="R17" s="3">
        <v>5323115290</v>
      </c>
    </row>
    <row r="18" spans="2:18" ht="19.5" customHeight="1" x14ac:dyDescent="0.55000000000000004">
      <c r="B18" s="2" t="s">
        <v>146</v>
      </c>
      <c r="C18" s="104"/>
      <c r="D18" s="3">
        <v>0</v>
      </c>
      <c r="E18" s="3"/>
      <c r="F18" s="3">
        <v>0</v>
      </c>
      <c r="G18" s="3"/>
      <c r="H18" s="3">
        <v>0</v>
      </c>
      <c r="I18" s="3"/>
      <c r="J18" s="3">
        <v>0</v>
      </c>
      <c r="K18" s="3"/>
      <c r="L18" s="3">
        <v>118223</v>
      </c>
      <c r="M18" s="3"/>
      <c r="N18" s="3">
        <v>17713821519</v>
      </c>
      <c r="O18" s="3"/>
      <c r="P18" s="3">
        <v>13702675742</v>
      </c>
      <c r="Q18" s="3"/>
      <c r="R18" s="3">
        <v>4011145777</v>
      </c>
    </row>
    <row r="19" spans="2:18" ht="19.5" customHeight="1" x14ac:dyDescent="0.55000000000000004">
      <c r="B19" s="2" t="s">
        <v>121</v>
      </c>
      <c r="C19" s="104"/>
      <c r="D19" s="3">
        <v>0</v>
      </c>
      <c r="E19" s="3"/>
      <c r="F19" s="3">
        <v>0</v>
      </c>
      <c r="G19" s="3"/>
      <c r="H19" s="3">
        <v>0</v>
      </c>
      <c r="I19" s="3"/>
      <c r="J19" s="3">
        <v>0</v>
      </c>
      <c r="K19" s="3"/>
      <c r="L19" s="3">
        <v>643000</v>
      </c>
      <c r="M19" s="3"/>
      <c r="N19" s="3">
        <v>49706684238</v>
      </c>
      <c r="O19" s="3"/>
      <c r="P19" s="3">
        <v>46461568963</v>
      </c>
      <c r="Q19" s="3"/>
      <c r="R19" s="3">
        <v>3245115275</v>
      </c>
    </row>
    <row r="20" spans="2:18" ht="19.5" customHeight="1" x14ac:dyDescent="0.55000000000000004">
      <c r="B20" s="2" t="s">
        <v>170</v>
      </c>
      <c r="C20" s="104"/>
      <c r="D20" s="3">
        <v>0</v>
      </c>
      <c r="E20" s="3"/>
      <c r="F20" s="3">
        <v>0</v>
      </c>
      <c r="G20" s="3"/>
      <c r="H20" s="3">
        <v>0</v>
      </c>
      <c r="I20" s="3"/>
      <c r="J20" s="3">
        <v>0</v>
      </c>
      <c r="K20" s="3"/>
      <c r="L20" s="3">
        <v>620000</v>
      </c>
      <c r="M20" s="3"/>
      <c r="N20" s="3">
        <v>22605543858</v>
      </c>
      <c r="O20" s="3"/>
      <c r="P20" s="3">
        <v>20159718312</v>
      </c>
      <c r="Q20" s="3"/>
      <c r="R20" s="3">
        <v>2445825546</v>
      </c>
    </row>
    <row r="21" spans="2:18" ht="19.5" customHeight="1" x14ac:dyDescent="0.55000000000000004">
      <c r="B21" s="2" t="s">
        <v>131</v>
      </c>
      <c r="C21" s="104"/>
      <c r="D21" s="3">
        <v>0</v>
      </c>
      <c r="E21" s="3"/>
      <c r="F21" s="3">
        <v>0</v>
      </c>
      <c r="G21" s="3"/>
      <c r="H21" s="3">
        <v>0</v>
      </c>
      <c r="I21" s="3"/>
      <c r="J21" s="3">
        <v>0</v>
      </c>
      <c r="K21" s="3"/>
      <c r="L21" s="3">
        <v>902641</v>
      </c>
      <c r="M21" s="3"/>
      <c r="N21" s="3">
        <v>15918726766</v>
      </c>
      <c r="O21" s="3"/>
      <c r="P21" s="3">
        <v>13737208079</v>
      </c>
      <c r="Q21" s="3"/>
      <c r="R21" s="3">
        <v>2181518687</v>
      </c>
    </row>
    <row r="22" spans="2:18" ht="19.5" customHeight="1" x14ac:dyDescent="0.55000000000000004">
      <c r="B22" s="2" t="s">
        <v>150</v>
      </c>
      <c r="C22" s="104"/>
      <c r="D22" s="3">
        <v>0</v>
      </c>
      <c r="E22" s="3"/>
      <c r="F22" s="3">
        <v>0</v>
      </c>
      <c r="G22" s="3"/>
      <c r="H22" s="3">
        <v>0</v>
      </c>
      <c r="I22" s="3"/>
      <c r="J22" s="3">
        <v>0</v>
      </c>
      <c r="K22" s="3"/>
      <c r="L22" s="3">
        <v>1384000</v>
      </c>
      <c r="M22" s="3"/>
      <c r="N22" s="3">
        <v>14942047802</v>
      </c>
      <c r="O22" s="3"/>
      <c r="P22" s="3">
        <v>13415181024</v>
      </c>
      <c r="Q22" s="3"/>
      <c r="R22" s="3">
        <v>1526866778</v>
      </c>
    </row>
    <row r="23" spans="2:18" ht="19.5" customHeight="1" x14ac:dyDescent="0.55000000000000004">
      <c r="B23" s="2" t="s">
        <v>145</v>
      </c>
      <c r="C23" s="104"/>
      <c r="D23" s="3">
        <v>527797</v>
      </c>
      <c r="E23" s="3"/>
      <c r="F23" s="3">
        <v>12298752612</v>
      </c>
      <c r="G23" s="3"/>
      <c r="H23" s="3">
        <v>10939090266</v>
      </c>
      <c r="I23" s="3"/>
      <c r="J23" s="3">
        <v>1359662346</v>
      </c>
      <c r="K23" s="3"/>
      <c r="L23" s="3">
        <v>679428</v>
      </c>
      <c r="M23" s="3"/>
      <c r="N23" s="3">
        <v>15587142545</v>
      </c>
      <c r="O23" s="3"/>
      <c r="P23" s="3">
        <v>14081785652</v>
      </c>
      <c r="Q23" s="3"/>
      <c r="R23" s="3">
        <v>1505356893</v>
      </c>
    </row>
    <row r="24" spans="2:18" ht="19.5" customHeight="1" x14ac:dyDescent="0.55000000000000004">
      <c r="B24" s="2" t="s">
        <v>165</v>
      </c>
      <c r="C24" s="104"/>
      <c r="D24" s="3">
        <v>0</v>
      </c>
      <c r="E24" s="3"/>
      <c r="F24" s="3">
        <v>0</v>
      </c>
      <c r="G24" s="3"/>
      <c r="H24" s="3">
        <v>0</v>
      </c>
      <c r="I24" s="3"/>
      <c r="J24" s="3">
        <v>0</v>
      </c>
      <c r="K24" s="3"/>
      <c r="L24" s="3">
        <v>500000</v>
      </c>
      <c r="M24" s="3"/>
      <c r="N24" s="3">
        <v>15536263234</v>
      </c>
      <c r="O24" s="3"/>
      <c r="P24" s="3">
        <v>14438097814</v>
      </c>
      <c r="Q24" s="3"/>
      <c r="R24" s="3">
        <v>1098165420</v>
      </c>
    </row>
    <row r="25" spans="2:18" ht="19.5" customHeight="1" x14ac:dyDescent="0.55000000000000004">
      <c r="B25" s="2" t="s">
        <v>147</v>
      </c>
      <c r="C25" s="104"/>
      <c r="D25" s="3">
        <v>0</v>
      </c>
      <c r="E25" s="3"/>
      <c r="F25" s="3">
        <v>0</v>
      </c>
      <c r="G25" s="3"/>
      <c r="H25" s="3">
        <v>0</v>
      </c>
      <c r="I25" s="3"/>
      <c r="J25" s="3">
        <v>0</v>
      </c>
      <c r="K25" s="3"/>
      <c r="L25" s="3">
        <v>209708</v>
      </c>
      <c r="M25" s="3"/>
      <c r="N25" s="3">
        <v>5645013514</v>
      </c>
      <c r="O25" s="3"/>
      <c r="P25" s="3">
        <v>4880056728</v>
      </c>
      <c r="Q25" s="3"/>
      <c r="R25" s="3">
        <v>764956786</v>
      </c>
    </row>
    <row r="26" spans="2:18" ht="19.5" customHeight="1" x14ac:dyDescent="0.55000000000000004">
      <c r="B26" s="2" t="s">
        <v>154</v>
      </c>
      <c r="C26" s="104"/>
      <c r="D26" s="3">
        <v>784674</v>
      </c>
      <c r="E26" s="3"/>
      <c r="F26" s="3">
        <v>40210486465</v>
      </c>
      <c r="G26" s="3"/>
      <c r="H26" s="3">
        <v>41605877388</v>
      </c>
      <c r="I26" s="3"/>
      <c r="J26" s="3">
        <v>-1395390923</v>
      </c>
      <c r="K26" s="3"/>
      <c r="L26" s="3">
        <v>1533275</v>
      </c>
      <c r="M26" s="3"/>
      <c r="N26" s="3">
        <v>81974760586</v>
      </c>
      <c r="O26" s="3"/>
      <c r="P26" s="3">
        <v>81299051137</v>
      </c>
      <c r="Q26" s="3"/>
      <c r="R26" s="3">
        <v>675709449</v>
      </c>
    </row>
    <row r="27" spans="2:18" ht="19.5" customHeight="1" x14ac:dyDescent="0.55000000000000004">
      <c r="B27" s="2" t="s">
        <v>149</v>
      </c>
      <c r="C27" s="104"/>
      <c r="D27" s="3">
        <v>0</v>
      </c>
      <c r="E27" s="3"/>
      <c r="F27" s="3">
        <v>0</v>
      </c>
      <c r="G27" s="3"/>
      <c r="H27" s="3">
        <v>0</v>
      </c>
      <c r="I27" s="3"/>
      <c r="J27" s="3">
        <v>0</v>
      </c>
      <c r="K27" s="3"/>
      <c r="L27" s="3">
        <v>477636</v>
      </c>
      <c r="M27" s="3"/>
      <c r="N27" s="3">
        <v>10516943035</v>
      </c>
      <c r="O27" s="3"/>
      <c r="P27" s="3">
        <v>9891723521</v>
      </c>
      <c r="Q27" s="3"/>
      <c r="R27" s="3">
        <v>625219514</v>
      </c>
    </row>
    <row r="28" spans="2:18" ht="19.5" customHeight="1" x14ac:dyDescent="0.55000000000000004">
      <c r="B28" s="2" t="s">
        <v>148</v>
      </c>
      <c r="C28" s="104"/>
      <c r="D28" s="3">
        <v>0</v>
      </c>
      <c r="E28" s="3"/>
      <c r="F28" s="3">
        <v>0</v>
      </c>
      <c r="G28" s="3"/>
      <c r="H28" s="3">
        <v>0</v>
      </c>
      <c r="I28" s="3"/>
      <c r="J28" s="3">
        <v>0</v>
      </c>
      <c r="K28" s="3"/>
      <c r="L28" s="3">
        <v>5000</v>
      </c>
      <c r="M28" s="3"/>
      <c r="N28" s="3">
        <v>4555174225</v>
      </c>
      <c r="O28" s="3"/>
      <c r="P28" s="3">
        <v>4124352325</v>
      </c>
      <c r="Q28" s="3"/>
      <c r="R28" s="3">
        <v>430821900</v>
      </c>
    </row>
    <row r="29" spans="2:18" ht="19.5" customHeight="1" x14ac:dyDescent="0.55000000000000004">
      <c r="B29" s="2" t="s">
        <v>159</v>
      </c>
      <c r="C29" s="104"/>
      <c r="D29" s="3">
        <v>0</v>
      </c>
      <c r="E29" s="3"/>
      <c r="F29" s="3">
        <v>0</v>
      </c>
      <c r="G29" s="3"/>
      <c r="H29" s="3">
        <v>0</v>
      </c>
      <c r="I29" s="3"/>
      <c r="J29" s="3">
        <v>0</v>
      </c>
      <c r="K29" s="3"/>
      <c r="L29" s="3">
        <v>2254288</v>
      </c>
      <c r="M29" s="3"/>
      <c r="N29" s="3">
        <v>30121485330</v>
      </c>
      <c r="O29" s="3"/>
      <c r="P29" s="3">
        <v>29769331611</v>
      </c>
      <c r="Q29" s="3"/>
      <c r="R29" s="3">
        <v>352153719</v>
      </c>
    </row>
    <row r="30" spans="2:18" ht="19.5" customHeight="1" x14ac:dyDescent="0.55000000000000004">
      <c r="B30" s="2" t="s">
        <v>180</v>
      </c>
      <c r="C30" s="104"/>
      <c r="D30" s="3">
        <v>4000</v>
      </c>
      <c r="E30" s="3"/>
      <c r="F30" s="3">
        <v>3068643708</v>
      </c>
      <c r="G30" s="3"/>
      <c r="H30" s="3">
        <v>2996322983</v>
      </c>
      <c r="I30" s="3"/>
      <c r="J30" s="3">
        <v>72320725</v>
      </c>
      <c r="K30" s="3"/>
      <c r="L30" s="3">
        <v>4000</v>
      </c>
      <c r="M30" s="3"/>
      <c r="N30" s="3">
        <v>3068643708</v>
      </c>
      <c r="O30" s="3"/>
      <c r="P30" s="3">
        <v>2996322983</v>
      </c>
      <c r="Q30" s="3"/>
      <c r="R30" s="3">
        <v>72320725</v>
      </c>
    </row>
    <row r="31" spans="2:18" ht="19.5" customHeight="1" x14ac:dyDescent="0.55000000000000004">
      <c r="B31" s="2" t="s">
        <v>212</v>
      </c>
      <c r="C31" s="104"/>
      <c r="D31" s="3">
        <v>10500</v>
      </c>
      <c r="E31" s="3"/>
      <c r="F31" s="3">
        <v>10295483607</v>
      </c>
      <c r="G31" s="3"/>
      <c r="H31" s="3">
        <v>10232014211</v>
      </c>
      <c r="I31" s="3"/>
      <c r="J31" s="3">
        <v>63469396</v>
      </c>
      <c r="K31" s="3"/>
      <c r="L31" s="3">
        <v>10500</v>
      </c>
      <c r="M31" s="3"/>
      <c r="N31" s="3">
        <v>10295483607</v>
      </c>
      <c r="O31" s="3"/>
      <c r="P31" s="3">
        <v>10232014211</v>
      </c>
      <c r="Q31" s="3"/>
      <c r="R31" s="3">
        <v>63469396</v>
      </c>
    </row>
    <row r="32" spans="2:18" ht="19.5" customHeight="1" x14ac:dyDescent="0.55000000000000004">
      <c r="B32" s="2" t="s">
        <v>183</v>
      </c>
      <c r="C32" s="104"/>
      <c r="D32" s="3">
        <v>0</v>
      </c>
      <c r="E32" s="3"/>
      <c r="F32" s="3">
        <v>0</v>
      </c>
      <c r="G32" s="3"/>
      <c r="H32" s="3">
        <v>0</v>
      </c>
      <c r="I32" s="3"/>
      <c r="J32" s="3">
        <v>0</v>
      </c>
      <c r="K32" s="3"/>
      <c r="L32" s="3">
        <v>5000</v>
      </c>
      <c r="M32" s="3"/>
      <c r="N32" s="3">
        <v>3584350220</v>
      </c>
      <c r="O32" s="3"/>
      <c r="P32" s="3">
        <v>3552243723</v>
      </c>
      <c r="Q32" s="3"/>
      <c r="R32" s="3">
        <v>32106497</v>
      </c>
    </row>
    <row r="33" spans="2:18" ht="19.5" customHeight="1" x14ac:dyDescent="0.55000000000000004">
      <c r="B33" s="2" t="s">
        <v>215</v>
      </c>
      <c r="C33" s="104"/>
      <c r="D33" s="3">
        <v>0</v>
      </c>
      <c r="E33" s="3"/>
      <c r="F33" s="3">
        <v>0</v>
      </c>
      <c r="G33" s="3"/>
      <c r="H33" s="3">
        <v>0</v>
      </c>
      <c r="I33" s="3"/>
      <c r="J33" s="3">
        <v>0</v>
      </c>
      <c r="K33" s="3"/>
      <c r="L33" s="3">
        <v>5000</v>
      </c>
      <c r="M33" s="3"/>
      <c r="N33" s="3">
        <v>5000000000</v>
      </c>
      <c r="O33" s="3"/>
      <c r="P33" s="3">
        <v>4977902080</v>
      </c>
      <c r="Q33" s="3"/>
      <c r="R33" s="3">
        <v>22097920</v>
      </c>
    </row>
    <row r="34" spans="2:18" ht="19.5" customHeight="1" x14ac:dyDescent="0.55000000000000004">
      <c r="B34" s="2" t="s">
        <v>185</v>
      </c>
      <c r="C34" s="104"/>
      <c r="D34" s="3">
        <v>0</v>
      </c>
      <c r="E34" s="3"/>
      <c r="F34" s="3">
        <v>0</v>
      </c>
      <c r="G34" s="3"/>
      <c r="H34" s="3">
        <v>0</v>
      </c>
      <c r="I34" s="3"/>
      <c r="J34" s="3">
        <v>0</v>
      </c>
      <c r="K34" s="3"/>
      <c r="L34" s="3">
        <v>13200</v>
      </c>
      <c r="M34" s="3"/>
      <c r="N34" s="3">
        <v>8590322723</v>
      </c>
      <c r="O34" s="3"/>
      <c r="P34" s="3">
        <v>8576764247</v>
      </c>
      <c r="Q34" s="3"/>
      <c r="R34" s="3">
        <v>13558476</v>
      </c>
    </row>
    <row r="35" spans="2:18" ht="19.5" customHeight="1" x14ac:dyDescent="0.55000000000000004">
      <c r="B35" s="2" t="s">
        <v>186</v>
      </c>
      <c r="C35" s="104"/>
      <c r="D35" s="3">
        <v>0</v>
      </c>
      <c r="E35" s="3"/>
      <c r="F35" s="3">
        <v>0</v>
      </c>
      <c r="G35" s="3"/>
      <c r="H35" s="3">
        <v>0</v>
      </c>
      <c r="I35" s="3"/>
      <c r="J35" s="3">
        <v>0</v>
      </c>
      <c r="K35" s="3"/>
      <c r="L35" s="3">
        <v>2000</v>
      </c>
      <c r="M35" s="3"/>
      <c r="N35" s="3">
        <v>1486150591</v>
      </c>
      <c r="O35" s="3"/>
      <c r="P35" s="3">
        <v>1474167143</v>
      </c>
      <c r="Q35" s="3"/>
      <c r="R35" s="3">
        <v>11983448</v>
      </c>
    </row>
    <row r="36" spans="2:18" ht="19.5" customHeight="1" x14ac:dyDescent="0.55000000000000004">
      <c r="B36" s="2" t="s">
        <v>229</v>
      </c>
      <c r="C36" s="104"/>
      <c r="D36" s="3">
        <v>1100</v>
      </c>
      <c r="E36" s="3"/>
      <c r="F36" s="3">
        <v>1100000000</v>
      </c>
      <c r="G36" s="3"/>
      <c r="H36" s="3">
        <v>1093048078</v>
      </c>
      <c r="I36" s="3"/>
      <c r="J36" s="3">
        <v>6951922</v>
      </c>
      <c r="K36" s="3"/>
      <c r="L36" s="3">
        <v>1100</v>
      </c>
      <c r="M36" s="3"/>
      <c r="N36" s="3">
        <v>1100000000</v>
      </c>
      <c r="O36" s="3"/>
      <c r="P36" s="3">
        <v>1093048078</v>
      </c>
      <c r="Q36" s="3"/>
      <c r="R36" s="3">
        <v>6951922</v>
      </c>
    </row>
    <row r="37" spans="2:18" ht="19.5" customHeight="1" x14ac:dyDescent="0.55000000000000004">
      <c r="B37" s="2" t="s">
        <v>14</v>
      </c>
      <c r="C37" s="104"/>
      <c r="D37" s="3">
        <v>0</v>
      </c>
      <c r="E37" s="3"/>
      <c r="F37" s="3">
        <v>0</v>
      </c>
      <c r="G37" s="3"/>
      <c r="H37" s="3">
        <v>0</v>
      </c>
      <c r="I37" s="3"/>
      <c r="J37" s="3">
        <v>0</v>
      </c>
      <c r="K37" s="3"/>
      <c r="L37" s="3">
        <v>18776</v>
      </c>
      <c r="M37" s="3"/>
      <c r="N37" s="3">
        <v>118144913</v>
      </c>
      <c r="O37" s="3"/>
      <c r="P37" s="3">
        <v>116651767</v>
      </c>
      <c r="Q37" s="3"/>
      <c r="R37" s="3">
        <v>1493146</v>
      </c>
    </row>
    <row r="38" spans="2:18" ht="19.5" customHeight="1" x14ac:dyDescent="0.55000000000000004">
      <c r="B38" s="2" t="s">
        <v>164</v>
      </c>
      <c r="C38" s="104"/>
      <c r="D38" s="3">
        <v>0</v>
      </c>
      <c r="E38" s="3"/>
      <c r="F38" s="3">
        <v>0</v>
      </c>
      <c r="G38" s="3"/>
      <c r="H38" s="3">
        <v>0</v>
      </c>
      <c r="I38" s="3"/>
      <c r="J38" s="3">
        <v>0</v>
      </c>
      <c r="K38" s="3"/>
      <c r="L38" s="3">
        <v>71</v>
      </c>
      <c r="M38" s="3"/>
      <c r="N38" s="3">
        <v>1508950</v>
      </c>
      <c r="O38" s="3"/>
      <c r="P38" s="3">
        <v>891145</v>
      </c>
      <c r="Q38" s="3"/>
      <c r="R38" s="3">
        <v>617805</v>
      </c>
    </row>
    <row r="39" spans="2:18" ht="19.5" customHeight="1" x14ac:dyDescent="0.55000000000000004">
      <c r="B39" s="2" t="s">
        <v>199</v>
      </c>
      <c r="C39" s="104"/>
      <c r="D39" s="3">
        <v>0</v>
      </c>
      <c r="E39" s="3"/>
      <c r="F39" s="3">
        <v>0</v>
      </c>
      <c r="G39" s="3"/>
      <c r="H39" s="3">
        <v>0</v>
      </c>
      <c r="I39" s="3"/>
      <c r="J39" s="3">
        <v>0</v>
      </c>
      <c r="K39" s="3"/>
      <c r="L39" s="3">
        <v>4</v>
      </c>
      <c r="M39" s="3"/>
      <c r="N39" s="3">
        <v>4</v>
      </c>
      <c r="O39" s="3"/>
      <c r="P39" s="3">
        <v>4</v>
      </c>
      <c r="Q39" s="3"/>
      <c r="R39" s="3">
        <v>0</v>
      </c>
    </row>
    <row r="40" spans="2:18" ht="19.5" customHeight="1" x14ac:dyDescent="0.55000000000000004">
      <c r="B40" s="2" t="s">
        <v>198</v>
      </c>
      <c r="C40" s="104"/>
      <c r="D40" s="3">
        <v>0</v>
      </c>
      <c r="E40" s="3"/>
      <c r="F40" s="3">
        <v>0</v>
      </c>
      <c r="G40" s="3"/>
      <c r="H40" s="3">
        <v>0</v>
      </c>
      <c r="I40" s="3"/>
      <c r="J40" s="3">
        <v>0</v>
      </c>
      <c r="K40" s="3"/>
      <c r="L40" s="3">
        <v>1</v>
      </c>
      <c r="M40" s="3"/>
      <c r="N40" s="3">
        <v>1</v>
      </c>
      <c r="O40" s="3"/>
      <c r="P40" s="3">
        <v>1</v>
      </c>
      <c r="Q40" s="3"/>
      <c r="R40" s="3">
        <v>0</v>
      </c>
    </row>
    <row r="41" spans="2:18" ht="19.5" customHeight="1" x14ac:dyDescent="0.55000000000000004">
      <c r="B41" s="2" t="s">
        <v>210</v>
      </c>
      <c r="C41" s="104"/>
      <c r="D41" s="3">
        <v>0</v>
      </c>
      <c r="E41" s="3"/>
      <c r="F41" s="3">
        <v>0</v>
      </c>
      <c r="G41" s="3"/>
      <c r="H41" s="3">
        <v>0</v>
      </c>
      <c r="I41" s="3"/>
      <c r="J41" s="3">
        <v>0</v>
      </c>
      <c r="K41" s="3"/>
      <c r="L41" s="3">
        <v>4</v>
      </c>
      <c r="M41" s="3"/>
      <c r="N41" s="3">
        <v>4</v>
      </c>
      <c r="O41" s="3"/>
      <c r="P41" s="3">
        <v>4</v>
      </c>
      <c r="Q41" s="3"/>
      <c r="R41" s="3">
        <v>0</v>
      </c>
    </row>
    <row r="42" spans="2:18" ht="19.5" customHeight="1" x14ac:dyDescent="0.55000000000000004">
      <c r="B42" s="2" t="s">
        <v>202</v>
      </c>
      <c r="C42" s="104"/>
      <c r="D42" s="3">
        <v>0</v>
      </c>
      <c r="E42" s="3"/>
      <c r="F42" s="3">
        <v>0</v>
      </c>
      <c r="G42" s="3"/>
      <c r="H42" s="3">
        <v>0</v>
      </c>
      <c r="I42" s="3"/>
      <c r="J42" s="3">
        <v>0</v>
      </c>
      <c r="K42" s="3"/>
      <c r="L42" s="3">
        <v>3</v>
      </c>
      <c r="M42" s="3"/>
      <c r="N42" s="3">
        <v>3</v>
      </c>
      <c r="O42" s="3"/>
      <c r="P42" s="3">
        <v>3</v>
      </c>
      <c r="Q42" s="3"/>
      <c r="R42" s="3">
        <v>0</v>
      </c>
    </row>
    <row r="43" spans="2:18" ht="19.5" customHeight="1" x14ac:dyDescent="0.55000000000000004">
      <c r="B43" s="2" t="s">
        <v>206</v>
      </c>
      <c r="C43" s="104"/>
      <c r="D43" s="3">
        <v>0</v>
      </c>
      <c r="E43" s="3"/>
      <c r="F43" s="3">
        <v>0</v>
      </c>
      <c r="G43" s="3"/>
      <c r="H43" s="3">
        <v>0</v>
      </c>
      <c r="I43" s="3"/>
      <c r="J43" s="3">
        <v>0</v>
      </c>
      <c r="K43" s="3"/>
      <c r="L43" s="3">
        <v>5</v>
      </c>
      <c r="M43" s="3"/>
      <c r="N43" s="3">
        <v>5</v>
      </c>
      <c r="O43" s="3"/>
      <c r="P43" s="3">
        <v>5</v>
      </c>
      <c r="Q43" s="3"/>
      <c r="R43" s="3">
        <v>0</v>
      </c>
    </row>
    <row r="44" spans="2:18" ht="19.5" customHeight="1" x14ac:dyDescent="0.55000000000000004">
      <c r="B44" s="2" t="s">
        <v>204</v>
      </c>
      <c r="C44" s="104"/>
      <c r="D44" s="3">
        <v>0</v>
      </c>
      <c r="E44" s="3"/>
      <c r="F44" s="3">
        <v>0</v>
      </c>
      <c r="G44" s="3"/>
      <c r="H44" s="3">
        <v>0</v>
      </c>
      <c r="I44" s="3"/>
      <c r="J44" s="3">
        <v>0</v>
      </c>
      <c r="K44" s="3"/>
      <c r="L44" s="3">
        <v>5</v>
      </c>
      <c r="M44" s="3"/>
      <c r="N44" s="3">
        <v>5</v>
      </c>
      <c r="O44" s="3"/>
      <c r="P44" s="3">
        <v>5</v>
      </c>
      <c r="Q44" s="3"/>
      <c r="R44" s="3">
        <v>0</v>
      </c>
    </row>
    <row r="45" spans="2:18" ht="19.5" customHeight="1" x14ac:dyDescent="0.55000000000000004">
      <c r="B45" s="2" t="s">
        <v>205</v>
      </c>
      <c r="C45" s="104"/>
      <c r="D45" s="3">
        <v>0</v>
      </c>
      <c r="E45" s="3"/>
      <c r="F45" s="3">
        <v>0</v>
      </c>
      <c r="G45" s="3"/>
      <c r="H45" s="3">
        <v>0</v>
      </c>
      <c r="I45" s="3"/>
      <c r="J45" s="3">
        <v>0</v>
      </c>
      <c r="K45" s="3"/>
      <c r="L45" s="3">
        <v>4</v>
      </c>
      <c r="M45" s="3"/>
      <c r="N45" s="3">
        <v>4</v>
      </c>
      <c r="O45" s="3"/>
      <c r="P45" s="3">
        <v>4</v>
      </c>
      <c r="Q45" s="3"/>
      <c r="R45" s="3">
        <v>0</v>
      </c>
    </row>
    <row r="46" spans="2:18" ht="19.5" customHeight="1" x14ac:dyDescent="0.55000000000000004">
      <c r="B46" s="2" t="s">
        <v>203</v>
      </c>
      <c r="C46" s="104"/>
      <c r="D46" s="3">
        <v>0</v>
      </c>
      <c r="E46" s="3"/>
      <c r="F46" s="3">
        <v>0</v>
      </c>
      <c r="G46" s="3"/>
      <c r="H46" s="3">
        <v>0</v>
      </c>
      <c r="I46" s="3"/>
      <c r="J46" s="3">
        <v>0</v>
      </c>
      <c r="K46" s="3"/>
      <c r="L46" s="3">
        <v>1</v>
      </c>
      <c r="M46" s="3"/>
      <c r="N46" s="3">
        <v>1</v>
      </c>
      <c r="O46" s="3"/>
      <c r="P46" s="3">
        <v>1</v>
      </c>
      <c r="Q46" s="3"/>
      <c r="R46" s="3">
        <v>0</v>
      </c>
    </row>
    <row r="47" spans="2:18" ht="19.5" customHeight="1" x14ac:dyDescent="0.55000000000000004">
      <c r="B47" s="2" t="s">
        <v>211</v>
      </c>
      <c r="C47" s="104"/>
      <c r="D47" s="3">
        <v>0</v>
      </c>
      <c r="E47" s="3"/>
      <c r="F47" s="3">
        <v>0</v>
      </c>
      <c r="G47" s="3"/>
      <c r="H47" s="3">
        <v>0</v>
      </c>
      <c r="I47" s="3"/>
      <c r="J47" s="3">
        <v>0</v>
      </c>
      <c r="K47" s="3"/>
      <c r="L47" s="3">
        <v>1</v>
      </c>
      <c r="M47" s="3"/>
      <c r="N47" s="3">
        <v>1</v>
      </c>
      <c r="O47" s="3"/>
      <c r="P47" s="3">
        <v>1</v>
      </c>
      <c r="Q47" s="3"/>
      <c r="R47" s="3">
        <v>0</v>
      </c>
    </row>
    <row r="48" spans="2:18" ht="19.5" customHeight="1" x14ac:dyDescent="0.55000000000000004">
      <c r="B48" s="2" t="s">
        <v>201</v>
      </c>
      <c r="C48" s="104"/>
      <c r="D48" s="3">
        <v>0</v>
      </c>
      <c r="E48" s="3"/>
      <c r="F48" s="3">
        <v>0</v>
      </c>
      <c r="G48" s="3"/>
      <c r="H48" s="3">
        <v>0</v>
      </c>
      <c r="I48" s="3"/>
      <c r="J48" s="3">
        <v>0</v>
      </c>
      <c r="K48" s="3"/>
      <c r="L48" s="3">
        <v>2</v>
      </c>
      <c r="M48" s="3"/>
      <c r="N48" s="3">
        <v>2</v>
      </c>
      <c r="O48" s="3"/>
      <c r="P48" s="3">
        <v>2</v>
      </c>
      <c r="Q48" s="3"/>
      <c r="R48" s="3">
        <v>0</v>
      </c>
    </row>
    <row r="49" spans="2:18" ht="19.5" customHeight="1" x14ac:dyDescent="0.55000000000000004">
      <c r="B49" s="2" t="s">
        <v>208</v>
      </c>
      <c r="C49" s="104"/>
      <c r="D49" s="3">
        <v>0</v>
      </c>
      <c r="E49" s="3"/>
      <c r="F49" s="3">
        <v>0</v>
      </c>
      <c r="G49" s="3"/>
      <c r="H49" s="3">
        <v>0</v>
      </c>
      <c r="I49" s="3"/>
      <c r="J49" s="3">
        <v>0</v>
      </c>
      <c r="K49" s="3"/>
      <c r="L49" s="3">
        <v>1</v>
      </c>
      <c r="M49" s="3"/>
      <c r="N49" s="3">
        <v>1</v>
      </c>
      <c r="O49" s="3"/>
      <c r="P49" s="3">
        <v>1</v>
      </c>
      <c r="Q49" s="3"/>
      <c r="R49" s="3">
        <v>0</v>
      </c>
    </row>
    <row r="50" spans="2:18" ht="19.5" customHeight="1" x14ac:dyDescent="0.55000000000000004">
      <c r="B50" s="2" t="s">
        <v>209</v>
      </c>
      <c r="C50" s="104"/>
      <c r="D50" s="3">
        <v>0</v>
      </c>
      <c r="E50" s="3"/>
      <c r="F50" s="3">
        <v>0</v>
      </c>
      <c r="G50" s="3"/>
      <c r="H50" s="3">
        <v>0</v>
      </c>
      <c r="I50" s="3"/>
      <c r="J50" s="3">
        <v>0</v>
      </c>
      <c r="K50" s="3"/>
      <c r="L50" s="3">
        <v>1</v>
      </c>
      <c r="M50" s="3"/>
      <c r="N50" s="3">
        <v>1</v>
      </c>
      <c r="O50" s="3"/>
      <c r="P50" s="3">
        <v>1</v>
      </c>
      <c r="Q50" s="3"/>
      <c r="R50" s="3">
        <v>0</v>
      </c>
    </row>
    <row r="51" spans="2:18" ht="19.5" customHeight="1" x14ac:dyDescent="0.55000000000000004">
      <c r="B51" s="2" t="s">
        <v>207</v>
      </c>
      <c r="C51" s="104"/>
      <c r="D51" s="3">
        <v>0</v>
      </c>
      <c r="E51" s="3"/>
      <c r="F51" s="3">
        <v>0</v>
      </c>
      <c r="G51" s="3"/>
      <c r="H51" s="3">
        <v>0</v>
      </c>
      <c r="I51" s="3"/>
      <c r="J51" s="3">
        <v>0</v>
      </c>
      <c r="K51" s="3"/>
      <c r="L51" s="3">
        <v>3</v>
      </c>
      <c r="M51" s="3"/>
      <c r="N51" s="3">
        <v>3</v>
      </c>
      <c r="O51" s="3"/>
      <c r="P51" s="3">
        <v>3</v>
      </c>
      <c r="Q51" s="3"/>
      <c r="R51" s="3">
        <v>0</v>
      </c>
    </row>
    <row r="52" spans="2:18" ht="19.5" customHeight="1" x14ac:dyDescent="0.55000000000000004">
      <c r="B52" s="2" t="s">
        <v>200</v>
      </c>
      <c r="C52" s="104"/>
      <c r="D52" s="3">
        <v>0</v>
      </c>
      <c r="E52" s="3"/>
      <c r="F52" s="3">
        <v>0</v>
      </c>
      <c r="G52" s="3"/>
      <c r="H52" s="3">
        <v>0</v>
      </c>
      <c r="I52" s="3"/>
      <c r="J52" s="3">
        <v>0</v>
      </c>
      <c r="K52" s="3"/>
      <c r="L52" s="3">
        <v>1</v>
      </c>
      <c r="M52" s="3"/>
      <c r="N52" s="3">
        <v>1</v>
      </c>
      <c r="O52" s="3"/>
      <c r="P52" s="3">
        <v>1</v>
      </c>
      <c r="Q52" s="3"/>
      <c r="R52" s="3">
        <v>0</v>
      </c>
    </row>
    <row r="53" spans="2:18" ht="19.5" customHeight="1" x14ac:dyDescent="0.55000000000000004">
      <c r="B53" s="2" t="s">
        <v>128</v>
      </c>
      <c r="C53" s="104"/>
      <c r="D53" s="3">
        <v>0</v>
      </c>
      <c r="E53" s="3"/>
      <c r="F53" s="3">
        <v>0</v>
      </c>
      <c r="G53" s="3"/>
      <c r="H53" s="3">
        <v>0</v>
      </c>
      <c r="I53" s="3"/>
      <c r="J53" s="3">
        <v>0</v>
      </c>
      <c r="K53" s="3"/>
      <c r="L53" s="3">
        <v>1</v>
      </c>
      <c r="M53" s="3"/>
      <c r="N53" s="3">
        <v>1</v>
      </c>
      <c r="O53" s="3"/>
      <c r="P53" s="3">
        <v>2992</v>
      </c>
      <c r="Q53" s="3"/>
      <c r="R53" s="3">
        <v>-2991</v>
      </c>
    </row>
    <row r="54" spans="2:18" ht="19.5" customHeight="1" x14ac:dyDescent="0.55000000000000004">
      <c r="B54" s="2" t="s">
        <v>129</v>
      </c>
      <c r="C54" s="104"/>
      <c r="D54" s="3">
        <v>0</v>
      </c>
      <c r="E54" s="3"/>
      <c r="F54" s="3">
        <v>0</v>
      </c>
      <c r="G54" s="3"/>
      <c r="H54" s="3">
        <v>0</v>
      </c>
      <c r="I54" s="3"/>
      <c r="J54" s="3">
        <v>0</v>
      </c>
      <c r="K54" s="3"/>
      <c r="L54" s="3">
        <v>1</v>
      </c>
      <c r="M54" s="3"/>
      <c r="N54" s="3">
        <v>1</v>
      </c>
      <c r="O54" s="3"/>
      <c r="P54" s="3">
        <v>45756</v>
      </c>
      <c r="Q54" s="3"/>
      <c r="R54" s="3">
        <v>-45755</v>
      </c>
    </row>
    <row r="55" spans="2:18" ht="19.5" customHeight="1" x14ac:dyDescent="0.55000000000000004">
      <c r="B55" s="2" t="s">
        <v>123</v>
      </c>
      <c r="C55" s="104"/>
      <c r="D55" s="3">
        <v>1600</v>
      </c>
      <c r="E55" s="3"/>
      <c r="F55" s="3">
        <v>1189640341</v>
      </c>
      <c r="G55" s="3"/>
      <c r="H55" s="3">
        <v>1198032002</v>
      </c>
      <c r="I55" s="3"/>
      <c r="J55" s="3">
        <v>-8391661</v>
      </c>
      <c r="K55" s="3"/>
      <c r="L55" s="3">
        <v>1600</v>
      </c>
      <c r="M55" s="3"/>
      <c r="N55" s="3">
        <v>1189640341</v>
      </c>
      <c r="O55" s="3"/>
      <c r="P55" s="3">
        <v>1198032002</v>
      </c>
      <c r="Q55" s="3"/>
      <c r="R55" s="3">
        <v>-8391661</v>
      </c>
    </row>
    <row r="56" spans="2:18" ht="19.5" customHeight="1" x14ac:dyDescent="0.55000000000000004">
      <c r="B56" s="2" t="s">
        <v>178</v>
      </c>
      <c r="C56" s="104"/>
      <c r="D56" s="3">
        <v>130020</v>
      </c>
      <c r="E56" s="3"/>
      <c r="F56" s="3">
        <v>13946977004</v>
      </c>
      <c r="G56" s="3"/>
      <c r="H56" s="3">
        <v>14035670014</v>
      </c>
      <c r="I56" s="3"/>
      <c r="J56" s="3">
        <v>-88693010</v>
      </c>
      <c r="K56" s="3"/>
      <c r="L56" s="3">
        <v>130020</v>
      </c>
      <c r="M56" s="3"/>
      <c r="N56" s="3">
        <v>13946977004</v>
      </c>
      <c r="O56" s="3"/>
      <c r="P56" s="3">
        <v>14035670014</v>
      </c>
      <c r="Q56" s="3"/>
      <c r="R56" s="3">
        <v>-88693010</v>
      </c>
    </row>
    <row r="57" spans="2:18" x14ac:dyDescent="0.55000000000000004">
      <c r="B57" s="2" t="s">
        <v>174</v>
      </c>
      <c r="C57" s="104"/>
      <c r="D57" s="3">
        <v>0</v>
      </c>
      <c r="E57" s="3"/>
      <c r="F57" s="3">
        <v>0</v>
      </c>
      <c r="G57" s="3"/>
      <c r="H57" s="3">
        <v>0</v>
      </c>
      <c r="I57" s="3"/>
      <c r="J57" s="3">
        <v>0</v>
      </c>
      <c r="K57" s="3"/>
      <c r="L57" s="3">
        <v>70000</v>
      </c>
      <c r="M57" s="3"/>
      <c r="N57" s="3">
        <v>2900731435</v>
      </c>
      <c r="O57" s="3"/>
      <c r="P57" s="3">
        <v>3006463493</v>
      </c>
      <c r="Q57" s="3"/>
      <c r="R57" s="3">
        <v>-105732058</v>
      </c>
    </row>
    <row r="58" spans="2:18" x14ac:dyDescent="0.55000000000000004">
      <c r="B58" s="2" t="s">
        <v>163</v>
      </c>
      <c r="C58" s="104"/>
      <c r="D58" s="3">
        <v>0</v>
      </c>
      <c r="E58" s="3"/>
      <c r="F58" s="3">
        <v>0</v>
      </c>
      <c r="G58" s="3"/>
      <c r="H58" s="3">
        <v>0</v>
      </c>
      <c r="I58" s="3"/>
      <c r="J58" s="3">
        <v>0</v>
      </c>
      <c r="K58" s="3"/>
      <c r="L58" s="3">
        <v>2800000</v>
      </c>
      <c r="M58" s="3"/>
      <c r="N58" s="3">
        <v>10613409820</v>
      </c>
      <c r="O58" s="3"/>
      <c r="P58" s="3">
        <v>10947009356</v>
      </c>
      <c r="Q58" s="3"/>
      <c r="R58" s="3">
        <v>-333599536</v>
      </c>
    </row>
    <row r="59" spans="2:18" x14ac:dyDescent="0.55000000000000004">
      <c r="B59" s="2" t="s">
        <v>162</v>
      </c>
      <c r="C59" s="104"/>
      <c r="D59" s="3">
        <v>0</v>
      </c>
      <c r="E59" s="3"/>
      <c r="F59" s="3">
        <v>0</v>
      </c>
      <c r="G59" s="3"/>
      <c r="H59" s="3">
        <v>0</v>
      </c>
      <c r="I59" s="3"/>
      <c r="J59" s="3">
        <v>0</v>
      </c>
      <c r="K59" s="3"/>
      <c r="L59" s="3">
        <v>241720</v>
      </c>
      <c r="M59" s="3"/>
      <c r="N59" s="3">
        <v>12203841301</v>
      </c>
      <c r="O59" s="3"/>
      <c r="P59" s="3">
        <v>12694079076</v>
      </c>
      <c r="Q59" s="3"/>
      <c r="R59" s="3">
        <v>-490237775</v>
      </c>
    </row>
    <row r="60" spans="2:18" x14ac:dyDescent="0.55000000000000004">
      <c r="B60" s="2" t="s">
        <v>15</v>
      </c>
      <c r="C60" s="104"/>
      <c r="D60" s="3">
        <v>0</v>
      </c>
      <c r="E60" s="3"/>
      <c r="F60" s="3">
        <v>0</v>
      </c>
      <c r="G60" s="3"/>
      <c r="H60" s="3">
        <v>0</v>
      </c>
      <c r="I60" s="3"/>
      <c r="J60" s="3">
        <v>0</v>
      </c>
      <c r="K60" s="3"/>
      <c r="L60" s="3">
        <v>7542643</v>
      </c>
      <c r="M60" s="3"/>
      <c r="N60" s="3">
        <v>42911390091</v>
      </c>
      <c r="O60" s="3"/>
      <c r="P60" s="3">
        <v>44161831574</v>
      </c>
      <c r="Q60" s="3"/>
      <c r="R60" s="3">
        <v>-1250441483</v>
      </c>
    </row>
    <row r="61" spans="2:18" x14ac:dyDescent="0.55000000000000004">
      <c r="B61" s="2" t="s">
        <v>122</v>
      </c>
      <c r="C61" s="104"/>
      <c r="D61" s="3">
        <v>391800</v>
      </c>
      <c r="E61" s="3"/>
      <c r="F61" s="3">
        <v>10118017424</v>
      </c>
      <c r="G61" s="3"/>
      <c r="H61" s="3">
        <v>12552579094</v>
      </c>
      <c r="I61" s="3"/>
      <c r="J61" s="3">
        <v>-2434561670</v>
      </c>
      <c r="K61" s="3"/>
      <c r="L61" s="3">
        <v>451800</v>
      </c>
      <c r="M61" s="3"/>
      <c r="N61" s="3">
        <v>12479880248</v>
      </c>
      <c r="O61" s="3"/>
      <c r="P61" s="3">
        <v>14474872985</v>
      </c>
      <c r="Q61" s="3"/>
      <c r="R61" s="3">
        <v>-1994992737</v>
      </c>
    </row>
    <row r="62" spans="2:18" x14ac:dyDescent="0.55000000000000004">
      <c r="B62" s="2" t="s">
        <v>173</v>
      </c>
      <c r="C62" s="104"/>
      <c r="D62" s="3">
        <v>900000</v>
      </c>
      <c r="E62" s="3"/>
      <c r="F62" s="3">
        <v>9235887997</v>
      </c>
      <c r="G62" s="3"/>
      <c r="H62" s="3">
        <v>11377548511</v>
      </c>
      <c r="I62" s="3"/>
      <c r="J62" s="3">
        <v>-2141660514</v>
      </c>
      <c r="K62" s="3"/>
      <c r="L62" s="3">
        <v>900000</v>
      </c>
      <c r="M62" s="3"/>
      <c r="N62" s="3">
        <v>9235887997</v>
      </c>
      <c r="O62" s="3"/>
      <c r="P62" s="3">
        <v>11377548511</v>
      </c>
      <c r="Q62" s="3"/>
      <c r="R62" s="3">
        <v>-2141660514</v>
      </c>
    </row>
    <row r="63" spans="2:18" x14ac:dyDescent="0.55000000000000004">
      <c r="B63" s="2" t="s">
        <v>172</v>
      </c>
      <c r="C63" s="104"/>
      <c r="D63" s="3">
        <v>0</v>
      </c>
      <c r="E63" s="3"/>
      <c r="F63" s="3">
        <v>0</v>
      </c>
      <c r="G63" s="3"/>
      <c r="H63" s="3">
        <v>0</v>
      </c>
      <c r="I63" s="3"/>
      <c r="J63" s="3">
        <v>0</v>
      </c>
      <c r="K63" s="3"/>
      <c r="L63" s="3">
        <v>4240319</v>
      </c>
      <c r="M63" s="3"/>
      <c r="N63" s="3">
        <v>8281726650</v>
      </c>
      <c r="O63" s="3"/>
      <c r="P63" s="3">
        <v>10550970508</v>
      </c>
      <c r="Q63" s="3"/>
      <c r="R63" s="3">
        <v>-2269243858</v>
      </c>
    </row>
    <row r="64" spans="2:18" x14ac:dyDescent="0.55000000000000004">
      <c r="B64" s="2" t="s">
        <v>158</v>
      </c>
      <c r="C64" s="104"/>
      <c r="D64" s="3">
        <v>0</v>
      </c>
      <c r="E64" s="3"/>
      <c r="F64" s="3">
        <v>0</v>
      </c>
      <c r="G64" s="3"/>
      <c r="H64" s="3">
        <v>0</v>
      </c>
      <c r="I64" s="3"/>
      <c r="J64" s="3">
        <v>0</v>
      </c>
      <c r="K64" s="3"/>
      <c r="L64" s="3">
        <v>10000000</v>
      </c>
      <c r="M64" s="3"/>
      <c r="N64" s="3">
        <v>29018732290</v>
      </c>
      <c r="O64" s="3"/>
      <c r="P64" s="3">
        <v>31999668021</v>
      </c>
      <c r="Q64" s="3"/>
      <c r="R64" s="3">
        <v>-2980935731</v>
      </c>
    </row>
    <row r="65" spans="2:18" x14ac:dyDescent="0.55000000000000004">
      <c r="B65" s="2" t="s">
        <v>160</v>
      </c>
      <c r="C65" s="104"/>
      <c r="D65" s="3">
        <v>0</v>
      </c>
      <c r="E65" s="3"/>
      <c r="F65" s="3">
        <v>0</v>
      </c>
      <c r="G65" s="3"/>
      <c r="H65" s="3">
        <v>0</v>
      </c>
      <c r="I65" s="3"/>
      <c r="J65" s="3">
        <v>0</v>
      </c>
      <c r="K65" s="3"/>
      <c r="L65" s="3">
        <v>2200000</v>
      </c>
      <c r="M65" s="3"/>
      <c r="N65" s="3">
        <v>15526899044</v>
      </c>
      <c r="O65" s="3"/>
      <c r="P65" s="3">
        <v>19056338386</v>
      </c>
      <c r="Q65" s="3"/>
      <c r="R65" s="3">
        <v>-3529439342</v>
      </c>
    </row>
    <row r="66" spans="2:18" x14ac:dyDescent="0.55000000000000004">
      <c r="B66" s="2" t="s">
        <v>133</v>
      </c>
      <c r="C66" s="104"/>
      <c r="D66" s="3">
        <v>134420</v>
      </c>
      <c r="E66" s="3"/>
      <c r="F66" s="3">
        <v>19677060848</v>
      </c>
      <c r="G66" s="3"/>
      <c r="H66" s="3">
        <v>24442223355</v>
      </c>
      <c r="I66" s="3"/>
      <c r="J66" s="3">
        <v>-4765162507</v>
      </c>
      <c r="K66" s="3"/>
      <c r="L66" s="3">
        <v>554560</v>
      </c>
      <c r="M66" s="3"/>
      <c r="N66" s="3">
        <v>97167547339</v>
      </c>
      <c r="O66" s="3"/>
      <c r="P66" s="3">
        <v>101876855126</v>
      </c>
      <c r="Q66" s="3"/>
      <c r="R66" s="3">
        <v>-4709307787</v>
      </c>
    </row>
    <row r="67" spans="2:18" x14ac:dyDescent="0.55000000000000004">
      <c r="B67" s="2" t="s">
        <v>171</v>
      </c>
      <c r="C67" s="104"/>
      <c r="D67" s="3">
        <v>1572690</v>
      </c>
      <c r="E67" s="3"/>
      <c r="F67" s="3">
        <v>16723747111</v>
      </c>
      <c r="G67" s="3"/>
      <c r="H67" s="3">
        <v>22040032073</v>
      </c>
      <c r="I67" s="3"/>
      <c r="J67" s="3">
        <v>-5316284962</v>
      </c>
      <c r="K67" s="3"/>
      <c r="L67" s="3">
        <v>1572691</v>
      </c>
      <c r="M67" s="3"/>
      <c r="N67" s="3">
        <v>16723747112</v>
      </c>
      <c r="O67" s="3"/>
      <c r="P67" s="3">
        <v>22040046087</v>
      </c>
      <c r="Q67" s="3"/>
      <c r="R67" s="3">
        <v>-5316298975</v>
      </c>
    </row>
    <row r="68" spans="2:18" x14ac:dyDescent="0.55000000000000004">
      <c r="B68" s="2" t="s">
        <v>156</v>
      </c>
      <c r="C68" s="104"/>
      <c r="D68" s="3">
        <v>9355500</v>
      </c>
      <c r="E68" s="3"/>
      <c r="F68" s="3">
        <v>20520323083</v>
      </c>
      <c r="G68" s="3"/>
      <c r="H68" s="3">
        <v>25891962844</v>
      </c>
      <c r="I68" s="3"/>
      <c r="J68" s="3">
        <v>-5371639761</v>
      </c>
      <c r="K68" s="3"/>
      <c r="L68" s="3">
        <v>9355500</v>
      </c>
      <c r="M68" s="3"/>
      <c r="N68" s="3">
        <v>20520323083</v>
      </c>
      <c r="O68" s="3"/>
      <c r="P68" s="3">
        <v>25891962844</v>
      </c>
      <c r="Q68" s="3"/>
      <c r="R68" s="3">
        <v>-5371639761</v>
      </c>
    </row>
    <row r="69" spans="2:18" x14ac:dyDescent="0.55000000000000004">
      <c r="B69" s="2" t="s">
        <v>153</v>
      </c>
      <c r="C69" s="104"/>
      <c r="D69" s="3">
        <v>1506856</v>
      </c>
      <c r="E69" s="3"/>
      <c r="F69" s="3">
        <v>16398467444</v>
      </c>
      <c r="G69" s="3"/>
      <c r="H69" s="3">
        <v>21211264175</v>
      </c>
      <c r="I69" s="3"/>
      <c r="J69" s="3">
        <v>-4812796731</v>
      </c>
      <c r="K69" s="3"/>
      <c r="L69" s="3">
        <v>2798447</v>
      </c>
      <c r="M69" s="3"/>
      <c r="N69" s="3">
        <v>33243833040</v>
      </c>
      <c r="O69" s="3"/>
      <c r="P69" s="3">
        <v>39392349780</v>
      </c>
      <c r="Q69" s="3"/>
      <c r="R69" s="3">
        <v>-6148516740</v>
      </c>
    </row>
    <row r="70" spans="2:18" x14ac:dyDescent="0.55000000000000004">
      <c r="B70" s="2" t="s">
        <v>161</v>
      </c>
      <c r="C70" s="104"/>
      <c r="D70" s="3">
        <v>0</v>
      </c>
      <c r="E70" s="3"/>
      <c r="F70" s="3">
        <v>0</v>
      </c>
      <c r="G70" s="3"/>
      <c r="H70" s="3">
        <v>0</v>
      </c>
      <c r="I70" s="3"/>
      <c r="J70" s="3">
        <v>0</v>
      </c>
      <c r="K70" s="3"/>
      <c r="L70" s="3">
        <v>127000</v>
      </c>
      <c r="M70" s="3"/>
      <c r="N70" s="3">
        <v>17389142198</v>
      </c>
      <c r="O70" s="3"/>
      <c r="P70" s="3">
        <v>25061888013</v>
      </c>
      <c r="Q70" s="3"/>
      <c r="R70" s="3">
        <v>-7672745815</v>
      </c>
    </row>
    <row r="71" spans="2:18" x14ac:dyDescent="0.55000000000000004">
      <c r="B71" s="2" t="s">
        <v>157</v>
      </c>
      <c r="C71" s="104"/>
      <c r="D71" s="3">
        <v>385176</v>
      </c>
      <c r="E71" s="3"/>
      <c r="F71" s="3">
        <v>16979070670</v>
      </c>
      <c r="G71" s="3"/>
      <c r="H71" s="3">
        <v>24722691507</v>
      </c>
      <c r="I71" s="3"/>
      <c r="J71" s="3">
        <v>-7743620837</v>
      </c>
      <c r="K71" s="3"/>
      <c r="L71" s="3">
        <v>837566</v>
      </c>
      <c r="M71" s="3"/>
      <c r="N71" s="3">
        <v>36059018778</v>
      </c>
      <c r="O71" s="3"/>
      <c r="P71" s="3">
        <v>53759543236</v>
      </c>
      <c r="Q71" s="3"/>
      <c r="R71" s="3">
        <v>-17700524458</v>
      </c>
    </row>
    <row r="72" spans="2:18" x14ac:dyDescent="0.55000000000000004">
      <c r="D72" s="3"/>
      <c r="F72" s="3"/>
      <c r="H72" s="3"/>
      <c r="J72" s="3"/>
      <c r="L72" s="3"/>
      <c r="N72" s="3"/>
      <c r="P72" s="3"/>
      <c r="R72" s="3"/>
    </row>
    <row r="73" spans="2:18" ht="21.75" thickBot="1" x14ac:dyDescent="0.6">
      <c r="B73" s="30" t="s">
        <v>88</v>
      </c>
      <c r="D73" s="9"/>
      <c r="F73" s="9">
        <f>SUM(F10:F72)</f>
        <v>191762558314</v>
      </c>
      <c r="H73" s="9">
        <f>SUM(H10:H72)</f>
        <v>224338356501</v>
      </c>
      <c r="J73" s="9">
        <f>SUM(J10:J72)</f>
        <v>-32575798187</v>
      </c>
      <c r="L73" s="9">
        <f>SUM(L10:L72)</f>
        <v>72604952</v>
      </c>
      <c r="N73" s="9">
        <f>SUM(N10:N72)</f>
        <v>1111395803297</v>
      </c>
      <c r="P73" s="9">
        <f>SUM(P10:P72)</f>
        <v>1043131035200</v>
      </c>
      <c r="R73" s="9">
        <f>SUM(R10:R72)</f>
        <v>68264768097</v>
      </c>
    </row>
    <row r="74" spans="2:18" ht="21.75" thickTop="1" x14ac:dyDescent="0.55000000000000004"/>
    <row r="75" spans="2:18" ht="26.25" x14ac:dyDescent="0.65">
      <c r="J75" s="26">
        <v>12</v>
      </c>
    </row>
  </sheetData>
  <sortState xmlns:xlrd2="http://schemas.microsoft.com/office/spreadsheetml/2017/richdata2" ref="B10:R71">
    <sortCondition descending="1" ref="R10:R71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5" right="0.25" top="0.75" bottom="0.75" header="0.3" footer="0.3"/>
  <pageSetup paperSize="9" scale="47" orientation="portrait" r:id="rId1"/>
  <rowBreaks count="2" manualBreakCount="2">
    <brk id="37" max="16383" man="1"/>
    <brk id="56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39997558519241921"/>
    <pageSetUpPr fitToPage="1"/>
  </sheetPr>
  <dimension ref="B2:AB25"/>
  <sheetViews>
    <sheetView rightToLeft="1" view="pageBreakPreview" topLeftCell="A4" zoomScale="60" zoomScaleNormal="100" workbookViewId="0">
      <selection activeCell="D24" sqref="D24"/>
    </sheetView>
  </sheetViews>
  <sheetFormatPr defaultRowHeight="21" x14ac:dyDescent="0.6"/>
  <cols>
    <col min="1" max="1" width="3.5703125" style="1" customWidth="1"/>
    <col min="2" max="2" width="35.140625" style="70" customWidth="1"/>
    <col min="3" max="3" width="1.28515625" style="1" customWidth="1"/>
    <col min="4" max="4" width="21.28515625" style="1" bestFit="1" customWidth="1"/>
    <col min="5" max="5" width="1.28515625" style="1" customWidth="1"/>
    <col min="6" max="6" width="16.7109375" style="1" customWidth="1"/>
    <col min="7" max="7" width="1.28515625" style="1" customWidth="1"/>
    <col min="8" max="8" width="14.85546875" style="1" bestFit="1" customWidth="1"/>
    <col min="9" max="9" width="1.28515625" style="1" customWidth="1"/>
    <col min="10" max="10" width="16.140625" style="1" bestFit="1" customWidth="1"/>
    <col min="11" max="11" width="1.28515625" style="1" customWidth="1"/>
    <col min="12" max="12" width="16.85546875" style="1" customWidth="1"/>
    <col min="13" max="13" width="1.28515625" style="1" customWidth="1"/>
    <col min="14" max="14" width="16.7109375" style="1" customWidth="1"/>
    <col min="15" max="15" width="1.28515625" style="1" customWidth="1"/>
    <col min="16" max="16" width="16.140625" style="1" bestFit="1" customWidth="1"/>
    <col min="17" max="17" width="1.28515625" style="1" customWidth="1"/>
    <col min="18" max="18" width="18.28515625" style="1" bestFit="1" customWidth="1"/>
    <col min="19" max="19" width="1.28515625" style="1" customWidth="1"/>
    <col min="20" max="20" width="9.140625" style="1" customWidth="1"/>
    <col min="21" max="16384" width="9.140625" style="1"/>
  </cols>
  <sheetData>
    <row r="2" spans="2:28" ht="30" x14ac:dyDescent="0.6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6"/>
      <c r="R2" s="16"/>
      <c r="S2" s="16"/>
      <c r="T2" s="16"/>
      <c r="U2" s="16"/>
    </row>
    <row r="3" spans="2:28" ht="30" x14ac:dyDescent="0.6">
      <c r="B3" s="108" t="s">
        <v>52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6"/>
      <c r="R3" s="16"/>
    </row>
    <row r="4" spans="2:28" ht="30" x14ac:dyDescent="0.6">
      <c r="B4" s="108" t="s">
        <v>221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6"/>
      <c r="R4" s="16"/>
    </row>
    <row r="6" spans="2:28" s="2" customFormat="1" ht="30" x14ac:dyDescent="0.55000000000000004">
      <c r="B6" s="9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2" customFormat="1" ht="30" x14ac:dyDescent="0.55000000000000004">
      <c r="B7" s="133" t="s">
        <v>116</v>
      </c>
      <c r="C7" s="133"/>
      <c r="D7" s="133"/>
      <c r="E7" s="133"/>
      <c r="F7" s="133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15" customFormat="1" x14ac:dyDescent="0.6">
      <c r="B8" s="110" t="s">
        <v>56</v>
      </c>
      <c r="D8" s="110" t="s">
        <v>54</v>
      </c>
      <c r="E8" s="110" t="s">
        <v>54</v>
      </c>
      <c r="F8" s="110" t="s">
        <v>54</v>
      </c>
      <c r="G8" s="110" t="s">
        <v>54</v>
      </c>
      <c r="H8" s="110" t="s">
        <v>54</v>
      </c>
      <c r="I8" s="110" t="s">
        <v>54</v>
      </c>
      <c r="J8" s="110" t="s">
        <v>54</v>
      </c>
      <c r="L8" s="110" t="s">
        <v>55</v>
      </c>
      <c r="M8" s="110" t="s">
        <v>55</v>
      </c>
      <c r="N8" s="110" t="s">
        <v>55</v>
      </c>
      <c r="O8" s="110" t="s">
        <v>55</v>
      </c>
      <c r="P8" s="110" t="s">
        <v>55</v>
      </c>
      <c r="Q8" s="110" t="s">
        <v>55</v>
      </c>
      <c r="R8" s="110" t="s">
        <v>55</v>
      </c>
    </row>
    <row r="9" spans="2:28" s="52" customFormat="1" ht="54" customHeight="1" x14ac:dyDescent="0.75">
      <c r="B9" s="110" t="s">
        <v>56</v>
      </c>
      <c r="D9" s="130" t="s">
        <v>76</v>
      </c>
      <c r="E9" s="95"/>
      <c r="F9" s="130" t="s">
        <v>73</v>
      </c>
      <c r="G9" s="95"/>
      <c r="H9" s="130" t="s">
        <v>74</v>
      </c>
      <c r="I9" s="95"/>
      <c r="J9" s="130" t="s">
        <v>77</v>
      </c>
      <c r="K9" s="96"/>
      <c r="L9" s="130" t="s">
        <v>76</v>
      </c>
      <c r="M9" s="95"/>
      <c r="N9" s="130" t="s">
        <v>73</v>
      </c>
      <c r="O9" s="95"/>
      <c r="P9" s="130" t="s">
        <v>74</v>
      </c>
      <c r="Q9" s="95"/>
      <c r="R9" s="130" t="s">
        <v>77</v>
      </c>
    </row>
    <row r="10" spans="2:28" s="52" customFormat="1" ht="26.25" x14ac:dyDescent="0.75">
      <c r="B10" s="94" t="s">
        <v>117</v>
      </c>
      <c r="C10" s="104"/>
      <c r="D10" s="83">
        <v>86361328</v>
      </c>
      <c r="E10" s="83"/>
      <c r="F10" s="83">
        <v>0</v>
      </c>
      <c r="G10" s="83"/>
      <c r="H10" s="83">
        <v>0</v>
      </c>
      <c r="I10" s="83"/>
      <c r="J10" s="83">
        <v>86361328</v>
      </c>
      <c r="K10" s="83"/>
      <c r="L10" s="83">
        <v>494865435</v>
      </c>
      <c r="M10" s="83"/>
      <c r="N10" s="83">
        <v>0</v>
      </c>
      <c r="O10" s="83"/>
      <c r="P10" s="83">
        <v>0</v>
      </c>
      <c r="Q10" s="83"/>
      <c r="R10" s="83">
        <v>494865435</v>
      </c>
    </row>
    <row r="11" spans="2:28" s="52" customFormat="1" ht="26.25" x14ac:dyDescent="0.75">
      <c r="B11" s="94" t="s">
        <v>148</v>
      </c>
      <c r="C11" s="104"/>
      <c r="D11" s="83">
        <v>0</v>
      </c>
      <c r="E11" s="83"/>
      <c r="F11" s="83">
        <v>0</v>
      </c>
      <c r="G11" s="83"/>
      <c r="H11" s="83">
        <v>0</v>
      </c>
      <c r="I11" s="83"/>
      <c r="J11" s="83">
        <v>0</v>
      </c>
      <c r="K11" s="83"/>
      <c r="L11" s="83">
        <v>0</v>
      </c>
      <c r="M11" s="83"/>
      <c r="N11" s="83">
        <v>0</v>
      </c>
      <c r="O11" s="83"/>
      <c r="P11" s="83">
        <v>430821900</v>
      </c>
      <c r="Q11" s="83"/>
      <c r="R11" s="83">
        <v>430821900</v>
      </c>
    </row>
    <row r="12" spans="2:28" s="52" customFormat="1" ht="26.25" x14ac:dyDescent="0.75">
      <c r="B12" s="94" t="s">
        <v>227</v>
      </c>
      <c r="C12" s="104"/>
      <c r="D12" s="83">
        <v>0</v>
      </c>
      <c r="E12" s="83"/>
      <c r="F12" s="83">
        <v>82446859</v>
      </c>
      <c r="G12" s="83"/>
      <c r="H12" s="83">
        <v>0</v>
      </c>
      <c r="I12" s="83"/>
      <c r="J12" s="83">
        <v>82446859</v>
      </c>
      <c r="K12" s="83"/>
      <c r="L12" s="83">
        <v>0</v>
      </c>
      <c r="M12" s="83"/>
      <c r="N12" s="83">
        <v>82446859</v>
      </c>
      <c r="O12" s="83"/>
      <c r="P12" s="83">
        <v>0</v>
      </c>
      <c r="Q12" s="83"/>
      <c r="R12" s="83">
        <v>82446859</v>
      </c>
    </row>
    <row r="13" spans="2:28" s="52" customFormat="1" ht="26.25" x14ac:dyDescent="0.75">
      <c r="B13" s="94" t="s">
        <v>183</v>
      </c>
      <c r="C13" s="104"/>
      <c r="D13" s="83">
        <v>0</v>
      </c>
      <c r="E13" s="83"/>
      <c r="F13" s="83">
        <v>112219657</v>
      </c>
      <c r="G13" s="83"/>
      <c r="H13" s="83">
        <v>0</v>
      </c>
      <c r="I13" s="83"/>
      <c r="J13" s="83">
        <v>112219657</v>
      </c>
      <c r="K13" s="83"/>
      <c r="L13" s="83">
        <v>0</v>
      </c>
      <c r="M13" s="83"/>
      <c r="N13" s="83">
        <v>47903726</v>
      </c>
      <c r="O13" s="83"/>
      <c r="P13" s="83">
        <v>32106497</v>
      </c>
      <c r="Q13" s="83"/>
      <c r="R13" s="83">
        <v>80010223</v>
      </c>
    </row>
    <row r="14" spans="2:28" s="52" customFormat="1" ht="26.25" x14ac:dyDescent="0.75">
      <c r="B14" s="94" t="s">
        <v>180</v>
      </c>
      <c r="C14" s="104"/>
      <c r="D14" s="83">
        <v>0</v>
      </c>
      <c r="E14" s="83"/>
      <c r="F14" s="83">
        <v>0</v>
      </c>
      <c r="G14" s="83"/>
      <c r="H14" s="83">
        <v>72320725</v>
      </c>
      <c r="I14" s="83"/>
      <c r="J14" s="83">
        <v>72320725</v>
      </c>
      <c r="K14" s="83"/>
      <c r="L14" s="83">
        <v>0</v>
      </c>
      <c r="M14" s="83"/>
      <c r="N14" s="83">
        <v>0</v>
      </c>
      <c r="O14" s="83"/>
      <c r="P14" s="83">
        <v>72320725</v>
      </c>
      <c r="Q14" s="83"/>
      <c r="R14" s="83">
        <v>72320725</v>
      </c>
    </row>
    <row r="15" spans="2:28" s="52" customFormat="1" ht="26.25" x14ac:dyDescent="0.75">
      <c r="B15" s="94" t="s">
        <v>212</v>
      </c>
      <c r="C15" s="104"/>
      <c r="D15" s="83">
        <v>0</v>
      </c>
      <c r="E15" s="83"/>
      <c r="F15" s="83">
        <v>0</v>
      </c>
      <c r="G15" s="83"/>
      <c r="H15" s="83">
        <v>63469396</v>
      </c>
      <c r="I15" s="83"/>
      <c r="J15" s="83">
        <v>63469396</v>
      </c>
      <c r="K15" s="83"/>
      <c r="L15" s="83">
        <v>0</v>
      </c>
      <c r="M15" s="83"/>
      <c r="N15" s="83">
        <v>0</v>
      </c>
      <c r="O15" s="83"/>
      <c r="P15" s="83">
        <v>63469396</v>
      </c>
      <c r="Q15" s="83"/>
      <c r="R15" s="83">
        <v>63469396</v>
      </c>
    </row>
    <row r="16" spans="2:28" s="52" customFormat="1" ht="28.5" customHeight="1" x14ac:dyDescent="0.75">
      <c r="B16" s="94" t="s">
        <v>123</v>
      </c>
      <c r="C16" s="104"/>
      <c r="D16" s="83">
        <v>0</v>
      </c>
      <c r="E16" s="83"/>
      <c r="F16" s="83">
        <v>74044722</v>
      </c>
      <c r="G16" s="83"/>
      <c r="H16" s="83">
        <v>-8391661</v>
      </c>
      <c r="I16" s="83"/>
      <c r="J16" s="83">
        <v>65653061</v>
      </c>
      <c r="K16" s="83"/>
      <c r="L16" s="83">
        <v>0</v>
      </c>
      <c r="M16" s="83"/>
      <c r="N16" s="83">
        <v>39095747</v>
      </c>
      <c r="O16" s="83"/>
      <c r="P16" s="83">
        <v>-8391661</v>
      </c>
      <c r="Q16" s="83"/>
      <c r="R16" s="83">
        <v>30704086</v>
      </c>
    </row>
    <row r="17" spans="2:18" s="52" customFormat="1" ht="26.25" x14ac:dyDescent="0.75">
      <c r="B17" s="94" t="s">
        <v>215</v>
      </c>
      <c r="C17" s="104"/>
      <c r="D17" s="83">
        <v>0</v>
      </c>
      <c r="E17" s="83"/>
      <c r="F17" s="83">
        <v>0</v>
      </c>
      <c r="G17" s="83"/>
      <c r="H17" s="83">
        <v>0</v>
      </c>
      <c r="I17" s="83"/>
      <c r="J17" s="83">
        <v>0</v>
      </c>
      <c r="K17" s="83"/>
      <c r="L17" s="83">
        <v>0</v>
      </c>
      <c r="M17" s="83"/>
      <c r="N17" s="83">
        <v>0</v>
      </c>
      <c r="O17" s="83"/>
      <c r="P17" s="83">
        <v>22097920</v>
      </c>
      <c r="Q17" s="83"/>
      <c r="R17" s="83">
        <v>22097920</v>
      </c>
    </row>
    <row r="18" spans="2:18" s="52" customFormat="1" ht="26.25" x14ac:dyDescent="0.75">
      <c r="B18" s="94" t="s">
        <v>185</v>
      </c>
      <c r="C18" s="104"/>
      <c r="D18" s="83">
        <v>0</v>
      </c>
      <c r="E18" s="83"/>
      <c r="F18" s="83">
        <v>0</v>
      </c>
      <c r="G18" s="83"/>
      <c r="H18" s="83">
        <v>0</v>
      </c>
      <c r="I18" s="83"/>
      <c r="J18" s="83">
        <v>0</v>
      </c>
      <c r="K18" s="83"/>
      <c r="L18" s="83">
        <v>0</v>
      </c>
      <c r="M18" s="83"/>
      <c r="N18" s="83">
        <v>0</v>
      </c>
      <c r="O18" s="83"/>
      <c r="P18" s="83">
        <v>13558476</v>
      </c>
      <c r="Q18" s="83"/>
      <c r="R18" s="83">
        <v>13558476</v>
      </c>
    </row>
    <row r="19" spans="2:18" s="52" customFormat="1" ht="26.25" x14ac:dyDescent="0.75">
      <c r="B19" s="94" t="s">
        <v>186</v>
      </c>
      <c r="C19" s="104"/>
      <c r="D19" s="83">
        <v>0</v>
      </c>
      <c r="E19" s="83"/>
      <c r="F19" s="83">
        <v>0</v>
      </c>
      <c r="G19" s="83"/>
      <c r="H19" s="83">
        <v>0</v>
      </c>
      <c r="I19" s="83"/>
      <c r="J19" s="83">
        <v>0</v>
      </c>
      <c r="K19" s="83"/>
      <c r="L19" s="83">
        <v>0</v>
      </c>
      <c r="M19" s="83"/>
      <c r="N19" s="83">
        <v>0</v>
      </c>
      <c r="O19" s="83"/>
      <c r="P19" s="83">
        <v>11983448</v>
      </c>
      <c r="Q19" s="83"/>
      <c r="R19" s="83">
        <v>11983448</v>
      </c>
    </row>
    <row r="20" spans="2:18" s="52" customFormat="1" ht="26.25" x14ac:dyDescent="0.75">
      <c r="B20" s="94" t="s">
        <v>229</v>
      </c>
      <c r="C20" s="104"/>
      <c r="D20" s="83">
        <v>0</v>
      </c>
      <c r="E20" s="83"/>
      <c r="F20" s="83">
        <v>0</v>
      </c>
      <c r="G20" s="83"/>
      <c r="H20" s="83">
        <v>6951922</v>
      </c>
      <c r="I20" s="83"/>
      <c r="J20" s="83">
        <v>6951922</v>
      </c>
      <c r="K20" s="83"/>
      <c r="L20" s="83">
        <v>0</v>
      </c>
      <c r="M20" s="83"/>
      <c r="N20" s="83">
        <v>0</v>
      </c>
      <c r="O20" s="83"/>
      <c r="P20" s="83">
        <v>6951922</v>
      </c>
      <c r="Q20" s="83"/>
      <c r="R20" s="83">
        <v>6951922</v>
      </c>
    </row>
    <row r="21" spans="2:18" s="52" customFormat="1" ht="26.25" x14ac:dyDescent="0.75">
      <c r="B21" s="94" t="s">
        <v>126</v>
      </c>
      <c r="C21" s="104"/>
      <c r="D21" s="83">
        <v>0</v>
      </c>
      <c r="E21" s="83"/>
      <c r="F21" s="83">
        <v>1302604</v>
      </c>
      <c r="G21" s="83"/>
      <c r="H21" s="83">
        <v>0</v>
      </c>
      <c r="I21" s="83"/>
      <c r="J21" s="83">
        <v>1302604</v>
      </c>
      <c r="K21" s="83"/>
      <c r="L21" s="83">
        <v>0</v>
      </c>
      <c r="M21" s="83"/>
      <c r="N21" s="83">
        <v>6581537</v>
      </c>
      <c r="O21" s="83"/>
      <c r="P21" s="83">
        <v>0</v>
      </c>
      <c r="Q21" s="83"/>
      <c r="R21" s="83">
        <v>6581537</v>
      </c>
    </row>
    <row r="22" spans="2:18" ht="26.25" x14ac:dyDescent="0.75">
      <c r="B22" s="92"/>
      <c r="C22" s="52"/>
      <c r="D22" s="75"/>
      <c r="E22" s="87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</row>
    <row r="23" spans="2:18" ht="27" thickBot="1" x14ac:dyDescent="0.8">
      <c r="B23" s="93" t="s">
        <v>88</v>
      </c>
      <c r="D23" s="72">
        <f>SUM(D10:D22)</f>
        <v>86361328</v>
      </c>
      <c r="E23" s="87"/>
      <c r="F23" s="72">
        <f>SUM(F10:F22)</f>
        <v>270013842</v>
      </c>
      <c r="G23" s="83"/>
      <c r="H23" s="72">
        <f>SUM(H10:H22)</f>
        <v>134350382</v>
      </c>
      <c r="I23" s="83"/>
      <c r="J23" s="72">
        <f>SUM(J10:J22)</f>
        <v>490725552</v>
      </c>
      <c r="K23" s="83"/>
      <c r="L23" s="72">
        <f>SUM(L10:L22)</f>
        <v>494865435</v>
      </c>
      <c r="M23" s="83"/>
      <c r="N23" s="72">
        <f>SUM(N10:N22)</f>
        <v>176027869</v>
      </c>
      <c r="O23" s="83"/>
      <c r="P23" s="72">
        <f>SUM(P10:P22)</f>
        <v>644918623</v>
      </c>
      <c r="Q23" s="83"/>
      <c r="R23" s="72">
        <f>SUM(R10:R22)</f>
        <v>1315811927</v>
      </c>
    </row>
    <row r="24" spans="2:18" ht="27" thickTop="1" x14ac:dyDescent="0.75">
      <c r="D24" s="83"/>
      <c r="E24" s="87"/>
      <c r="G24" s="83"/>
      <c r="I24" s="83"/>
      <c r="K24" s="83"/>
      <c r="M24" s="83"/>
      <c r="O24" s="83"/>
      <c r="Q24" s="83"/>
    </row>
    <row r="25" spans="2:18" ht="30" x14ac:dyDescent="0.75">
      <c r="J25" s="55">
        <v>13</v>
      </c>
    </row>
  </sheetData>
  <sortState xmlns:xlrd2="http://schemas.microsoft.com/office/spreadsheetml/2017/richdata2" ref="B10:R21">
    <sortCondition descending="1" ref="R10:R21"/>
  </sortState>
  <mergeCells count="15">
    <mergeCell ref="B2:P2"/>
    <mergeCell ref="B3:P3"/>
    <mergeCell ref="B4:P4"/>
    <mergeCell ref="L9"/>
    <mergeCell ref="N9"/>
    <mergeCell ref="P9"/>
    <mergeCell ref="B7:F7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7" right="0.7" top="0.75" bottom="0.75" header="0.3" footer="0.3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59999389629810485"/>
    <pageSetUpPr fitToPage="1"/>
  </sheetPr>
  <dimension ref="B2:AB18"/>
  <sheetViews>
    <sheetView rightToLeft="1" view="pageBreakPreview" topLeftCell="B1" zoomScaleNormal="100" zoomScaleSheetLayoutView="100" workbookViewId="0">
      <selection activeCell="F17" sqref="F17"/>
    </sheetView>
  </sheetViews>
  <sheetFormatPr defaultRowHeight="21.75" customHeight="1" x14ac:dyDescent="0.55000000000000004"/>
  <cols>
    <col min="1" max="1" width="3" style="2" customWidth="1"/>
    <col min="2" max="2" width="20.7109375" style="2" bestFit="1" customWidth="1"/>
    <col min="3" max="3" width="1" style="2" customWidth="1"/>
    <col min="4" max="4" width="27.85546875" style="2" customWidth="1"/>
    <col min="5" max="5" width="1" style="2" customWidth="1"/>
    <col min="6" max="6" width="19.140625" style="2" customWidth="1"/>
    <col min="7" max="7" width="1" style="2" customWidth="1"/>
    <col min="8" max="8" width="18.28515625" style="2" customWidth="1"/>
    <col min="9" max="9" width="1" style="2" customWidth="1"/>
    <col min="10" max="10" width="21.710937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27" customHeight="1" x14ac:dyDescent="0.55000000000000004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2:28" ht="27" customHeight="1" x14ac:dyDescent="0.55000000000000004">
      <c r="B3" s="108" t="s">
        <v>52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</row>
    <row r="4" spans="2:28" ht="27" customHeight="1" x14ac:dyDescent="0.55000000000000004">
      <c r="B4" s="108" t="s">
        <v>221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</row>
    <row r="5" spans="2:28" ht="73.5" customHeight="1" x14ac:dyDescent="0.55000000000000004"/>
    <row r="6" spans="2:28" ht="30" x14ac:dyDescent="0.55000000000000004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 x14ac:dyDescent="0.55000000000000004">
      <c r="B7" s="13" t="s">
        <v>112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ht="30" x14ac:dyDescent="0.55000000000000004">
      <c r="B8" s="13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2:28" s="4" customFormat="1" ht="21.75" customHeight="1" x14ac:dyDescent="0.55000000000000004">
      <c r="B9" s="112" t="s">
        <v>78</v>
      </c>
      <c r="C9" s="112" t="s">
        <v>78</v>
      </c>
      <c r="D9" s="112" t="s">
        <v>78</v>
      </c>
      <c r="F9" s="112" t="s">
        <v>54</v>
      </c>
      <c r="G9" s="112" t="s">
        <v>54</v>
      </c>
      <c r="H9" s="112" t="s">
        <v>54</v>
      </c>
      <c r="J9" s="112" t="s">
        <v>55</v>
      </c>
      <c r="K9" s="112" t="s">
        <v>55</v>
      </c>
      <c r="L9" s="112" t="s">
        <v>55</v>
      </c>
    </row>
    <row r="10" spans="2:28" s="42" customFormat="1" ht="50.25" customHeight="1" x14ac:dyDescent="0.6">
      <c r="B10" s="131" t="s">
        <v>79</v>
      </c>
      <c r="D10" s="131" t="s">
        <v>39</v>
      </c>
      <c r="F10" s="131" t="s">
        <v>80</v>
      </c>
      <c r="H10" s="131" t="s">
        <v>81</v>
      </c>
      <c r="J10" s="129" t="s">
        <v>80</v>
      </c>
      <c r="L10" s="131" t="s">
        <v>81</v>
      </c>
    </row>
    <row r="11" spans="2:28" s="4" customFormat="1" ht="21.75" customHeight="1" x14ac:dyDescent="0.55000000000000004">
      <c r="B11" s="4" t="s">
        <v>216</v>
      </c>
      <c r="C11" s="104"/>
      <c r="D11" s="4" t="s">
        <v>217</v>
      </c>
      <c r="E11" s="104"/>
      <c r="F11" s="67">
        <v>884713147</v>
      </c>
      <c r="G11" s="67"/>
      <c r="H11" s="67" t="s">
        <v>61</v>
      </c>
      <c r="I11" s="67"/>
      <c r="J11" s="67">
        <v>1439233685</v>
      </c>
      <c r="L11" s="48" t="s">
        <v>61</v>
      </c>
    </row>
    <row r="12" spans="2:28" s="4" customFormat="1" ht="21.75" customHeight="1" x14ac:dyDescent="0.55000000000000004">
      <c r="B12" s="4" t="s">
        <v>135</v>
      </c>
      <c r="C12" s="104"/>
      <c r="D12" s="4" t="s">
        <v>136</v>
      </c>
      <c r="E12" s="104"/>
      <c r="F12" s="67">
        <v>895329</v>
      </c>
      <c r="G12" s="67"/>
      <c r="H12" s="67" t="s">
        <v>61</v>
      </c>
      <c r="I12" s="67"/>
      <c r="J12" s="67">
        <v>63301898</v>
      </c>
    </row>
    <row r="13" spans="2:28" s="4" customFormat="1" ht="21.75" customHeight="1" x14ac:dyDescent="0.55000000000000004">
      <c r="B13" s="4" t="s">
        <v>46</v>
      </c>
      <c r="C13" s="104"/>
      <c r="D13" s="4" t="s">
        <v>47</v>
      </c>
      <c r="E13" s="104"/>
      <c r="F13" s="67">
        <v>2888</v>
      </c>
      <c r="G13" s="67"/>
      <c r="H13" s="67" t="s">
        <v>61</v>
      </c>
      <c r="I13" s="67"/>
      <c r="J13" s="67">
        <v>19078</v>
      </c>
    </row>
    <row r="14" spans="2:28" s="4" customFormat="1" ht="21.75" customHeight="1" x14ac:dyDescent="0.55000000000000004">
      <c r="B14" s="4" t="s">
        <v>49</v>
      </c>
      <c r="C14" s="104"/>
      <c r="D14" s="4" t="s">
        <v>50</v>
      </c>
      <c r="E14" s="104"/>
      <c r="F14" s="67">
        <v>1829</v>
      </c>
      <c r="G14" s="67"/>
      <c r="H14" s="67" t="s">
        <v>61</v>
      </c>
      <c r="I14" s="67"/>
      <c r="J14" s="67">
        <v>12354</v>
      </c>
    </row>
    <row r="15" spans="2:28" s="4" customFormat="1" ht="21.75" customHeight="1" x14ac:dyDescent="0.55000000000000004">
      <c r="B15" s="4" t="s">
        <v>216</v>
      </c>
      <c r="C15" s="104"/>
      <c r="D15" s="4" t="s">
        <v>220</v>
      </c>
      <c r="E15" s="104"/>
      <c r="F15" s="67">
        <v>4780</v>
      </c>
      <c r="G15" s="67"/>
      <c r="H15" s="67" t="s">
        <v>61</v>
      </c>
      <c r="I15" s="67"/>
      <c r="J15" s="67">
        <v>4780</v>
      </c>
    </row>
    <row r="16" spans="2:28" ht="21.75" customHeight="1" thickBot="1" x14ac:dyDescent="0.6">
      <c r="B16" s="134" t="s">
        <v>88</v>
      </c>
      <c r="C16" s="134"/>
      <c r="D16" s="134"/>
      <c r="F16" s="72">
        <f>SUM(F11:F15)</f>
        <v>885617973</v>
      </c>
      <c r="H16" s="30"/>
      <c r="J16" s="72">
        <f>SUM(J11:J15)</f>
        <v>1502571795</v>
      </c>
      <c r="L16" s="30"/>
    </row>
    <row r="17" spans="6:6" ht="21.75" customHeight="1" thickTop="1" x14ac:dyDescent="0.55000000000000004"/>
    <row r="18" spans="6:6" ht="30" x14ac:dyDescent="0.75">
      <c r="F18" s="58">
        <v>14</v>
      </c>
    </row>
  </sheetData>
  <sortState xmlns:xlrd2="http://schemas.microsoft.com/office/spreadsheetml/2017/richdata2" ref="B11:J15">
    <sortCondition descending="1" ref="J11:J15"/>
  </sortState>
  <mergeCells count="13">
    <mergeCell ref="B2:L2"/>
    <mergeCell ref="B3:L3"/>
    <mergeCell ref="B4:L4"/>
    <mergeCell ref="B16:D16"/>
    <mergeCell ref="J10"/>
    <mergeCell ref="L10"/>
    <mergeCell ref="J9:L9"/>
    <mergeCell ref="B10"/>
    <mergeCell ref="D10"/>
    <mergeCell ref="B9:D9"/>
    <mergeCell ref="F10"/>
    <mergeCell ref="H10"/>
    <mergeCell ref="F9:H9"/>
  </mergeCells>
  <printOptions horizontalCentered="1" verticalCentered="1"/>
  <pageMargins left="0.7" right="0.7" top="0.75" bottom="0.75" header="0.3" footer="0.3"/>
  <pageSetup paperSize="9" scale="96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 tint="0.59999389629810485"/>
    <pageSetUpPr fitToPage="1"/>
  </sheetPr>
  <dimension ref="B2:AB21"/>
  <sheetViews>
    <sheetView rightToLeft="1" view="pageBreakPreview" topLeftCell="A4" zoomScaleNormal="100" zoomScaleSheetLayoutView="100" workbookViewId="0">
      <selection activeCell="J19" sqref="J19"/>
    </sheetView>
  </sheetViews>
  <sheetFormatPr defaultRowHeight="21" x14ac:dyDescent="0.25"/>
  <cols>
    <col min="1" max="1" width="2.7109375" style="32" customWidth="1"/>
    <col min="2" max="2" width="32.42578125" style="32" customWidth="1"/>
    <col min="3" max="3" width="1" style="32" customWidth="1"/>
    <col min="4" max="4" width="14.85546875" style="32" bestFit="1" customWidth="1"/>
    <col min="5" max="5" width="1" style="32" customWidth="1"/>
    <col min="6" max="6" width="11.7109375" style="32" customWidth="1"/>
    <col min="7" max="7" width="1" style="32" customWidth="1"/>
    <col min="8" max="8" width="10.42578125" style="32" bestFit="1" customWidth="1"/>
    <col min="9" max="9" width="1" style="32" customWidth="1"/>
    <col min="10" max="10" width="13.28515625" style="32" bestFit="1" customWidth="1"/>
    <col min="11" max="11" width="1" style="32" customWidth="1"/>
    <col min="12" max="12" width="10.5703125" style="32" customWidth="1"/>
    <col min="13" max="13" width="1" style="32" customWidth="1"/>
    <col min="14" max="14" width="13.28515625" style="32" bestFit="1" customWidth="1"/>
    <col min="15" max="15" width="1" style="32" customWidth="1"/>
    <col min="16" max="16" width="14.28515625" style="32" bestFit="1" customWidth="1"/>
    <col min="17" max="17" width="1" style="32" customWidth="1"/>
    <col min="18" max="18" width="11.28515625" style="32" customWidth="1"/>
    <col min="19" max="19" width="1" style="32" customWidth="1"/>
    <col min="20" max="20" width="14.28515625" style="32" bestFit="1" customWidth="1"/>
    <col min="21" max="21" width="1" style="32" customWidth="1"/>
    <col min="22" max="22" width="9.140625" style="32" customWidth="1"/>
    <col min="23" max="16384" width="9.140625" style="32"/>
  </cols>
  <sheetData>
    <row r="2" spans="2:28" ht="30" x14ac:dyDescent="0.25">
      <c r="B2" s="138" t="s">
        <v>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</row>
    <row r="3" spans="2:28" ht="30" x14ac:dyDescent="0.25">
      <c r="B3" s="138" t="s">
        <v>52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</row>
    <row r="4" spans="2:28" ht="30" x14ac:dyDescent="0.25">
      <c r="B4" s="138" t="s">
        <v>221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</row>
    <row r="5" spans="2:28" s="33" customFormat="1" ht="87" customHeight="1" x14ac:dyDescent="0.25"/>
    <row r="6" spans="2:28" s="2" customFormat="1" ht="30" x14ac:dyDescent="0.55000000000000004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2" customFormat="1" ht="30" x14ac:dyDescent="0.55000000000000004">
      <c r="B7" s="69" t="s">
        <v>115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2" customFormat="1" ht="30" x14ac:dyDescent="0.55000000000000004">
      <c r="B8" s="13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2:28" s="33" customFormat="1" x14ac:dyDescent="0.25">
      <c r="B9" s="137" t="s">
        <v>53</v>
      </c>
      <c r="C9" s="137" t="s">
        <v>53</v>
      </c>
      <c r="D9" s="137" t="s">
        <v>53</v>
      </c>
      <c r="E9" s="137" t="s">
        <v>53</v>
      </c>
      <c r="F9" s="137" t="s">
        <v>53</v>
      </c>
      <c r="G9" s="137" t="s">
        <v>53</v>
      </c>
      <c r="H9" s="137" t="s">
        <v>53</v>
      </c>
      <c r="J9" s="137" t="s">
        <v>54</v>
      </c>
      <c r="K9" s="137" t="s">
        <v>54</v>
      </c>
      <c r="L9" s="137" t="s">
        <v>54</v>
      </c>
      <c r="M9" s="137" t="s">
        <v>54</v>
      </c>
      <c r="N9" s="137" t="s">
        <v>54</v>
      </c>
      <c r="P9" s="137" t="s">
        <v>55</v>
      </c>
      <c r="Q9" s="137" t="s">
        <v>55</v>
      </c>
      <c r="R9" s="137" t="s">
        <v>55</v>
      </c>
      <c r="S9" s="137" t="s">
        <v>55</v>
      </c>
      <c r="T9" s="137" t="s">
        <v>55</v>
      </c>
    </row>
    <row r="10" spans="2:28" s="35" customFormat="1" ht="60" customHeight="1" x14ac:dyDescent="0.25">
      <c r="B10" s="136" t="s">
        <v>56</v>
      </c>
      <c r="C10" s="38"/>
      <c r="D10" s="136" t="s">
        <v>57</v>
      </c>
      <c r="E10" s="38"/>
      <c r="F10" s="136" t="s">
        <v>25</v>
      </c>
      <c r="G10" s="38"/>
      <c r="H10" s="136" t="s">
        <v>26</v>
      </c>
      <c r="J10" s="136" t="s">
        <v>58</v>
      </c>
      <c r="K10" s="38"/>
      <c r="L10" s="136" t="s">
        <v>59</v>
      </c>
      <c r="M10" s="38"/>
      <c r="N10" s="136" t="s">
        <v>60</v>
      </c>
      <c r="P10" s="136" t="s">
        <v>58</v>
      </c>
      <c r="Q10" s="38"/>
      <c r="R10" s="136" t="s">
        <v>59</v>
      </c>
      <c r="S10" s="38"/>
      <c r="T10" s="136" t="s">
        <v>60</v>
      </c>
    </row>
    <row r="11" spans="2:28" s="33" customFormat="1" x14ac:dyDescent="0.45">
      <c r="B11" s="103" t="s">
        <v>216</v>
      </c>
      <c r="C11" s="104"/>
      <c r="D11" s="34">
        <v>9</v>
      </c>
      <c r="E11" s="34"/>
      <c r="F11" s="34" t="s">
        <v>61</v>
      </c>
      <c r="G11" s="34"/>
      <c r="H11" s="34">
        <v>23</v>
      </c>
      <c r="I11" s="34"/>
      <c r="J11" s="34">
        <v>884713147</v>
      </c>
      <c r="K11" s="34"/>
      <c r="L11" s="34">
        <v>-184782</v>
      </c>
      <c r="M11" s="34"/>
      <c r="N11" s="34">
        <v>884897929</v>
      </c>
      <c r="O11" s="34"/>
      <c r="P11" s="34">
        <v>1439233685</v>
      </c>
      <c r="Q11" s="34"/>
      <c r="R11" s="34">
        <v>2942299</v>
      </c>
      <c r="S11" s="34"/>
      <c r="T11" s="34">
        <v>1436291386</v>
      </c>
    </row>
    <row r="12" spans="2:28" s="33" customFormat="1" x14ac:dyDescent="0.45">
      <c r="B12" s="103" t="s">
        <v>117</v>
      </c>
      <c r="C12" s="104"/>
      <c r="D12" s="34" t="s">
        <v>61</v>
      </c>
      <c r="E12" s="34"/>
      <c r="F12" s="34" t="s">
        <v>120</v>
      </c>
      <c r="G12" s="34"/>
      <c r="H12" s="34">
        <v>18</v>
      </c>
      <c r="I12" s="34"/>
      <c r="J12" s="34">
        <v>86361328</v>
      </c>
      <c r="K12" s="34"/>
      <c r="L12" s="34" t="s">
        <v>61</v>
      </c>
      <c r="M12" s="34"/>
      <c r="N12" s="34">
        <v>86361328</v>
      </c>
      <c r="O12" s="34"/>
      <c r="P12" s="34">
        <v>494865435</v>
      </c>
      <c r="Q12" s="34"/>
      <c r="R12" s="34" t="s">
        <v>61</v>
      </c>
      <c r="S12" s="34"/>
      <c r="T12" s="34">
        <v>494865435</v>
      </c>
    </row>
    <row r="13" spans="2:28" s="33" customFormat="1" x14ac:dyDescent="0.45">
      <c r="B13" s="103" t="s">
        <v>135</v>
      </c>
      <c r="C13" s="104"/>
      <c r="D13" s="34">
        <v>30</v>
      </c>
      <c r="E13" s="34"/>
      <c r="F13" s="34" t="s">
        <v>61</v>
      </c>
      <c r="G13" s="34"/>
      <c r="H13" s="34">
        <v>0</v>
      </c>
      <c r="I13" s="34"/>
      <c r="J13" s="34">
        <v>895329</v>
      </c>
      <c r="K13" s="34"/>
      <c r="L13" s="34">
        <v>0</v>
      </c>
      <c r="M13" s="34"/>
      <c r="N13" s="34">
        <v>895329</v>
      </c>
      <c r="O13" s="34"/>
      <c r="P13" s="34">
        <v>63301898</v>
      </c>
      <c r="Q13" s="34"/>
      <c r="R13" s="34">
        <v>0</v>
      </c>
      <c r="S13" s="34"/>
      <c r="T13" s="34">
        <v>63301898</v>
      </c>
    </row>
    <row r="14" spans="2:28" s="33" customFormat="1" x14ac:dyDescent="0.45">
      <c r="B14" s="103" t="s">
        <v>46</v>
      </c>
      <c r="C14" s="104"/>
      <c r="D14" s="34">
        <v>27</v>
      </c>
      <c r="E14" s="34"/>
      <c r="F14" s="34" t="s">
        <v>61</v>
      </c>
      <c r="G14" s="34"/>
      <c r="H14" s="34">
        <v>0</v>
      </c>
      <c r="I14" s="34"/>
      <c r="J14" s="34">
        <v>2888</v>
      </c>
      <c r="K14" s="34"/>
      <c r="L14" s="34">
        <v>0</v>
      </c>
      <c r="M14" s="34"/>
      <c r="N14" s="34">
        <v>2888</v>
      </c>
      <c r="O14" s="34"/>
      <c r="P14" s="34">
        <v>19078</v>
      </c>
      <c r="Q14" s="34"/>
      <c r="R14" s="34">
        <v>0</v>
      </c>
      <c r="S14" s="34"/>
      <c r="T14" s="34">
        <v>19078</v>
      </c>
    </row>
    <row r="15" spans="2:28" s="33" customFormat="1" x14ac:dyDescent="0.45">
      <c r="B15" s="103" t="s">
        <v>49</v>
      </c>
      <c r="C15" s="104"/>
      <c r="D15" s="34">
        <v>17</v>
      </c>
      <c r="E15" s="34"/>
      <c r="F15" s="34" t="s">
        <v>61</v>
      </c>
      <c r="G15" s="34"/>
      <c r="H15" s="34">
        <v>0</v>
      </c>
      <c r="I15" s="34"/>
      <c r="J15" s="34">
        <v>1829</v>
      </c>
      <c r="K15" s="34"/>
      <c r="L15" s="34">
        <v>0</v>
      </c>
      <c r="M15" s="34"/>
      <c r="N15" s="34">
        <v>1829</v>
      </c>
      <c r="O15" s="34"/>
      <c r="P15" s="34">
        <v>12354</v>
      </c>
      <c r="Q15" s="34"/>
      <c r="R15" s="34">
        <v>0</v>
      </c>
      <c r="S15" s="34"/>
      <c r="T15" s="34">
        <v>12354</v>
      </c>
    </row>
    <row r="16" spans="2:28" s="33" customFormat="1" x14ac:dyDescent="0.45">
      <c r="B16" s="103" t="s">
        <v>216</v>
      </c>
      <c r="C16" s="104"/>
      <c r="D16" s="34">
        <v>9</v>
      </c>
      <c r="E16" s="34"/>
      <c r="F16" s="34" t="s">
        <v>61</v>
      </c>
      <c r="G16" s="34"/>
      <c r="H16" s="34">
        <v>0</v>
      </c>
      <c r="I16" s="34"/>
      <c r="J16" s="34">
        <v>4780</v>
      </c>
      <c r="K16" s="34"/>
      <c r="L16" s="34">
        <v>0</v>
      </c>
      <c r="M16" s="34"/>
      <c r="N16" s="34">
        <v>4780</v>
      </c>
      <c r="O16" s="34"/>
      <c r="P16" s="34">
        <v>4780</v>
      </c>
      <c r="Q16" s="34"/>
      <c r="R16" s="34">
        <v>0</v>
      </c>
      <c r="S16" s="34"/>
      <c r="T16" s="34">
        <v>4780</v>
      </c>
    </row>
    <row r="17" spans="2:20" s="33" customFormat="1" x14ac:dyDescent="0.25">
      <c r="D17" s="34"/>
      <c r="H17" s="34"/>
      <c r="J17" s="36"/>
      <c r="K17" s="37"/>
      <c r="L17" s="36"/>
      <c r="M17" s="37"/>
      <c r="N17" s="36"/>
      <c r="O17" s="37"/>
      <c r="P17" s="36"/>
      <c r="Q17" s="37"/>
      <c r="R17" s="36"/>
      <c r="S17" s="37"/>
      <c r="T17" s="36"/>
    </row>
    <row r="18" spans="2:20" s="33" customFormat="1" ht="21.75" thickBot="1" x14ac:dyDescent="0.3">
      <c r="B18" s="135" t="s">
        <v>88</v>
      </c>
      <c r="C18" s="135"/>
      <c r="D18" s="135"/>
      <c r="E18" s="135"/>
      <c r="F18" s="135"/>
      <c r="G18" s="135"/>
      <c r="H18" s="135"/>
      <c r="J18" s="40">
        <f>SUM(J11:J17)</f>
        <v>971979301</v>
      </c>
      <c r="L18" s="68">
        <f>SUM(L11:L16)</f>
        <v>-184782</v>
      </c>
      <c r="N18" s="40">
        <f>SUM(N11:N17)</f>
        <v>972164083</v>
      </c>
      <c r="P18" s="40">
        <f>SUM(P11:P17)</f>
        <v>1997437230</v>
      </c>
      <c r="R18" s="68">
        <f>SUM(R11:R16)</f>
        <v>2942299</v>
      </c>
      <c r="T18" s="40">
        <f>SUM(T11:T17)</f>
        <v>1994494931</v>
      </c>
    </row>
    <row r="19" spans="2:20" ht="21.75" thickTop="1" x14ac:dyDescent="0.25"/>
    <row r="21" spans="2:20" ht="30" x14ac:dyDescent="0.25">
      <c r="J21" s="62">
        <v>15</v>
      </c>
    </row>
  </sheetData>
  <sortState xmlns:xlrd2="http://schemas.microsoft.com/office/spreadsheetml/2017/richdata2" ref="B11:T16">
    <sortCondition descending="1" ref="T11:T16"/>
  </sortState>
  <mergeCells count="17">
    <mergeCell ref="B2:T2"/>
    <mergeCell ref="B3:T3"/>
    <mergeCell ref="B4:T4"/>
    <mergeCell ref="B18:H18"/>
    <mergeCell ref="R10"/>
    <mergeCell ref="T10"/>
    <mergeCell ref="P9:T9"/>
    <mergeCell ref="J10"/>
    <mergeCell ref="L10"/>
    <mergeCell ref="N10"/>
    <mergeCell ref="J9:N9"/>
    <mergeCell ref="P10"/>
    <mergeCell ref="B10"/>
    <mergeCell ref="D10"/>
    <mergeCell ref="F10"/>
    <mergeCell ref="H10"/>
    <mergeCell ref="B9:H9"/>
  </mergeCells>
  <printOptions horizontalCentered="1" verticalCentered="1"/>
  <pageMargins left="0.7" right="0.7" top="0.75" bottom="0.75" header="0.3" footer="0.3"/>
  <pageSetup paperSize="9" scale="8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-0.249977111117893"/>
    <pageSetUpPr fitToPage="1"/>
  </sheetPr>
  <dimension ref="A2:AB19"/>
  <sheetViews>
    <sheetView rightToLeft="1" view="pageBreakPreview" topLeftCell="A2" zoomScale="85" zoomScaleNormal="85" zoomScaleSheetLayoutView="85" workbookViewId="0">
      <selection activeCell="B11" sqref="B11:F12"/>
    </sheetView>
  </sheetViews>
  <sheetFormatPr defaultRowHeight="21" x14ac:dyDescent="0.55000000000000004"/>
  <cols>
    <col min="1" max="1" width="3" style="2" customWidth="1"/>
    <col min="2" max="2" width="58.42578125" style="2" customWidth="1"/>
    <col min="3" max="3" width="1" style="2" customWidth="1"/>
    <col min="4" max="4" width="17.5703125" style="2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08" t="s">
        <v>0</v>
      </c>
      <c r="C2" s="108"/>
      <c r="D2" s="108"/>
      <c r="E2" s="108"/>
      <c r="F2" s="108"/>
    </row>
    <row r="3" spans="2:28" ht="30" x14ac:dyDescent="0.55000000000000004">
      <c r="B3" s="108" t="s">
        <v>52</v>
      </c>
      <c r="C3" s="108"/>
      <c r="D3" s="108"/>
      <c r="E3" s="108"/>
      <c r="F3" s="108"/>
    </row>
    <row r="4" spans="2:28" ht="30" x14ac:dyDescent="0.55000000000000004">
      <c r="B4" s="108" t="s">
        <v>221</v>
      </c>
      <c r="C4" s="108"/>
      <c r="D4" s="108"/>
      <c r="E4" s="108"/>
      <c r="F4" s="108"/>
    </row>
    <row r="5" spans="2:28" ht="125.25" customHeight="1" x14ac:dyDescent="0.55000000000000004"/>
    <row r="6" spans="2:28" s="25" customFormat="1" ht="24" x14ac:dyDescent="0.6">
      <c r="B6" s="63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</row>
    <row r="7" spans="2:28" s="25" customFormat="1" ht="24" x14ac:dyDescent="0.6">
      <c r="B7" s="63" t="s">
        <v>114</v>
      </c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</row>
    <row r="8" spans="2:28" ht="30" x14ac:dyDescent="0.55000000000000004">
      <c r="B8" s="13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2:28" ht="30" x14ac:dyDescent="0.55000000000000004">
      <c r="B9" s="127" t="s">
        <v>82</v>
      </c>
      <c r="D9" s="108" t="s">
        <v>54</v>
      </c>
      <c r="F9" s="108" t="s">
        <v>222</v>
      </c>
    </row>
    <row r="10" spans="2:28" ht="30" x14ac:dyDescent="0.55000000000000004">
      <c r="B10" s="140" t="s">
        <v>82</v>
      </c>
      <c r="D10" s="141" t="s">
        <v>42</v>
      </c>
      <c r="F10" s="141" t="s">
        <v>42</v>
      </c>
    </row>
    <row r="11" spans="2:28" ht="26.25" x14ac:dyDescent="0.65">
      <c r="B11" s="26" t="s">
        <v>82</v>
      </c>
      <c r="C11" s="104"/>
      <c r="D11" s="97">
        <v>24899037</v>
      </c>
      <c r="E11" s="97"/>
      <c r="F11" s="97">
        <v>735406423</v>
      </c>
    </row>
    <row r="12" spans="2:28" ht="26.25" x14ac:dyDescent="0.65">
      <c r="B12" s="26" t="s">
        <v>84</v>
      </c>
      <c r="C12" s="104"/>
      <c r="D12" s="97">
        <v>22453279</v>
      </c>
      <c r="E12" s="97"/>
      <c r="F12" s="97">
        <v>243995293</v>
      </c>
    </row>
    <row r="13" spans="2:28" ht="26.25" hidden="1" x14ac:dyDescent="0.65">
      <c r="B13" s="26" t="s">
        <v>83</v>
      </c>
      <c r="C13" s="26"/>
      <c r="D13" s="97">
        <v>0</v>
      </c>
      <c r="E13" s="98"/>
      <c r="F13" s="97">
        <v>0</v>
      </c>
    </row>
    <row r="14" spans="2:28" ht="26.25" x14ac:dyDescent="0.65">
      <c r="B14" s="26"/>
      <c r="C14" s="26"/>
      <c r="D14" s="97"/>
      <c r="E14" s="98"/>
      <c r="F14" s="97"/>
    </row>
    <row r="15" spans="2:28" ht="27" thickBot="1" x14ac:dyDescent="0.7">
      <c r="B15" s="99" t="s">
        <v>88</v>
      </c>
      <c r="C15" s="26"/>
      <c r="D15" s="100">
        <f>SUM(D11:D14)</f>
        <v>47352316</v>
      </c>
      <c r="E15" s="98"/>
      <c r="F15" s="100">
        <f>SUM(F11:F14)</f>
        <v>979401716</v>
      </c>
    </row>
    <row r="16" spans="2:28" ht="21.75" thickTop="1" x14ac:dyDescent="0.55000000000000004"/>
    <row r="17" spans="1:6" ht="85.5" customHeight="1" x14ac:dyDescent="0.55000000000000004"/>
    <row r="18" spans="1:6" ht="85.5" customHeight="1" x14ac:dyDescent="0.55000000000000004"/>
    <row r="19" spans="1:6" ht="30" x14ac:dyDescent="0.75">
      <c r="A19" s="139">
        <v>16</v>
      </c>
      <c r="B19" s="139"/>
      <c r="C19" s="139"/>
      <c r="D19" s="139"/>
      <c r="E19" s="139"/>
      <c r="F19" s="139"/>
    </row>
  </sheetData>
  <sortState xmlns:xlrd2="http://schemas.microsoft.com/office/spreadsheetml/2017/richdata2" ref="B11:F13">
    <sortCondition descending="1" ref="F11:F13"/>
  </sortState>
  <mergeCells count="9">
    <mergeCell ref="A19:F19"/>
    <mergeCell ref="B2:F2"/>
    <mergeCell ref="B3:F3"/>
    <mergeCell ref="B4:F4"/>
    <mergeCell ref="B9:B10"/>
    <mergeCell ref="D10"/>
    <mergeCell ref="D9"/>
    <mergeCell ref="F10"/>
    <mergeCell ref="F9"/>
  </mergeCells>
  <printOptions horizontalCentered="1" verticalCentered="1"/>
  <pageMargins left="0.7" right="0.7" top="0.75" bottom="0.75" header="0.3" footer="0.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Q23"/>
  <sheetViews>
    <sheetView rightToLeft="1" view="pageBreakPreview" zoomScaleNormal="100" zoomScaleSheetLayoutView="100" workbookViewId="0">
      <selection activeCell="K8" sqref="K8"/>
    </sheetView>
  </sheetViews>
  <sheetFormatPr defaultRowHeight="21" x14ac:dyDescent="0.55000000000000004"/>
  <cols>
    <col min="1" max="1" width="2.5703125" style="2" customWidth="1"/>
    <col min="2" max="2" width="3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22.85546875" style="2" bestFit="1" customWidth="1"/>
    <col min="10" max="10" width="1" style="2" customWidth="1"/>
    <col min="11" max="11" width="19.140625" style="2" customWidth="1"/>
    <col min="12" max="12" width="1" style="2" customWidth="1"/>
    <col min="13" max="13" width="18.42578125" style="2" bestFit="1" customWidth="1"/>
    <col min="14" max="14" width="1" style="2" customWidth="1"/>
    <col min="15" max="15" width="25.42578125" style="2" bestFit="1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08" t="s">
        <v>0</v>
      </c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</row>
    <row r="3" spans="3:17" ht="30" x14ac:dyDescent="0.55000000000000004">
      <c r="C3" s="108" t="s">
        <v>1</v>
      </c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</row>
    <row r="4" spans="3:17" ht="30" x14ac:dyDescent="0.55000000000000004">
      <c r="C4" s="108" t="s">
        <v>221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</row>
    <row r="5" spans="3:17" ht="30" x14ac:dyDescent="0.55000000000000004"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3:17" ht="30" x14ac:dyDescent="0.55000000000000004"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3:17" ht="30" x14ac:dyDescent="0.55000000000000004">
      <c r="C7" s="54" t="s">
        <v>89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9" spans="3:17" s="6" customFormat="1" ht="34.5" customHeight="1" x14ac:dyDescent="0.25">
      <c r="C9" s="109" t="s">
        <v>99</v>
      </c>
      <c r="D9" s="110" t="s">
        <v>196</v>
      </c>
      <c r="E9" s="110" t="s">
        <v>3</v>
      </c>
      <c r="F9" s="110" t="s">
        <v>3</v>
      </c>
      <c r="G9" s="110" t="s">
        <v>3</v>
      </c>
      <c r="I9" s="110" t="s">
        <v>4</v>
      </c>
      <c r="J9" s="110" t="s">
        <v>4</v>
      </c>
      <c r="K9" s="110" t="s">
        <v>4</v>
      </c>
      <c r="M9" s="110" t="s">
        <v>222</v>
      </c>
      <c r="N9" s="110" t="s">
        <v>5</v>
      </c>
      <c r="O9" s="110" t="s">
        <v>5</v>
      </c>
      <c r="P9" s="110" t="s">
        <v>5</v>
      </c>
      <c r="Q9" s="110" t="s">
        <v>5</v>
      </c>
    </row>
    <row r="10" spans="3:17" s="6" customFormat="1" ht="44.25" customHeight="1" x14ac:dyDescent="0.25">
      <c r="C10" s="109"/>
      <c r="D10" s="11"/>
      <c r="E10" s="111" t="s">
        <v>7</v>
      </c>
      <c r="F10" s="11"/>
      <c r="G10" s="111" t="s">
        <v>8</v>
      </c>
      <c r="I10" s="111" t="s">
        <v>100</v>
      </c>
      <c r="J10" s="11"/>
      <c r="K10" s="111" t="s">
        <v>101</v>
      </c>
      <c r="M10" s="111" t="s">
        <v>7</v>
      </c>
      <c r="N10" s="11"/>
      <c r="O10" s="111" t="s">
        <v>8</v>
      </c>
      <c r="Q10" s="113" t="s">
        <v>12</v>
      </c>
    </row>
    <row r="11" spans="3:17" s="6" customFormat="1" ht="39.75" customHeight="1" x14ac:dyDescent="0.25">
      <c r="C11" s="109"/>
      <c r="D11" s="10"/>
      <c r="E11" s="112" t="s">
        <v>7</v>
      </c>
      <c r="F11" s="10"/>
      <c r="G11" s="112" t="s">
        <v>8</v>
      </c>
      <c r="I11" s="112"/>
      <c r="J11" s="10"/>
      <c r="K11" s="112"/>
      <c r="M11" s="112" t="s">
        <v>7</v>
      </c>
      <c r="N11" s="10"/>
      <c r="O11" s="112" t="s">
        <v>8</v>
      </c>
      <c r="Q11" s="114" t="s">
        <v>12</v>
      </c>
    </row>
    <row r="12" spans="3:17" x14ac:dyDescent="0.55000000000000004">
      <c r="C12" s="43" t="s">
        <v>91</v>
      </c>
      <c r="E12" s="3">
        <f>سهام!G36</f>
        <v>671229103077</v>
      </c>
      <c r="G12" s="3">
        <f>سهام!I36</f>
        <v>607564419404.81128</v>
      </c>
      <c r="I12" s="3">
        <f>سهام!M36</f>
        <v>67955335942</v>
      </c>
      <c r="K12" s="3">
        <f>سهام!Q36</f>
        <v>176108790658</v>
      </c>
      <c r="M12" s="3">
        <f>سهام!W36</f>
        <v>533684527272</v>
      </c>
      <c r="O12" s="3">
        <f>سهام!Y36</f>
        <v>560413859939.78271</v>
      </c>
      <c r="Q12" s="8">
        <f t="shared" ref="Q12:Q17" si="0">O12/$O$19</f>
        <v>0.88936647973286165</v>
      </c>
    </row>
    <row r="13" spans="3:17" x14ac:dyDescent="0.55000000000000004">
      <c r="C13" s="2" t="s">
        <v>95</v>
      </c>
      <c r="E13" s="3">
        <f>سپرده!L16</f>
        <v>55690242183</v>
      </c>
      <c r="G13" s="3">
        <f>E13</f>
        <v>55690242183</v>
      </c>
      <c r="I13" s="3">
        <f>سپرده!N16</f>
        <v>188245827036</v>
      </c>
      <c r="K13" s="3">
        <f>سپرده!P16</f>
        <v>194667376455</v>
      </c>
      <c r="M13" s="3">
        <f>سپرده!R16</f>
        <v>49268692764</v>
      </c>
      <c r="O13" s="3">
        <f>M13</f>
        <v>49268692764</v>
      </c>
      <c r="Q13" s="8">
        <f t="shared" si="0"/>
        <v>7.8188508487757408E-2</v>
      </c>
    </row>
    <row r="14" spans="3:17" x14ac:dyDescent="0.55000000000000004">
      <c r="C14" s="2" t="s">
        <v>93</v>
      </c>
      <c r="E14" s="3">
        <f>'اوراق مشارکت'!R20</f>
        <v>27192014158</v>
      </c>
      <c r="G14" s="3">
        <f>'اوراق مشارکت'!T20</f>
        <v>27442559532</v>
      </c>
      <c r="I14" s="3">
        <f>'اوراق مشارکت'!X20</f>
        <v>8370830935</v>
      </c>
      <c r="K14" s="3">
        <f>'اوراق مشارکت'!AB20</f>
        <v>15653767656</v>
      </c>
      <c r="M14" s="3">
        <f>'اوراق مشارکت'!AH20</f>
        <v>20045152631</v>
      </c>
      <c r="O14" s="3">
        <f>'اوراق مشارکت'!AJ20</f>
        <v>20444478965</v>
      </c>
      <c r="Q14" s="8">
        <f t="shared" si="0"/>
        <v>3.2445011779380938E-2</v>
      </c>
    </row>
    <row r="15" spans="3:17" hidden="1" x14ac:dyDescent="0.55000000000000004">
      <c r="C15" s="2" t="s">
        <v>92</v>
      </c>
      <c r="E15" s="3">
        <v>0</v>
      </c>
      <c r="G15" s="3">
        <v>0</v>
      </c>
      <c r="I15" s="3">
        <v>0</v>
      </c>
      <c r="K15" s="3">
        <v>0</v>
      </c>
      <c r="M15" s="3">
        <v>0</v>
      </c>
      <c r="O15" s="3">
        <v>0</v>
      </c>
      <c r="Q15" s="8">
        <f t="shared" si="0"/>
        <v>0</v>
      </c>
    </row>
    <row r="16" spans="3:17" hidden="1" x14ac:dyDescent="0.55000000000000004">
      <c r="C16" s="2" t="s">
        <v>98</v>
      </c>
      <c r="E16" s="3">
        <f>'گواهی سپرده'!N12</f>
        <v>0</v>
      </c>
      <c r="G16" s="3">
        <f>'گواهی سپرده'!P12</f>
        <v>0</v>
      </c>
      <c r="I16" s="3">
        <f>'گواهی سپرده'!T12</f>
        <v>0</v>
      </c>
      <c r="K16" s="3">
        <f>'گواهی سپرده'!X12</f>
        <v>0</v>
      </c>
      <c r="M16" s="3">
        <f>'گواهی سپرده'!AB12</f>
        <v>0</v>
      </c>
      <c r="O16" s="3">
        <f>'گواهی سپرده'!AD12</f>
        <v>0</v>
      </c>
      <c r="Q16" s="8">
        <f t="shared" si="0"/>
        <v>0</v>
      </c>
    </row>
    <row r="17" spans="3:17" hidden="1" x14ac:dyDescent="0.55000000000000004">
      <c r="C17" s="2" t="s">
        <v>94</v>
      </c>
      <c r="E17" s="3">
        <v>0</v>
      </c>
      <c r="G17" s="3">
        <v>0</v>
      </c>
      <c r="I17" s="3">
        <v>0</v>
      </c>
      <c r="K17" s="3">
        <v>0</v>
      </c>
      <c r="M17" s="3">
        <v>0</v>
      </c>
      <c r="O17" s="3">
        <v>0</v>
      </c>
      <c r="Q17" s="8">
        <f t="shared" si="0"/>
        <v>0</v>
      </c>
    </row>
    <row r="18" spans="3:17" x14ac:dyDescent="0.55000000000000004">
      <c r="E18" s="3"/>
      <c r="G18" s="3"/>
      <c r="I18" s="3"/>
      <c r="K18" s="3"/>
      <c r="M18" s="3"/>
      <c r="O18" s="3"/>
      <c r="Q18" s="8"/>
    </row>
    <row r="19" spans="3:17" ht="21.75" thickBot="1" x14ac:dyDescent="0.6">
      <c r="C19" s="2" t="s">
        <v>88</v>
      </c>
      <c r="D19" s="3">
        <f t="shared" ref="D19:P19" si="1">SUM(D12:D17)</f>
        <v>0</v>
      </c>
      <c r="E19" s="9">
        <f>SUM(E12:E18)</f>
        <v>754111359418</v>
      </c>
      <c r="F19" s="3">
        <f t="shared" si="1"/>
        <v>0</v>
      </c>
      <c r="G19" s="9">
        <f>SUM(G12:G18)</f>
        <v>690697221119.81128</v>
      </c>
      <c r="H19" s="3">
        <f t="shared" si="1"/>
        <v>0</v>
      </c>
      <c r="I19" s="9">
        <f>SUM(I12:I14)</f>
        <v>264571993913</v>
      </c>
      <c r="J19" s="3">
        <f t="shared" si="1"/>
        <v>0</v>
      </c>
      <c r="K19" s="9">
        <f>SUM(K12:K14)</f>
        <v>386429934769</v>
      </c>
      <c r="L19" s="3">
        <f t="shared" si="1"/>
        <v>0</v>
      </c>
      <c r="M19" s="9">
        <f>SUM(M12:M14)</f>
        <v>602998372667</v>
      </c>
      <c r="N19" s="3">
        <f t="shared" si="1"/>
        <v>0</v>
      </c>
      <c r="O19" s="9">
        <f>SUM(O12:O18)</f>
        <v>630127031668.78271</v>
      </c>
      <c r="P19" s="3">
        <f t="shared" si="1"/>
        <v>0</v>
      </c>
      <c r="Q19" s="31">
        <f>O19/$O$19</f>
        <v>1</v>
      </c>
    </row>
    <row r="20" spans="3:17" ht="21.75" thickTop="1" x14ac:dyDescent="0.55000000000000004"/>
    <row r="23" spans="3:17" ht="30" x14ac:dyDescent="0.75">
      <c r="I23" s="55">
        <v>1</v>
      </c>
    </row>
  </sheetData>
  <sortState xmlns:xlrd2="http://schemas.microsoft.com/office/spreadsheetml/2017/richdata2" ref="C12:Q17">
    <sortCondition descending="1" ref="O12:O17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25" right="0.25" top="0" bottom="0" header="0" footer="0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C2:AA38"/>
  <sheetViews>
    <sheetView rightToLeft="1" view="pageBreakPreview" topLeftCell="A16" zoomScale="60" zoomScaleNormal="80" workbookViewId="0">
      <selection activeCell="E37" sqref="E37"/>
    </sheetView>
  </sheetViews>
  <sheetFormatPr defaultRowHeight="21" x14ac:dyDescent="0.55000000000000004"/>
  <cols>
    <col min="1" max="1" width="2.5703125" style="2" customWidth="1"/>
    <col min="2" max="2" width="5" style="2" customWidth="1"/>
    <col min="3" max="3" width="58" style="2" bestFit="1" customWidth="1"/>
    <col min="4" max="4" width="1" style="2" customWidth="1"/>
    <col min="5" max="5" width="13" style="2" bestFit="1" customWidth="1"/>
    <col min="6" max="6" width="2.7109375" style="2" bestFit="1" customWidth="1"/>
    <col min="7" max="7" width="19.7109375" style="2" bestFit="1" customWidth="1"/>
    <col min="8" max="8" width="2.7109375" style="2" bestFit="1" customWidth="1"/>
    <col min="9" max="9" width="25.42578125" style="2" bestFit="1" customWidth="1"/>
    <col min="10" max="10" width="2.7109375" style="2" bestFit="1" customWidth="1"/>
    <col min="11" max="11" width="13" style="2" bestFit="1" customWidth="1"/>
    <col min="12" max="12" width="2.7109375" style="2" bestFit="1" customWidth="1"/>
    <col min="13" max="13" width="19.7109375" style="2" bestFit="1" customWidth="1"/>
    <col min="14" max="14" width="2.7109375" style="2" bestFit="1" customWidth="1"/>
    <col min="15" max="15" width="13.7109375" style="2" bestFit="1" customWidth="1"/>
    <col min="16" max="16" width="2.7109375" style="2" bestFit="1" customWidth="1"/>
    <col min="17" max="17" width="19.7109375" style="2" bestFit="1" customWidth="1"/>
    <col min="18" max="18" width="2.7109375" style="2" bestFit="1" customWidth="1"/>
    <col min="19" max="19" width="13" style="2" bestFit="1" customWidth="1"/>
    <col min="20" max="20" width="2.7109375" style="2" bestFit="1" customWidth="1"/>
    <col min="21" max="21" width="14.42578125" style="2" bestFit="1" customWidth="1"/>
    <col min="22" max="22" width="2.7109375" style="2" bestFit="1" customWidth="1"/>
    <col min="23" max="23" width="19.7109375" style="2" bestFit="1" customWidth="1"/>
    <col min="24" max="24" width="2.7109375" style="2" bestFit="1" customWidth="1"/>
    <col min="25" max="25" width="25.42578125" style="2" bestFit="1" customWidth="1"/>
    <col min="26" max="26" width="2.7109375" style="2" bestFit="1" customWidth="1"/>
    <col min="27" max="27" width="42.140625" style="7" bestFit="1" customWidth="1"/>
    <col min="28" max="28" width="1" style="2" customWidth="1"/>
    <col min="29" max="29" width="9.140625" style="2" customWidth="1"/>
    <col min="30" max="16384" width="9.140625" style="2"/>
  </cols>
  <sheetData>
    <row r="2" spans="3:27" ht="30" x14ac:dyDescent="0.55000000000000004">
      <c r="C2" s="108" t="s">
        <v>0</v>
      </c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</row>
    <row r="3" spans="3:27" ht="30" x14ac:dyDescent="0.55000000000000004">
      <c r="C3" s="108" t="s">
        <v>1</v>
      </c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</row>
    <row r="4" spans="3:27" ht="30" x14ac:dyDescent="0.55000000000000004">
      <c r="C4" s="108" t="s">
        <v>221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</row>
    <row r="5" spans="3:27" ht="30" x14ac:dyDescent="0.55000000000000004">
      <c r="C5" s="13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</row>
    <row r="6" spans="3:27" ht="30" x14ac:dyDescent="0.55000000000000004">
      <c r="C6" s="13" t="s">
        <v>90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8" spans="3:27" s="6" customFormat="1" ht="34.5" customHeight="1" x14ac:dyDescent="0.25">
      <c r="C8" s="109" t="s">
        <v>2</v>
      </c>
      <c r="E8" s="110" t="s">
        <v>196</v>
      </c>
      <c r="F8" s="110" t="s">
        <v>3</v>
      </c>
      <c r="G8" s="110" t="s">
        <v>3</v>
      </c>
      <c r="H8" s="110" t="s">
        <v>3</v>
      </c>
      <c r="I8" s="110" t="s">
        <v>3</v>
      </c>
      <c r="J8" s="115"/>
      <c r="K8" s="110" t="s">
        <v>4</v>
      </c>
      <c r="L8" s="110" t="s">
        <v>4</v>
      </c>
      <c r="M8" s="110" t="s">
        <v>4</v>
      </c>
      <c r="N8" s="110" t="s">
        <v>4</v>
      </c>
      <c r="O8" s="110" t="s">
        <v>4</v>
      </c>
      <c r="P8" s="110" t="s">
        <v>4</v>
      </c>
      <c r="Q8" s="110" t="s">
        <v>4</v>
      </c>
      <c r="R8" s="115"/>
      <c r="S8" s="110" t="s">
        <v>222</v>
      </c>
      <c r="T8" s="110" t="s">
        <v>5</v>
      </c>
      <c r="U8" s="110" t="s">
        <v>5</v>
      </c>
      <c r="V8" s="110" t="s">
        <v>5</v>
      </c>
      <c r="W8" s="110" t="s">
        <v>5</v>
      </c>
      <c r="X8" s="110" t="s">
        <v>5</v>
      </c>
      <c r="Y8" s="110" t="s">
        <v>5</v>
      </c>
      <c r="Z8" s="110" t="s">
        <v>5</v>
      </c>
      <c r="AA8" s="110" t="s">
        <v>5</v>
      </c>
    </row>
    <row r="9" spans="3:27" s="6" customFormat="1" ht="44.25" customHeight="1" x14ac:dyDescent="0.25">
      <c r="C9" s="109" t="s">
        <v>2</v>
      </c>
      <c r="D9" s="115"/>
      <c r="E9" s="111" t="s">
        <v>6</v>
      </c>
      <c r="F9" s="116"/>
      <c r="G9" s="111" t="s">
        <v>7</v>
      </c>
      <c r="H9" s="11"/>
      <c r="I9" s="111" t="s">
        <v>8</v>
      </c>
      <c r="J9" s="115"/>
      <c r="K9" s="111" t="s">
        <v>9</v>
      </c>
      <c r="L9" s="111" t="s">
        <v>9</v>
      </c>
      <c r="M9" s="111" t="s">
        <v>9</v>
      </c>
      <c r="N9" s="11"/>
      <c r="O9" s="111" t="s">
        <v>10</v>
      </c>
      <c r="P9" s="111" t="s">
        <v>10</v>
      </c>
      <c r="Q9" s="111" t="s">
        <v>10</v>
      </c>
      <c r="R9" s="115"/>
      <c r="S9" s="111" t="s">
        <v>6</v>
      </c>
      <c r="T9" s="116"/>
      <c r="U9" s="111" t="s">
        <v>11</v>
      </c>
      <c r="V9" s="116"/>
      <c r="W9" s="111" t="s">
        <v>7</v>
      </c>
      <c r="X9" s="116"/>
      <c r="Y9" s="111" t="s">
        <v>8</v>
      </c>
      <c r="Z9" s="115"/>
      <c r="AA9" s="111" t="s">
        <v>12</v>
      </c>
    </row>
    <row r="10" spans="3:27" s="6" customFormat="1" ht="54" customHeight="1" x14ac:dyDescent="0.25">
      <c r="C10" s="109" t="s">
        <v>2</v>
      </c>
      <c r="D10" s="115"/>
      <c r="E10" s="112" t="s">
        <v>6</v>
      </c>
      <c r="F10" s="117"/>
      <c r="G10" s="112" t="s">
        <v>7</v>
      </c>
      <c r="H10" s="10"/>
      <c r="I10" s="112" t="s">
        <v>8</v>
      </c>
      <c r="J10" s="115"/>
      <c r="K10" s="112" t="s">
        <v>6</v>
      </c>
      <c r="L10" s="10"/>
      <c r="M10" s="112" t="s">
        <v>7</v>
      </c>
      <c r="N10" s="10"/>
      <c r="O10" s="112" t="s">
        <v>6</v>
      </c>
      <c r="P10" s="10"/>
      <c r="Q10" s="112" t="s">
        <v>13</v>
      </c>
      <c r="R10" s="115"/>
      <c r="S10" s="112" t="s">
        <v>6</v>
      </c>
      <c r="T10" s="117"/>
      <c r="U10" s="112" t="s">
        <v>11</v>
      </c>
      <c r="V10" s="117"/>
      <c r="W10" s="112" t="s">
        <v>7</v>
      </c>
      <c r="X10" s="117"/>
      <c r="Y10" s="112" t="s">
        <v>8</v>
      </c>
      <c r="Z10" s="115"/>
      <c r="AA10" s="112" t="s">
        <v>12</v>
      </c>
    </row>
    <row r="11" spans="3:27" x14ac:dyDescent="0.55000000000000004">
      <c r="C11" s="2" t="s">
        <v>139</v>
      </c>
      <c r="D11" s="104"/>
      <c r="E11" s="3">
        <v>4821980</v>
      </c>
      <c r="F11" s="3"/>
      <c r="G11" s="3">
        <v>48005802746</v>
      </c>
      <c r="H11" s="3"/>
      <c r="I11" s="3">
        <v>78034748485.320007</v>
      </c>
      <c r="J11" s="3"/>
      <c r="K11" s="3">
        <v>0</v>
      </c>
      <c r="L11" s="3"/>
      <c r="M11" s="3">
        <v>0</v>
      </c>
      <c r="N11" s="3"/>
      <c r="O11" s="3">
        <v>0</v>
      </c>
      <c r="P11" s="3"/>
      <c r="Q11" s="3">
        <v>0</v>
      </c>
      <c r="R11" s="3"/>
      <c r="S11" s="3">
        <v>4821980</v>
      </c>
      <c r="T11" s="3"/>
      <c r="U11" s="3">
        <v>15690</v>
      </c>
      <c r="V11" s="3"/>
      <c r="W11" s="3">
        <v>48005802746</v>
      </c>
      <c r="X11" s="3"/>
      <c r="Y11" s="3">
        <v>75206707846.110001</v>
      </c>
      <c r="AA11" s="8">
        <f>Y11/'سرمایه گذاری ها'!$O$19</f>
        <v>0.1193516609610256</v>
      </c>
    </row>
    <row r="12" spans="3:27" x14ac:dyDescent="0.55000000000000004">
      <c r="C12" s="2" t="s">
        <v>155</v>
      </c>
      <c r="D12" s="104"/>
      <c r="E12" s="3">
        <v>12910060</v>
      </c>
      <c r="F12" s="3"/>
      <c r="G12" s="3">
        <v>55098632088</v>
      </c>
      <c r="H12" s="3"/>
      <c r="I12" s="3">
        <v>56350779422.913002</v>
      </c>
      <c r="J12" s="3"/>
      <c r="K12" s="3">
        <v>1631938</v>
      </c>
      <c r="L12" s="3"/>
      <c r="M12" s="3">
        <v>7519343447</v>
      </c>
      <c r="N12" s="3"/>
      <c r="O12" s="3">
        <v>0</v>
      </c>
      <c r="P12" s="3"/>
      <c r="Q12" s="3">
        <v>0</v>
      </c>
      <c r="R12" s="3"/>
      <c r="S12" s="3">
        <v>14541998</v>
      </c>
      <c r="T12" s="3"/>
      <c r="U12" s="3">
        <v>4539</v>
      </c>
      <c r="V12" s="3"/>
      <c r="W12" s="3">
        <v>62617975535</v>
      </c>
      <c r="X12" s="3"/>
      <c r="Y12" s="3">
        <v>65613392454.914101</v>
      </c>
      <c r="AA12" s="8">
        <f>Y12/'سرمایه گذاری ها'!$O$19</f>
        <v>0.10412724602711988</v>
      </c>
    </row>
    <row r="13" spans="3:27" x14ac:dyDescent="0.55000000000000004">
      <c r="C13" s="2" t="s">
        <v>147</v>
      </c>
      <c r="D13" s="104"/>
      <c r="E13" s="3">
        <v>1887380</v>
      </c>
      <c r="F13" s="3"/>
      <c r="G13" s="3">
        <v>43920696522</v>
      </c>
      <c r="H13" s="3"/>
      <c r="I13" s="3">
        <v>42476038014.959999</v>
      </c>
      <c r="J13" s="3"/>
      <c r="K13" s="3">
        <v>0</v>
      </c>
      <c r="L13" s="3"/>
      <c r="M13" s="3">
        <v>0</v>
      </c>
      <c r="N13" s="3"/>
      <c r="O13" s="3">
        <v>0</v>
      </c>
      <c r="P13" s="3"/>
      <c r="Q13" s="3">
        <v>0</v>
      </c>
      <c r="R13" s="3"/>
      <c r="S13" s="3">
        <v>1887380</v>
      </c>
      <c r="T13" s="3"/>
      <c r="U13" s="3">
        <v>26740</v>
      </c>
      <c r="V13" s="3"/>
      <c r="W13" s="3">
        <v>43920696522</v>
      </c>
      <c r="X13" s="3"/>
      <c r="Y13" s="3">
        <v>50168253379.860001</v>
      </c>
      <c r="AA13" s="8">
        <f>Y13/'سرمایه گذاری ها'!$O$19</f>
        <v>7.9616094626186781E-2</v>
      </c>
    </row>
    <row r="14" spans="3:27" x14ac:dyDescent="0.55000000000000004">
      <c r="C14" s="2" t="s">
        <v>130</v>
      </c>
      <c r="D14" s="104"/>
      <c r="E14" s="3">
        <v>4974884</v>
      </c>
      <c r="F14" s="3"/>
      <c r="G14" s="3">
        <v>35905566716</v>
      </c>
      <c r="H14" s="3"/>
      <c r="I14" s="3">
        <v>33974097234.174</v>
      </c>
      <c r="J14" s="3"/>
      <c r="K14" s="3">
        <v>0</v>
      </c>
      <c r="L14" s="3"/>
      <c r="M14" s="3">
        <v>0</v>
      </c>
      <c r="N14" s="3"/>
      <c r="O14" s="3">
        <v>0</v>
      </c>
      <c r="P14" s="3"/>
      <c r="Q14" s="3">
        <v>0</v>
      </c>
      <c r="R14" s="3"/>
      <c r="S14" s="3">
        <v>4974884</v>
      </c>
      <c r="T14" s="3"/>
      <c r="U14" s="3">
        <v>8640</v>
      </c>
      <c r="V14" s="3"/>
      <c r="W14" s="3">
        <v>35905566716</v>
      </c>
      <c r="X14" s="3"/>
      <c r="Y14" s="3">
        <v>42727248923.328003</v>
      </c>
      <c r="AA14" s="8">
        <f>Y14/'سرمایه گذاری ها'!$O$19</f>
        <v>6.7807357526263004E-2</v>
      </c>
    </row>
    <row r="15" spans="3:27" x14ac:dyDescent="0.55000000000000004">
      <c r="C15" s="2" t="s">
        <v>122</v>
      </c>
      <c r="D15" s="104"/>
      <c r="E15" s="3">
        <v>1959000</v>
      </c>
      <c r="F15" s="3"/>
      <c r="G15" s="3">
        <v>52260824353</v>
      </c>
      <c r="H15" s="3"/>
      <c r="I15" s="3">
        <v>42783146581.5</v>
      </c>
      <c r="J15" s="3"/>
      <c r="K15" s="3">
        <v>0</v>
      </c>
      <c r="L15" s="3"/>
      <c r="M15" s="3">
        <v>0</v>
      </c>
      <c r="N15" s="3"/>
      <c r="O15" s="3">
        <v>-391800</v>
      </c>
      <c r="P15" s="3"/>
      <c r="Q15" s="3">
        <v>10118017424</v>
      </c>
      <c r="R15" s="3"/>
      <c r="S15" s="3">
        <v>1567200</v>
      </c>
      <c r="T15" s="3"/>
      <c r="U15" s="3">
        <v>25460</v>
      </c>
      <c r="V15" s="3"/>
      <c r="W15" s="3">
        <v>41808659484</v>
      </c>
      <c r="X15" s="3"/>
      <c r="Y15" s="3">
        <v>39663501573.599998</v>
      </c>
      <c r="AA15" s="8">
        <f>Y15/'سرمایه گذاری ها'!$O$19</f>
        <v>6.294524687912223E-2</v>
      </c>
    </row>
    <row r="16" spans="3:27" x14ac:dyDescent="0.55000000000000004">
      <c r="C16" s="2" t="s">
        <v>168</v>
      </c>
      <c r="D16" s="104"/>
      <c r="E16" s="3">
        <v>906255</v>
      </c>
      <c r="F16" s="3"/>
      <c r="G16" s="3">
        <v>39611468614</v>
      </c>
      <c r="H16" s="3"/>
      <c r="I16" s="3">
        <v>31485154257.112499</v>
      </c>
      <c r="J16" s="3"/>
      <c r="K16" s="3">
        <v>0</v>
      </c>
      <c r="L16" s="3"/>
      <c r="M16" s="3">
        <v>0</v>
      </c>
      <c r="N16" s="3"/>
      <c r="O16" s="3">
        <v>0</v>
      </c>
      <c r="P16" s="3"/>
      <c r="Q16" s="3">
        <v>0</v>
      </c>
      <c r="R16" s="3"/>
      <c r="S16" s="3">
        <v>906255</v>
      </c>
      <c r="T16" s="3"/>
      <c r="U16" s="3">
        <v>37600</v>
      </c>
      <c r="V16" s="3"/>
      <c r="W16" s="3">
        <v>39611468614</v>
      </c>
      <c r="X16" s="3"/>
      <c r="Y16" s="3">
        <v>33872440631.400002</v>
      </c>
      <c r="AA16" s="8">
        <f>Y16/'سرمایه گذاری ها'!$O$19</f>
        <v>5.3754939764597442E-2</v>
      </c>
    </row>
    <row r="17" spans="3:27" x14ac:dyDescent="0.55000000000000004">
      <c r="C17" s="2" t="s">
        <v>223</v>
      </c>
      <c r="D17" s="104"/>
      <c r="E17" s="3">
        <v>0</v>
      </c>
      <c r="F17" s="3"/>
      <c r="G17" s="3">
        <v>0</v>
      </c>
      <c r="H17" s="3"/>
      <c r="I17" s="3">
        <v>0</v>
      </c>
      <c r="J17" s="3"/>
      <c r="K17" s="3">
        <v>747967</v>
      </c>
      <c r="L17" s="3"/>
      <c r="M17" s="3">
        <v>28658744019</v>
      </c>
      <c r="N17" s="3"/>
      <c r="O17" s="3">
        <v>0</v>
      </c>
      <c r="P17" s="3"/>
      <c r="Q17" s="3">
        <v>0</v>
      </c>
      <c r="R17" s="3"/>
      <c r="S17" s="3">
        <v>747967</v>
      </c>
      <c r="T17" s="3"/>
      <c r="U17" s="3">
        <v>39260</v>
      </c>
      <c r="V17" s="3"/>
      <c r="W17" s="3">
        <v>28658744019</v>
      </c>
      <c r="X17" s="3"/>
      <c r="Y17" s="3">
        <v>29190461572.701</v>
      </c>
      <c r="AA17" s="8">
        <f>Y17/'سرمایه گذاری ها'!$O$19</f>
        <v>4.6324725183420713E-2</v>
      </c>
    </row>
    <row r="18" spans="3:27" x14ac:dyDescent="0.55000000000000004">
      <c r="C18" s="2" t="s">
        <v>169</v>
      </c>
      <c r="D18" s="104"/>
      <c r="E18" s="3">
        <v>697392</v>
      </c>
      <c r="F18" s="3"/>
      <c r="G18" s="3">
        <v>26370108277</v>
      </c>
      <c r="H18" s="3"/>
      <c r="I18" s="3">
        <v>27036458186.400002</v>
      </c>
      <c r="J18" s="3"/>
      <c r="K18" s="3">
        <v>0</v>
      </c>
      <c r="L18" s="3"/>
      <c r="M18" s="3">
        <v>0</v>
      </c>
      <c r="N18" s="3"/>
      <c r="O18" s="3">
        <v>0</v>
      </c>
      <c r="P18" s="3"/>
      <c r="Q18" s="3">
        <v>0</v>
      </c>
      <c r="R18" s="3"/>
      <c r="S18" s="3">
        <v>697392</v>
      </c>
      <c r="T18" s="3"/>
      <c r="U18" s="3">
        <v>42050</v>
      </c>
      <c r="V18" s="3"/>
      <c r="W18" s="3">
        <v>26370108277</v>
      </c>
      <c r="X18" s="3"/>
      <c r="Y18" s="3">
        <v>29150847865.080002</v>
      </c>
      <c r="AA18" s="8">
        <f>Y18/'سرمایه گذاری ها'!$O$19</f>
        <v>4.626185895862777E-2</v>
      </c>
    </row>
    <row r="19" spans="3:27" x14ac:dyDescent="0.55000000000000004">
      <c r="C19" s="2" t="s">
        <v>146</v>
      </c>
      <c r="D19" s="104"/>
      <c r="E19" s="3">
        <v>157501</v>
      </c>
      <c r="F19" s="3"/>
      <c r="G19" s="3">
        <v>18038837618</v>
      </c>
      <c r="H19" s="3"/>
      <c r="I19" s="3">
        <v>19022510089.575001</v>
      </c>
      <c r="J19" s="3"/>
      <c r="K19" s="3">
        <v>0</v>
      </c>
      <c r="L19" s="3"/>
      <c r="M19" s="3">
        <v>0</v>
      </c>
      <c r="N19" s="3"/>
      <c r="O19" s="3">
        <v>0</v>
      </c>
      <c r="P19" s="3"/>
      <c r="Q19" s="3">
        <v>0</v>
      </c>
      <c r="R19" s="3"/>
      <c r="S19" s="3">
        <v>157501</v>
      </c>
      <c r="T19" s="3"/>
      <c r="U19" s="3">
        <v>146350</v>
      </c>
      <c r="V19" s="3"/>
      <c r="W19" s="3">
        <v>18038837618</v>
      </c>
      <c r="X19" s="3"/>
      <c r="Y19" s="3">
        <v>22913122235.467499</v>
      </c>
      <c r="AA19" s="8">
        <f>Y19/'سرمایه گذاری ها'!$O$19</f>
        <v>3.6362703207297821E-2</v>
      </c>
    </row>
    <row r="20" spans="3:27" x14ac:dyDescent="0.55000000000000004">
      <c r="C20" s="2" t="s">
        <v>133</v>
      </c>
      <c r="D20" s="104"/>
      <c r="E20" s="3">
        <v>300000</v>
      </c>
      <c r="F20" s="3"/>
      <c r="G20" s="3">
        <v>54550416675</v>
      </c>
      <c r="H20" s="3"/>
      <c r="I20" s="3">
        <v>37888215750</v>
      </c>
      <c r="J20" s="3"/>
      <c r="K20" s="3">
        <v>0</v>
      </c>
      <c r="L20" s="3"/>
      <c r="M20" s="3">
        <v>0</v>
      </c>
      <c r="N20" s="3"/>
      <c r="O20" s="3">
        <v>-134420</v>
      </c>
      <c r="P20" s="3"/>
      <c r="Q20" s="3">
        <v>19677060848</v>
      </c>
      <c r="R20" s="3"/>
      <c r="S20" s="3">
        <v>165580</v>
      </c>
      <c r="T20" s="3"/>
      <c r="U20" s="3">
        <v>135950</v>
      </c>
      <c r="V20" s="3"/>
      <c r="W20" s="3">
        <v>30108193320</v>
      </c>
      <c r="X20" s="3"/>
      <c r="Y20" s="3">
        <v>22376662924.049999</v>
      </c>
      <c r="AA20" s="8">
        <f>Y20/'سرمایه گذاری ها'!$O$19</f>
        <v>3.5511352155119053E-2</v>
      </c>
    </row>
    <row r="21" spans="3:27" x14ac:dyDescent="0.55000000000000004">
      <c r="C21" s="2" t="s">
        <v>197</v>
      </c>
      <c r="D21" s="104"/>
      <c r="E21" s="3">
        <v>617252</v>
      </c>
      <c r="F21" s="3"/>
      <c r="G21" s="3">
        <v>20309610444</v>
      </c>
      <c r="H21" s="3"/>
      <c r="I21" s="3">
        <v>17560641014.172001</v>
      </c>
      <c r="J21" s="3"/>
      <c r="K21" s="3">
        <v>0</v>
      </c>
      <c r="L21" s="3"/>
      <c r="M21" s="3">
        <v>0</v>
      </c>
      <c r="N21" s="3"/>
      <c r="O21" s="3">
        <v>0</v>
      </c>
      <c r="P21" s="3"/>
      <c r="Q21" s="3">
        <v>0</v>
      </c>
      <c r="R21" s="3"/>
      <c r="S21" s="3">
        <v>617252</v>
      </c>
      <c r="T21" s="3"/>
      <c r="U21" s="3">
        <v>32290</v>
      </c>
      <c r="V21" s="3"/>
      <c r="W21" s="3">
        <v>20309610444</v>
      </c>
      <c r="X21" s="3"/>
      <c r="Y21" s="3">
        <v>19812477230.874001</v>
      </c>
      <c r="AA21" s="8">
        <f>Y21/'سرمایه گذاری ها'!$O$19</f>
        <v>3.1442036661090501E-2</v>
      </c>
    </row>
    <row r="22" spans="3:27" x14ac:dyDescent="0.55000000000000004">
      <c r="C22" s="2" t="s">
        <v>149</v>
      </c>
      <c r="D22" s="104"/>
      <c r="E22" s="3">
        <v>1362364</v>
      </c>
      <c r="F22" s="3"/>
      <c r="G22" s="3">
        <v>19886971817</v>
      </c>
      <c r="H22" s="3"/>
      <c r="I22" s="3">
        <v>17659523461.967999</v>
      </c>
      <c r="J22" s="3"/>
      <c r="K22" s="3">
        <v>0</v>
      </c>
      <c r="L22" s="3"/>
      <c r="M22" s="3">
        <v>0</v>
      </c>
      <c r="N22" s="3"/>
      <c r="O22" s="3">
        <v>0</v>
      </c>
      <c r="P22" s="3"/>
      <c r="Q22" s="3">
        <v>0</v>
      </c>
      <c r="R22" s="3"/>
      <c r="S22" s="3">
        <v>1362364</v>
      </c>
      <c r="T22" s="3"/>
      <c r="U22" s="3">
        <v>14280</v>
      </c>
      <c r="V22" s="3"/>
      <c r="W22" s="3">
        <v>19886971817</v>
      </c>
      <c r="X22" s="3"/>
      <c r="Y22" s="3">
        <v>19338803300.375999</v>
      </c>
      <c r="AA22" s="8">
        <f>Y22/'سرمایه گذاری ها'!$O$19</f>
        <v>3.069032485268965E-2</v>
      </c>
    </row>
    <row r="23" spans="3:27" x14ac:dyDescent="0.55000000000000004">
      <c r="C23" s="2" t="s">
        <v>153</v>
      </c>
      <c r="D23" s="104"/>
      <c r="E23" s="3">
        <v>3013713</v>
      </c>
      <c r="F23" s="3"/>
      <c r="G23" s="3">
        <v>42422542431</v>
      </c>
      <c r="H23" s="3"/>
      <c r="I23" s="3">
        <v>28040513975.604</v>
      </c>
      <c r="J23" s="3"/>
      <c r="K23" s="3">
        <v>0</v>
      </c>
      <c r="L23" s="3"/>
      <c r="M23" s="3">
        <v>0</v>
      </c>
      <c r="N23" s="3"/>
      <c r="O23" s="3">
        <v>-1506856</v>
      </c>
      <c r="P23" s="3"/>
      <c r="Q23" s="3">
        <v>16398467444</v>
      </c>
      <c r="R23" s="3"/>
      <c r="S23" s="3">
        <v>1506857</v>
      </c>
      <c r="T23" s="3"/>
      <c r="U23" s="3">
        <v>11880</v>
      </c>
      <c r="V23" s="3"/>
      <c r="W23" s="3">
        <v>21211278256</v>
      </c>
      <c r="X23" s="3"/>
      <c r="Y23" s="3">
        <v>17794947466.098</v>
      </c>
      <c r="AA23" s="8">
        <f>Y23/'سرمایه گذاری ها'!$O$19</f>
        <v>2.824025406269455E-2</v>
      </c>
    </row>
    <row r="24" spans="3:27" x14ac:dyDescent="0.55000000000000004">
      <c r="C24" s="2" t="s">
        <v>156</v>
      </c>
      <c r="D24" s="104"/>
      <c r="E24" s="3">
        <v>16200000</v>
      </c>
      <c r="F24" s="3"/>
      <c r="G24" s="3">
        <v>44834567697</v>
      </c>
      <c r="H24" s="3"/>
      <c r="I24" s="3">
        <v>31305417840</v>
      </c>
      <c r="J24" s="3"/>
      <c r="K24" s="3">
        <v>0</v>
      </c>
      <c r="L24" s="3"/>
      <c r="M24" s="3">
        <v>0</v>
      </c>
      <c r="N24" s="3"/>
      <c r="O24" s="3">
        <v>-9355500</v>
      </c>
      <c r="P24" s="3"/>
      <c r="Q24" s="3">
        <v>20520323083</v>
      </c>
      <c r="R24" s="3"/>
      <c r="S24" s="3">
        <v>6844500</v>
      </c>
      <c r="T24" s="3"/>
      <c r="U24" s="3">
        <v>2229</v>
      </c>
      <c r="V24" s="3"/>
      <c r="W24" s="3">
        <v>18942604853</v>
      </c>
      <c r="X24" s="3"/>
      <c r="Y24" s="3">
        <v>15165614976.525</v>
      </c>
      <c r="AA24" s="8">
        <f>Y24/'سرمایه گذاری ها'!$O$19</f>
        <v>2.4067551801993773E-2</v>
      </c>
    </row>
    <row r="25" spans="3:27" x14ac:dyDescent="0.55000000000000004">
      <c r="C25" s="2" t="s">
        <v>145</v>
      </c>
      <c r="D25" s="104"/>
      <c r="E25" s="3">
        <v>1148369</v>
      </c>
      <c r="F25" s="3"/>
      <c r="G25" s="3">
        <v>21149598174</v>
      </c>
      <c r="H25" s="3"/>
      <c r="I25" s="3">
        <v>24805581722.698502</v>
      </c>
      <c r="J25" s="3"/>
      <c r="K25" s="3">
        <v>0</v>
      </c>
      <c r="L25" s="3"/>
      <c r="M25" s="3">
        <v>0</v>
      </c>
      <c r="N25" s="3"/>
      <c r="O25" s="3">
        <v>-527797</v>
      </c>
      <c r="P25" s="3"/>
      <c r="Q25" s="3">
        <v>12298752612</v>
      </c>
      <c r="R25" s="3"/>
      <c r="S25" s="3">
        <v>620572</v>
      </c>
      <c r="T25" s="3"/>
      <c r="U25" s="3">
        <v>24520</v>
      </c>
      <c r="V25" s="3"/>
      <c r="W25" s="3">
        <v>11429121163</v>
      </c>
      <c r="X25" s="3"/>
      <c r="Y25" s="3">
        <v>15125887708.632</v>
      </c>
      <c r="AA25" s="8">
        <f>Y25/'سرمایه گذاری ها'!$O$19</f>
        <v>2.4004505359139564E-2</v>
      </c>
    </row>
    <row r="26" spans="3:27" x14ac:dyDescent="0.55000000000000004">
      <c r="C26" s="2" t="s">
        <v>224</v>
      </c>
      <c r="D26" s="104"/>
      <c r="E26" s="3">
        <v>0</v>
      </c>
      <c r="F26" s="3"/>
      <c r="G26" s="3">
        <v>0</v>
      </c>
      <c r="H26" s="3"/>
      <c r="I26" s="3">
        <v>0</v>
      </c>
      <c r="J26" s="3"/>
      <c r="K26" s="3">
        <v>302870</v>
      </c>
      <c r="L26" s="3"/>
      <c r="M26" s="3">
        <v>14554235672</v>
      </c>
      <c r="N26" s="3"/>
      <c r="O26" s="3">
        <v>0</v>
      </c>
      <c r="P26" s="3"/>
      <c r="Q26" s="3">
        <v>0</v>
      </c>
      <c r="R26" s="3"/>
      <c r="S26" s="3">
        <v>302870</v>
      </c>
      <c r="T26" s="3"/>
      <c r="U26" s="3">
        <v>49470</v>
      </c>
      <c r="V26" s="3"/>
      <c r="W26" s="3">
        <v>14554235672</v>
      </c>
      <c r="X26" s="3"/>
      <c r="Y26" s="3">
        <v>14893830175.545</v>
      </c>
      <c r="AA26" s="8">
        <f>Y26/'سرمایه گذاری ها'!$O$19</f>
        <v>2.3636234325801357E-2</v>
      </c>
    </row>
    <row r="27" spans="3:27" x14ac:dyDescent="0.55000000000000004">
      <c r="C27" s="2" t="s">
        <v>143</v>
      </c>
      <c r="D27" s="104"/>
      <c r="E27" s="3">
        <v>1511787</v>
      </c>
      <c r="F27" s="3"/>
      <c r="G27" s="3">
        <v>15723101716</v>
      </c>
      <c r="H27" s="3"/>
      <c r="I27" s="3">
        <v>12713619197.781</v>
      </c>
      <c r="J27" s="3"/>
      <c r="K27" s="3">
        <v>0</v>
      </c>
      <c r="L27" s="3"/>
      <c r="M27" s="3">
        <v>0</v>
      </c>
      <c r="N27" s="3"/>
      <c r="O27" s="3">
        <v>0</v>
      </c>
      <c r="P27" s="3"/>
      <c r="Q27" s="3">
        <v>0</v>
      </c>
      <c r="R27" s="3"/>
      <c r="S27" s="3">
        <v>1511787</v>
      </c>
      <c r="T27" s="3"/>
      <c r="U27" s="3">
        <v>9710</v>
      </c>
      <c r="V27" s="3"/>
      <c r="W27" s="3">
        <v>15723101716</v>
      </c>
      <c r="X27" s="3"/>
      <c r="Y27" s="3">
        <v>14592109031.9685</v>
      </c>
      <c r="AA27" s="8">
        <f>Y27/'سرمایه گذاری ها'!$O$19</f>
        <v>2.3157408424970782E-2</v>
      </c>
    </row>
    <row r="28" spans="3:27" x14ac:dyDescent="0.55000000000000004">
      <c r="C28" s="2" t="s">
        <v>225</v>
      </c>
      <c r="D28" s="104"/>
      <c r="E28" s="3">
        <v>0</v>
      </c>
      <c r="F28" s="3"/>
      <c r="G28" s="3">
        <v>0</v>
      </c>
      <c r="H28" s="3"/>
      <c r="I28" s="3">
        <v>0</v>
      </c>
      <c r="J28" s="3"/>
      <c r="K28" s="3">
        <v>2003624</v>
      </c>
      <c r="L28" s="3"/>
      <c r="M28" s="3">
        <v>9270605044</v>
      </c>
      <c r="N28" s="3"/>
      <c r="O28" s="3">
        <v>0</v>
      </c>
      <c r="P28" s="3"/>
      <c r="Q28" s="3">
        <v>0</v>
      </c>
      <c r="R28" s="3"/>
      <c r="S28" s="3">
        <v>2003624</v>
      </c>
      <c r="T28" s="3"/>
      <c r="U28" s="3">
        <v>4577</v>
      </c>
      <c r="V28" s="3"/>
      <c r="W28" s="3">
        <v>9270605044</v>
      </c>
      <c r="X28" s="3"/>
      <c r="Y28" s="3">
        <v>9116022055.0643997</v>
      </c>
      <c r="AA28" s="8">
        <f>Y28/'سرمایه گذاری ها'!$O$19</f>
        <v>1.4466959195389838E-2</v>
      </c>
    </row>
    <row r="29" spans="3:27" x14ac:dyDescent="0.55000000000000004">
      <c r="C29" s="2" t="s">
        <v>226</v>
      </c>
      <c r="D29" s="104"/>
      <c r="E29" s="3">
        <v>0</v>
      </c>
      <c r="F29" s="3"/>
      <c r="G29" s="3">
        <v>0</v>
      </c>
      <c r="H29" s="3"/>
      <c r="I29" s="3">
        <v>0</v>
      </c>
      <c r="J29" s="3"/>
      <c r="K29" s="3">
        <v>1397761</v>
      </c>
      <c r="L29" s="3"/>
      <c r="M29" s="3">
        <v>7952407760</v>
      </c>
      <c r="N29" s="3"/>
      <c r="O29" s="3">
        <v>0</v>
      </c>
      <c r="P29" s="3"/>
      <c r="Q29" s="3">
        <v>0</v>
      </c>
      <c r="R29" s="3"/>
      <c r="S29" s="3">
        <v>1397761</v>
      </c>
      <c r="T29" s="3"/>
      <c r="U29" s="3">
        <v>5590</v>
      </c>
      <c r="V29" s="3"/>
      <c r="W29" s="3">
        <v>7952407760</v>
      </c>
      <c r="X29" s="3"/>
      <c r="Y29" s="3">
        <v>7766993760.2594995</v>
      </c>
      <c r="AA29" s="8">
        <f>Y29/'سرمایه گذاری ها'!$O$19</f>
        <v>1.232607612419032E-2</v>
      </c>
    </row>
    <row r="30" spans="3:27" x14ac:dyDescent="0.55000000000000004">
      <c r="C30" s="2" t="s">
        <v>154</v>
      </c>
      <c r="D30" s="104"/>
      <c r="E30" s="3">
        <v>931130</v>
      </c>
      <c r="F30" s="3"/>
      <c r="G30" s="3">
        <v>49371434018</v>
      </c>
      <c r="H30" s="3"/>
      <c r="I30" s="3">
        <v>46834842690.900002</v>
      </c>
      <c r="J30" s="3"/>
      <c r="K30" s="3">
        <v>0</v>
      </c>
      <c r="L30" s="3"/>
      <c r="M30" s="3">
        <v>0</v>
      </c>
      <c r="N30" s="3"/>
      <c r="O30" s="3">
        <v>-784674</v>
      </c>
      <c r="P30" s="3"/>
      <c r="Q30" s="3">
        <v>40210486465</v>
      </c>
      <c r="R30" s="3"/>
      <c r="S30" s="3">
        <v>146456</v>
      </c>
      <c r="T30" s="3"/>
      <c r="U30" s="3">
        <v>50550</v>
      </c>
      <c r="V30" s="3"/>
      <c r="W30" s="3">
        <v>7765556630</v>
      </c>
      <c r="X30" s="3"/>
      <c r="Y30" s="3">
        <v>7359300862.7399998</v>
      </c>
      <c r="AA30" s="8">
        <f>Y30/'سرمایه گذاری ها'!$O$19</f>
        <v>1.1679075000560063E-2</v>
      </c>
    </row>
    <row r="31" spans="3:27" x14ac:dyDescent="0.55000000000000004">
      <c r="C31" s="2" t="s">
        <v>171</v>
      </c>
      <c r="D31" s="104"/>
      <c r="E31" s="3">
        <v>2034482</v>
      </c>
      <c r="F31" s="3"/>
      <c r="G31" s="3">
        <v>28511689218</v>
      </c>
      <c r="H31" s="3"/>
      <c r="I31" s="3">
        <v>19677726576.333</v>
      </c>
      <c r="J31" s="3"/>
      <c r="K31" s="3">
        <v>0</v>
      </c>
      <c r="L31" s="3"/>
      <c r="M31" s="3">
        <v>0</v>
      </c>
      <c r="N31" s="3"/>
      <c r="O31" s="3">
        <v>-1572690</v>
      </c>
      <c r="P31" s="3"/>
      <c r="Q31" s="3">
        <v>16723747111</v>
      </c>
      <c r="R31" s="3"/>
      <c r="S31" s="3">
        <v>461792</v>
      </c>
      <c r="T31" s="3"/>
      <c r="U31" s="3">
        <v>10670</v>
      </c>
      <c r="V31" s="3"/>
      <c r="W31" s="3">
        <v>6471657145</v>
      </c>
      <c r="X31" s="3"/>
      <c r="Y31" s="3">
        <v>4898003082.1920004</v>
      </c>
      <c r="AA31" s="8">
        <f>Y31/'سرمایه گذاری ها'!$O$19</f>
        <v>7.7730407299310498E-3</v>
      </c>
    </row>
    <row r="32" spans="3:27" x14ac:dyDescent="0.55000000000000004">
      <c r="C32" s="2" t="s">
        <v>157</v>
      </c>
      <c r="D32" s="104"/>
      <c r="E32" s="3">
        <v>434650</v>
      </c>
      <c r="F32" s="3"/>
      <c r="G32" s="3">
        <v>27898202031</v>
      </c>
      <c r="H32" s="3"/>
      <c r="I32" s="3">
        <v>18967602246.75</v>
      </c>
      <c r="J32" s="3"/>
      <c r="K32" s="3">
        <v>0</v>
      </c>
      <c r="L32" s="3"/>
      <c r="M32" s="3">
        <v>0</v>
      </c>
      <c r="N32" s="3"/>
      <c r="O32" s="3">
        <v>-385176</v>
      </c>
      <c r="P32" s="3"/>
      <c r="Q32" s="3">
        <v>16979070670</v>
      </c>
      <c r="R32" s="3"/>
      <c r="S32" s="3">
        <v>49474</v>
      </c>
      <c r="T32" s="3"/>
      <c r="U32" s="3">
        <v>42750</v>
      </c>
      <c r="V32" s="3"/>
      <c r="W32" s="3">
        <v>3175510524</v>
      </c>
      <c r="X32" s="3"/>
      <c r="Y32" s="3">
        <v>2102429169.675</v>
      </c>
      <c r="AA32" s="8">
        <f>Y32/'سرمایه گذاری ها'!$O$19</f>
        <v>3.3365163911585876E-3</v>
      </c>
    </row>
    <row r="33" spans="3:27" x14ac:dyDescent="0.55000000000000004">
      <c r="C33" s="2" t="s">
        <v>172</v>
      </c>
      <c r="D33" s="104"/>
      <c r="E33" s="3">
        <v>782001</v>
      </c>
      <c r="F33" s="3"/>
      <c r="G33" s="3">
        <v>1945813397</v>
      </c>
      <c r="H33" s="3"/>
      <c r="I33" s="3">
        <v>1341702810.3303001</v>
      </c>
      <c r="J33" s="3"/>
      <c r="K33" s="3">
        <v>0</v>
      </c>
      <c r="L33" s="3"/>
      <c r="M33" s="3">
        <v>0</v>
      </c>
      <c r="N33" s="3"/>
      <c r="O33" s="3">
        <v>0</v>
      </c>
      <c r="P33" s="3"/>
      <c r="Q33" s="3">
        <v>0</v>
      </c>
      <c r="R33" s="3"/>
      <c r="S33" s="3">
        <v>782001</v>
      </c>
      <c r="T33" s="3"/>
      <c r="U33" s="3">
        <v>2013</v>
      </c>
      <c r="V33" s="3"/>
      <c r="W33" s="3">
        <v>1945813397</v>
      </c>
      <c r="X33" s="3"/>
      <c r="Y33" s="3">
        <v>1564801713.32265</v>
      </c>
      <c r="AA33" s="8">
        <f>Y33/'سرمایه گذاری ها'!$O$19</f>
        <v>2.4833115144712054E-3</v>
      </c>
    </row>
    <row r="34" spans="3:27" x14ac:dyDescent="0.55000000000000004">
      <c r="C34" s="2" t="s">
        <v>178</v>
      </c>
      <c r="D34" s="104"/>
      <c r="E34" s="3">
        <v>130020</v>
      </c>
      <c r="F34" s="3"/>
      <c r="G34" s="3">
        <v>14035670014</v>
      </c>
      <c r="H34" s="3"/>
      <c r="I34" s="3">
        <v>11983724446.32</v>
      </c>
      <c r="J34" s="3"/>
      <c r="K34" s="3">
        <v>0</v>
      </c>
      <c r="L34" s="3"/>
      <c r="M34" s="3">
        <v>0</v>
      </c>
      <c r="N34" s="3"/>
      <c r="O34" s="3">
        <v>-130020</v>
      </c>
      <c r="P34" s="3"/>
      <c r="Q34" s="3">
        <v>13946977004</v>
      </c>
      <c r="R34" s="3"/>
      <c r="S34" s="3">
        <v>0</v>
      </c>
      <c r="T34" s="3"/>
      <c r="U34" s="3">
        <v>0</v>
      </c>
      <c r="V34" s="3"/>
      <c r="W34" s="3">
        <v>0</v>
      </c>
      <c r="X34" s="3"/>
      <c r="Y34" s="3">
        <v>0</v>
      </c>
      <c r="AA34" s="8">
        <f>Y34/'سرمایه گذاری ها'!$O$19</f>
        <v>0</v>
      </c>
    </row>
    <row r="35" spans="3:27" x14ac:dyDescent="0.55000000000000004">
      <c r="C35" s="2" t="s">
        <v>173</v>
      </c>
      <c r="D35" s="104"/>
      <c r="E35" s="3">
        <v>900000</v>
      </c>
      <c r="F35" s="3"/>
      <c r="G35" s="3">
        <v>11377548511</v>
      </c>
      <c r="H35" s="3"/>
      <c r="I35" s="3">
        <v>7622375400</v>
      </c>
      <c r="J35" s="3"/>
      <c r="K35" s="3">
        <v>0</v>
      </c>
      <c r="L35" s="3"/>
      <c r="M35" s="3">
        <v>0</v>
      </c>
      <c r="N35" s="3"/>
      <c r="O35" s="3">
        <v>-900000</v>
      </c>
      <c r="P35" s="3"/>
      <c r="Q35" s="3">
        <v>9235887997</v>
      </c>
      <c r="R35" s="3"/>
      <c r="S35" s="3">
        <v>0</v>
      </c>
      <c r="T35" s="3"/>
      <c r="U35" s="3">
        <v>0</v>
      </c>
      <c r="V35" s="3"/>
      <c r="W35" s="3">
        <v>0</v>
      </c>
      <c r="X35" s="3"/>
      <c r="Y35" s="3">
        <v>0</v>
      </c>
      <c r="AA35" s="8">
        <f>Y35/'سرمایه گذاری ها'!$O$19</f>
        <v>0</v>
      </c>
    </row>
    <row r="36" spans="3:27" ht="21.75" thickBot="1" x14ac:dyDescent="0.6">
      <c r="C36" s="2" t="s">
        <v>88</v>
      </c>
      <c r="E36" s="9">
        <f t="shared" ref="E36:AA36" si="0">SUM(E11:E35)</f>
        <v>57680220</v>
      </c>
      <c r="F36" s="9">
        <f t="shared" si="0"/>
        <v>0</v>
      </c>
      <c r="G36" s="9">
        <f t="shared" si="0"/>
        <v>671229103077</v>
      </c>
      <c r="H36" s="9">
        <f t="shared" si="0"/>
        <v>0</v>
      </c>
      <c r="I36" s="9">
        <f t="shared" si="0"/>
        <v>607564419404.81128</v>
      </c>
      <c r="J36" s="9">
        <f t="shared" si="0"/>
        <v>0</v>
      </c>
      <c r="K36" s="9">
        <f t="shared" si="0"/>
        <v>6084160</v>
      </c>
      <c r="L36" s="9">
        <f t="shared" si="0"/>
        <v>0</v>
      </c>
      <c r="M36" s="9">
        <f t="shared" si="0"/>
        <v>67955335942</v>
      </c>
      <c r="N36" s="9">
        <f t="shared" si="0"/>
        <v>0</v>
      </c>
      <c r="O36" s="9">
        <f t="shared" si="0"/>
        <v>-15688933</v>
      </c>
      <c r="P36" s="9">
        <f t="shared" si="0"/>
        <v>0</v>
      </c>
      <c r="Q36" s="9">
        <f t="shared" si="0"/>
        <v>176108790658</v>
      </c>
      <c r="R36" s="9">
        <f t="shared" si="0"/>
        <v>0</v>
      </c>
      <c r="S36" s="9">
        <f t="shared" si="0"/>
        <v>48075447</v>
      </c>
      <c r="T36" s="9">
        <f t="shared" si="0"/>
        <v>0</v>
      </c>
      <c r="U36" s="9">
        <f t="shared" si="0"/>
        <v>742808</v>
      </c>
      <c r="V36" s="9">
        <f t="shared" si="0"/>
        <v>0</v>
      </c>
      <c r="W36" s="9">
        <f t="shared" si="0"/>
        <v>533684527272</v>
      </c>
      <c r="X36" s="9">
        <f t="shared" si="0"/>
        <v>0</v>
      </c>
      <c r="Y36" s="9">
        <f t="shared" si="0"/>
        <v>560413859939.78271</v>
      </c>
      <c r="Z36" s="3">
        <f t="shared" si="0"/>
        <v>0</v>
      </c>
      <c r="AA36" s="31">
        <f t="shared" si="0"/>
        <v>0.88936647973286165</v>
      </c>
    </row>
    <row r="37" spans="3:27" ht="21.75" thickTop="1" x14ac:dyDescent="0.55000000000000004">
      <c r="AA37" s="8"/>
    </row>
    <row r="38" spans="3:27" ht="30.75" customHeight="1" x14ac:dyDescent="0.95">
      <c r="O38" s="56">
        <v>2</v>
      </c>
    </row>
  </sheetData>
  <sortState xmlns:xlrd2="http://schemas.microsoft.com/office/spreadsheetml/2017/richdata2" ref="C11:AA35">
    <sortCondition descending="1" ref="Y11:Y35"/>
  </sortState>
  <mergeCells count="29"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" right="0" top="0" bottom="0" header="0" footer="0"/>
  <pageSetup paperSize="9" scale="4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  <pageSetUpPr fitToPage="1"/>
  </sheetPr>
  <dimension ref="B2:AB17"/>
  <sheetViews>
    <sheetView rightToLeft="1" view="pageBreakPreview" zoomScale="60" zoomScaleNormal="100" workbookViewId="0">
      <selection activeCell="D8" sqref="D8:J8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</row>
    <row r="3" spans="2:28" ht="30" x14ac:dyDescent="0.6">
      <c r="B3" s="108" t="s">
        <v>1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</row>
    <row r="4" spans="2:28" ht="30" x14ac:dyDescent="0.6">
      <c r="B4" s="108" t="s">
        <v>221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</row>
    <row r="5" spans="2:28" s="2" customFormat="1" ht="30" x14ac:dyDescent="0.55000000000000004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28" s="2" customFormat="1" ht="30" x14ac:dyDescent="0.55000000000000004">
      <c r="B6" s="13" t="s">
        <v>102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28" ht="24" customHeight="1" x14ac:dyDescent="0.6">
      <c r="B8" s="19"/>
      <c r="C8" s="14"/>
      <c r="D8" s="118" t="s">
        <v>196</v>
      </c>
      <c r="E8" s="118" t="s">
        <v>3</v>
      </c>
      <c r="F8" s="118" t="s">
        <v>3</v>
      </c>
      <c r="G8" s="118" t="s">
        <v>3</v>
      </c>
      <c r="H8" s="118" t="s">
        <v>3</v>
      </c>
      <c r="I8" s="118" t="s">
        <v>3</v>
      </c>
      <c r="J8" s="118" t="s">
        <v>3</v>
      </c>
      <c r="K8" s="14"/>
      <c r="L8" s="118" t="s">
        <v>222</v>
      </c>
      <c r="M8" s="118" t="s">
        <v>5</v>
      </c>
      <c r="N8" s="118" t="s">
        <v>5</v>
      </c>
      <c r="O8" s="118" t="s">
        <v>5</v>
      </c>
      <c r="P8" s="118" t="s">
        <v>5</v>
      </c>
      <c r="Q8" s="118" t="s">
        <v>5</v>
      </c>
      <c r="R8" s="118" t="s">
        <v>5</v>
      </c>
      <c r="S8" s="14"/>
    </row>
    <row r="9" spans="2:28" ht="30" x14ac:dyDescent="0.6">
      <c r="B9" s="20" t="s">
        <v>2</v>
      </c>
      <c r="C9" s="14"/>
      <c r="D9" s="17" t="s">
        <v>16</v>
      </c>
      <c r="E9" s="18"/>
      <c r="F9" s="17" t="s">
        <v>17</v>
      </c>
      <c r="G9" s="18"/>
      <c r="H9" s="17" t="s">
        <v>18</v>
      </c>
      <c r="I9" s="18"/>
      <c r="J9" s="17" t="s">
        <v>19</v>
      </c>
      <c r="K9" s="14"/>
      <c r="L9" s="17" t="s">
        <v>16</v>
      </c>
      <c r="M9" s="18"/>
      <c r="N9" s="17" t="s">
        <v>17</v>
      </c>
      <c r="O9" s="18"/>
      <c r="P9" s="17" t="s">
        <v>18</v>
      </c>
      <c r="Q9" s="18"/>
      <c r="R9" s="17" t="s">
        <v>19</v>
      </c>
      <c r="S9" s="14"/>
    </row>
    <row r="10" spans="2:28" x14ac:dyDescent="0.6">
      <c r="D10" s="70">
        <v>0</v>
      </c>
      <c r="E10" s="70"/>
      <c r="F10" s="70">
        <v>0</v>
      </c>
      <c r="G10" s="70"/>
      <c r="H10" s="70">
        <v>0</v>
      </c>
      <c r="I10" s="70"/>
      <c r="J10" s="70">
        <v>0</v>
      </c>
      <c r="K10" s="70"/>
      <c r="L10" s="70">
        <v>0</v>
      </c>
      <c r="M10" s="70"/>
      <c r="N10" s="70">
        <v>0</v>
      </c>
      <c r="O10" s="70"/>
      <c r="P10" s="70">
        <v>0</v>
      </c>
      <c r="Q10" s="70"/>
      <c r="R10" s="70">
        <v>0</v>
      </c>
    </row>
    <row r="11" spans="2:28" ht="26.25" customHeight="1" thickBot="1" x14ac:dyDescent="0.65">
      <c r="B11" s="21" t="s">
        <v>88</v>
      </c>
      <c r="D11" s="71">
        <v>0</v>
      </c>
      <c r="E11" s="70"/>
      <c r="F11" s="71">
        <v>0</v>
      </c>
      <c r="G11" s="70"/>
      <c r="H11" s="71">
        <v>0</v>
      </c>
      <c r="I11" s="70"/>
      <c r="J11" s="71">
        <v>0</v>
      </c>
      <c r="K11" s="70"/>
      <c r="L11" s="71">
        <v>0</v>
      </c>
      <c r="M11" s="70"/>
      <c r="N11" s="71">
        <v>0</v>
      </c>
      <c r="O11" s="70"/>
      <c r="P11" s="71">
        <v>0</v>
      </c>
      <c r="Q11" s="70"/>
      <c r="R11" s="71">
        <v>0</v>
      </c>
    </row>
    <row r="12" spans="2:28" ht="21.75" thickTop="1" x14ac:dyDescent="0.6"/>
    <row r="17" spans="10:10" ht="30" x14ac:dyDescent="0.75">
      <c r="J17" s="55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  <pageSetUpPr fitToPage="1"/>
  </sheetPr>
  <dimension ref="B2:AM26"/>
  <sheetViews>
    <sheetView rightToLeft="1" view="pageBreakPreview" zoomScale="55" zoomScaleNormal="70" zoomScaleSheetLayoutView="55" workbookViewId="0">
      <selection activeCell="AL21" sqref="AL21"/>
    </sheetView>
  </sheetViews>
  <sheetFormatPr defaultRowHeight="21" x14ac:dyDescent="0.6"/>
  <cols>
    <col min="1" max="1" width="4.7109375" style="1" customWidth="1"/>
    <col min="2" max="2" width="46.28515625" style="1" bestFit="1" customWidth="1"/>
    <col min="3" max="3" width="1" style="1" customWidth="1"/>
    <col min="4" max="4" width="14.28515625" style="1" customWidth="1"/>
    <col min="5" max="5" width="1" style="1" customWidth="1"/>
    <col min="6" max="6" width="13.7109375" style="1" customWidth="1"/>
    <col min="7" max="7" width="1" style="1" customWidth="1"/>
    <col min="8" max="8" width="17" style="1" bestFit="1" customWidth="1"/>
    <col min="9" max="9" width="1" style="1" customWidth="1"/>
    <col min="10" max="10" width="19.140625" style="1" bestFit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12.28515625" style="1" bestFit="1" customWidth="1"/>
    <col min="17" max="17" width="1" style="1" customWidth="1"/>
    <col min="18" max="18" width="24.140625" style="1" bestFit="1" customWidth="1"/>
    <col min="19" max="19" width="1" style="1" customWidth="1"/>
    <col min="20" max="20" width="25.5703125" style="1" bestFit="1" customWidth="1"/>
    <col min="21" max="21" width="1" style="1" customWidth="1"/>
    <col min="22" max="22" width="10.7109375" style="1" bestFit="1" customWidth="1"/>
    <col min="23" max="23" width="1" style="1" customWidth="1"/>
    <col min="24" max="24" width="22.5703125" style="1" bestFit="1" customWidth="1"/>
    <col min="25" max="25" width="1" style="1" customWidth="1"/>
    <col min="26" max="26" width="13.28515625" style="1" customWidth="1"/>
    <col min="27" max="27" width="1" style="1" customWidth="1"/>
    <col min="28" max="28" width="22.5703125" style="1" bestFit="1" customWidth="1"/>
    <col min="29" max="29" width="1" style="1" customWidth="1"/>
    <col min="30" max="30" width="21.7109375" style="1" bestFit="1" customWidth="1"/>
    <col min="31" max="31" width="1" style="1" customWidth="1"/>
    <col min="32" max="32" width="19.5703125" style="1" customWidth="1"/>
    <col min="33" max="33" width="1" style="1" customWidth="1"/>
    <col min="34" max="34" width="23.140625" style="1" customWidth="1"/>
    <col min="35" max="35" width="1" style="1" customWidth="1"/>
    <col min="36" max="36" width="25.42578125" style="1" bestFit="1" customWidth="1"/>
    <col min="37" max="37" width="1" style="1" customWidth="1"/>
    <col min="38" max="38" width="27" style="1" customWidth="1"/>
    <col min="39" max="39" width="1" style="1" customWidth="1"/>
    <col min="40" max="40" width="9.140625" style="1" customWidth="1"/>
    <col min="41" max="16384" width="9.140625" style="1"/>
  </cols>
  <sheetData>
    <row r="2" spans="2:38" ht="39" x14ac:dyDescent="0.6">
      <c r="B2" s="120" t="s">
        <v>0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</row>
    <row r="3" spans="2:38" ht="39" x14ac:dyDescent="0.6">
      <c r="B3" s="120" t="s">
        <v>1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</row>
    <row r="4" spans="2:38" ht="39" x14ac:dyDescent="0.6">
      <c r="B4" s="120" t="s">
        <v>221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</row>
    <row r="5" spans="2:38" s="2" customFormat="1" ht="230.25" customHeight="1" x14ac:dyDescent="0.55000000000000004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38" s="2" customFormat="1" ht="30" x14ac:dyDescent="0.55000000000000004">
      <c r="B6" s="13" t="s">
        <v>103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38" ht="30" x14ac:dyDescent="0.6">
      <c r="B8" s="108" t="s">
        <v>20</v>
      </c>
      <c r="C8" s="108" t="s">
        <v>20</v>
      </c>
      <c r="D8" s="108" t="s">
        <v>20</v>
      </c>
      <c r="E8" s="108" t="s">
        <v>20</v>
      </c>
      <c r="F8" s="108" t="s">
        <v>20</v>
      </c>
      <c r="G8" s="108" t="s">
        <v>20</v>
      </c>
      <c r="H8" s="108" t="s">
        <v>20</v>
      </c>
      <c r="I8" s="108" t="s">
        <v>20</v>
      </c>
      <c r="J8" s="108" t="s">
        <v>20</v>
      </c>
      <c r="K8" s="108" t="s">
        <v>20</v>
      </c>
      <c r="L8" s="108" t="s">
        <v>20</v>
      </c>
      <c r="M8" s="108" t="s">
        <v>20</v>
      </c>
      <c r="N8" s="108" t="s">
        <v>20</v>
      </c>
      <c r="P8" s="108" t="s">
        <v>196</v>
      </c>
      <c r="Q8" s="108" t="s">
        <v>3</v>
      </c>
      <c r="R8" s="108" t="s">
        <v>3</v>
      </c>
      <c r="S8" s="108" t="s">
        <v>3</v>
      </c>
      <c r="T8" s="108" t="s">
        <v>3</v>
      </c>
      <c r="V8" s="108" t="s">
        <v>4</v>
      </c>
      <c r="W8" s="108" t="s">
        <v>4</v>
      </c>
      <c r="X8" s="108" t="s">
        <v>4</v>
      </c>
      <c r="Y8" s="108" t="s">
        <v>4</v>
      </c>
      <c r="Z8" s="108" t="s">
        <v>4</v>
      </c>
      <c r="AA8" s="108" t="s">
        <v>4</v>
      </c>
      <c r="AB8" s="108" t="s">
        <v>4</v>
      </c>
      <c r="AD8" s="108" t="s">
        <v>222</v>
      </c>
      <c r="AE8" s="108" t="s">
        <v>5</v>
      </c>
      <c r="AF8" s="108" t="s">
        <v>5</v>
      </c>
      <c r="AG8" s="108" t="s">
        <v>5</v>
      </c>
      <c r="AH8" s="108" t="s">
        <v>5</v>
      </c>
      <c r="AI8" s="108" t="s">
        <v>5</v>
      </c>
      <c r="AJ8" s="108" t="s">
        <v>5</v>
      </c>
      <c r="AK8" s="108" t="s">
        <v>5</v>
      </c>
      <c r="AL8" s="108" t="s">
        <v>5</v>
      </c>
    </row>
    <row r="9" spans="2:38" s="15" customFormat="1" ht="45.75" customHeight="1" x14ac:dyDescent="0.6">
      <c r="B9" s="111" t="s">
        <v>21</v>
      </c>
      <c r="C9" s="22"/>
      <c r="D9" s="111" t="s">
        <v>22</v>
      </c>
      <c r="E9" s="22"/>
      <c r="F9" s="111" t="s">
        <v>23</v>
      </c>
      <c r="G9" s="22"/>
      <c r="H9" s="111" t="s">
        <v>24</v>
      </c>
      <c r="I9" s="22"/>
      <c r="J9" s="111" t="s">
        <v>25</v>
      </c>
      <c r="K9" s="22"/>
      <c r="L9" s="111" t="s">
        <v>26</v>
      </c>
      <c r="M9" s="22"/>
      <c r="N9" s="111" t="s">
        <v>19</v>
      </c>
      <c r="P9" s="111" t="s">
        <v>6</v>
      </c>
      <c r="Q9" s="22"/>
      <c r="R9" s="111" t="s">
        <v>7</v>
      </c>
      <c r="S9" s="22"/>
      <c r="T9" s="111" t="s">
        <v>8</v>
      </c>
      <c r="V9" s="111" t="s">
        <v>9</v>
      </c>
      <c r="W9" s="111" t="s">
        <v>9</v>
      </c>
      <c r="X9" s="111" t="s">
        <v>9</v>
      </c>
      <c r="Z9" s="111" t="s">
        <v>10</v>
      </c>
      <c r="AA9" s="111" t="s">
        <v>10</v>
      </c>
      <c r="AB9" s="111" t="s">
        <v>10</v>
      </c>
      <c r="AD9" s="111" t="s">
        <v>6</v>
      </c>
      <c r="AE9" s="22"/>
      <c r="AF9" s="111" t="s">
        <v>27</v>
      </c>
      <c r="AG9" s="22"/>
      <c r="AH9" s="111" t="s">
        <v>7</v>
      </c>
      <c r="AI9" s="22"/>
      <c r="AJ9" s="111" t="s">
        <v>8</v>
      </c>
      <c r="AK9" s="22"/>
      <c r="AL9" s="111" t="s">
        <v>12</v>
      </c>
    </row>
    <row r="10" spans="2:38" s="15" customFormat="1" x14ac:dyDescent="0.6">
      <c r="B10" s="112" t="s">
        <v>21</v>
      </c>
      <c r="C10" s="23"/>
      <c r="D10" s="112" t="s">
        <v>22</v>
      </c>
      <c r="E10" s="23"/>
      <c r="F10" s="112" t="s">
        <v>23</v>
      </c>
      <c r="G10" s="23"/>
      <c r="H10" s="112" t="s">
        <v>24</v>
      </c>
      <c r="I10" s="23"/>
      <c r="J10" s="112" t="s">
        <v>25</v>
      </c>
      <c r="K10" s="23"/>
      <c r="L10" s="112" t="s">
        <v>26</v>
      </c>
      <c r="M10" s="23"/>
      <c r="N10" s="112" t="s">
        <v>19</v>
      </c>
      <c r="P10" s="112" t="s">
        <v>6</v>
      </c>
      <c r="Q10" s="23"/>
      <c r="R10" s="112" t="s">
        <v>7</v>
      </c>
      <c r="S10" s="23"/>
      <c r="T10" s="112" t="s">
        <v>8</v>
      </c>
      <c r="V10" s="112" t="s">
        <v>6</v>
      </c>
      <c r="W10" s="23"/>
      <c r="X10" s="112" t="s">
        <v>7</v>
      </c>
      <c r="Z10" s="112" t="s">
        <v>6</v>
      </c>
      <c r="AA10" s="23"/>
      <c r="AB10" s="112" t="s">
        <v>13</v>
      </c>
      <c r="AD10" s="112" t="s">
        <v>6</v>
      </c>
      <c r="AE10" s="23"/>
      <c r="AF10" s="112" t="s">
        <v>27</v>
      </c>
      <c r="AG10" s="23"/>
      <c r="AH10" s="112" t="s">
        <v>7</v>
      </c>
      <c r="AI10" s="23"/>
      <c r="AJ10" s="112" t="s">
        <v>8</v>
      </c>
      <c r="AK10" s="23"/>
      <c r="AL10" s="112" t="s">
        <v>12</v>
      </c>
    </row>
    <row r="11" spans="2:38" s="15" customFormat="1" ht="30" x14ac:dyDescent="0.75">
      <c r="B11" s="73" t="s">
        <v>227</v>
      </c>
      <c r="C11" s="104"/>
      <c r="D11" s="73" t="s">
        <v>118</v>
      </c>
      <c r="E11" s="73"/>
      <c r="F11" s="73" t="s">
        <v>118</v>
      </c>
      <c r="G11" s="104"/>
      <c r="H11" s="73" t="s">
        <v>181</v>
      </c>
      <c r="I11" s="73"/>
      <c r="J11" s="73" t="s">
        <v>228</v>
      </c>
      <c r="K11" s="104"/>
      <c r="L11" s="73">
        <v>0</v>
      </c>
      <c r="M11" s="73"/>
      <c r="N11" s="73">
        <v>0</v>
      </c>
      <c r="O11" s="73"/>
      <c r="P11" s="106">
        <v>0</v>
      </c>
      <c r="Q11" s="106"/>
      <c r="R11" s="106">
        <v>0</v>
      </c>
      <c r="S11" s="106"/>
      <c r="T11" s="106">
        <v>0</v>
      </c>
      <c r="U11" s="106"/>
      <c r="V11" s="106">
        <v>9200</v>
      </c>
      <c r="W11" s="106"/>
      <c r="X11" s="106">
        <v>7277782857</v>
      </c>
      <c r="Y11" s="106"/>
      <c r="Z11" s="106">
        <v>0</v>
      </c>
      <c r="AA11" s="106"/>
      <c r="AB11" s="106">
        <v>0</v>
      </c>
      <c r="AC11" s="106"/>
      <c r="AD11" s="106">
        <v>9200</v>
      </c>
      <c r="AE11" s="106"/>
      <c r="AF11" s="106">
        <v>800170</v>
      </c>
      <c r="AG11" s="106"/>
      <c r="AH11" s="106">
        <v>7277782857</v>
      </c>
      <c r="AI11" s="106"/>
      <c r="AJ11" s="106">
        <v>7360229716</v>
      </c>
      <c r="AK11" s="1"/>
      <c r="AL11" s="79">
        <f>AJ11/'سرمایه گذاری ها'!$O$19</f>
        <v>1.168054907358553E-2</v>
      </c>
    </row>
    <row r="12" spans="2:38" s="15" customFormat="1" ht="30" x14ac:dyDescent="0.75">
      <c r="B12" s="73" t="s">
        <v>117</v>
      </c>
      <c r="C12" s="104"/>
      <c r="D12" s="73" t="s">
        <v>118</v>
      </c>
      <c r="E12" s="73"/>
      <c r="F12" s="73" t="s">
        <v>118</v>
      </c>
      <c r="G12" s="104"/>
      <c r="H12" s="73" t="s">
        <v>119</v>
      </c>
      <c r="I12" s="73"/>
      <c r="J12" s="73" t="s">
        <v>120</v>
      </c>
      <c r="K12" s="104"/>
      <c r="L12" s="73">
        <v>18</v>
      </c>
      <c r="M12" s="73"/>
      <c r="N12" s="73">
        <v>18</v>
      </c>
      <c r="O12" s="73"/>
      <c r="P12" s="106">
        <v>5400</v>
      </c>
      <c r="Q12" s="106"/>
      <c r="R12" s="106">
        <v>5184939600</v>
      </c>
      <c r="S12" s="106"/>
      <c r="T12" s="106">
        <v>5399021250</v>
      </c>
      <c r="U12" s="106"/>
      <c r="V12" s="106">
        <v>0</v>
      </c>
      <c r="W12" s="106"/>
      <c r="X12" s="106">
        <v>0</v>
      </c>
      <c r="Y12" s="106"/>
      <c r="Z12" s="106">
        <v>0</v>
      </c>
      <c r="AA12" s="106"/>
      <c r="AB12" s="106">
        <v>0</v>
      </c>
      <c r="AC12" s="106"/>
      <c r="AD12" s="106">
        <v>5400</v>
      </c>
      <c r="AE12" s="106"/>
      <c r="AF12" s="106">
        <v>1000000</v>
      </c>
      <c r="AG12" s="106"/>
      <c r="AH12" s="106">
        <v>5184939600</v>
      </c>
      <c r="AI12" s="106"/>
      <c r="AJ12" s="106">
        <v>5399021250</v>
      </c>
      <c r="AK12" s="1"/>
      <c r="AL12" s="79">
        <f>AJ12/'سرمایه گذاری ها'!$O$19</f>
        <v>8.568147339595357E-3</v>
      </c>
    </row>
    <row r="13" spans="2:38" s="15" customFormat="1" ht="30" x14ac:dyDescent="0.75">
      <c r="B13" s="73" t="s">
        <v>183</v>
      </c>
      <c r="C13" s="104"/>
      <c r="D13" s="73" t="s">
        <v>118</v>
      </c>
      <c r="E13" s="73"/>
      <c r="F13" s="73" t="s">
        <v>118</v>
      </c>
      <c r="G13" s="104"/>
      <c r="H13" s="73" t="s">
        <v>181</v>
      </c>
      <c r="I13" s="73"/>
      <c r="J13" s="73" t="s">
        <v>184</v>
      </c>
      <c r="K13" s="104"/>
      <c r="L13" s="73">
        <v>0</v>
      </c>
      <c r="M13" s="73"/>
      <c r="N13" s="73">
        <v>0</v>
      </c>
      <c r="O13" s="73"/>
      <c r="P13" s="106">
        <v>6100</v>
      </c>
      <c r="Q13" s="106"/>
      <c r="R13" s="106">
        <v>4467839647</v>
      </c>
      <c r="S13" s="106"/>
      <c r="T13" s="106">
        <v>4403523716</v>
      </c>
      <c r="U13" s="106"/>
      <c r="V13" s="106">
        <v>0</v>
      </c>
      <c r="W13" s="106"/>
      <c r="X13" s="106">
        <v>0</v>
      </c>
      <c r="Y13" s="106"/>
      <c r="Z13" s="106">
        <v>0</v>
      </c>
      <c r="AA13" s="106"/>
      <c r="AB13" s="106">
        <v>0</v>
      </c>
      <c r="AC13" s="106"/>
      <c r="AD13" s="106">
        <v>6100</v>
      </c>
      <c r="AE13" s="106"/>
      <c r="AF13" s="106">
        <v>740420</v>
      </c>
      <c r="AG13" s="106"/>
      <c r="AH13" s="106">
        <v>4467839647</v>
      </c>
      <c r="AI13" s="106"/>
      <c r="AJ13" s="106">
        <v>4515743373</v>
      </c>
      <c r="AK13" s="1"/>
      <c r="AL13" s="79">
        <f>AJ13/'سرمایه گذاری ها'!$O$19</f>
        <v>7.1664016080072506E-3</v>
      </c>
    </row>
    <row r="14" spans="2:38" s="15" customFormat="1" ht="30" x14ac:dyDescent="0.75">
      <c r="B14" s="73" t="s">
        <v>123</v>
      </c>
      <c r="C14" s="104"/>
      <c r="D14" s="73" t="s">
        <v>118</v>
      </c>
      <c r="E14" s="73"/>
      <c r="F14" s="73" t="s">
        <v>118</v>
      </c>
      <c r="G14" s="104"/>
      <c r="H14" s="73" t="s">
        <v>124</v>
      </c>
      <c r="I14" s="73"/>
      <c r="J14" s="73" t="s">
        <v>125</v>
      </c>
      <c r="K14" s="104"/>
      <c r="L14" s="73">
        <v>0</v>
      </c>
      <c r="M14" s="73"/>
      <c r="N14" s="73">
        <v>0</v>
      </c>
      <c r="O14" s="73"/>
      <c r="P14" s="106">
        <v>5697</v>
      </c>
      <c r="Q14" s="106"/>
      <c r="R14" s="106">
        <v>4259601288</v>
      </c>
      <c r="S14" s="106"/>
      <c r="T14" s="106">
        <v>4230793719</v>
      </c>
      <c r="U14" s="106"/>
      <c r="V14" s="106">
        <v>0</v>
      </c>
      <c r="W14" s="106"/>
      <c r="X14" s="106">
        <v>0</v>
      </c>
      <c r="Y14" s="106"/>
      <c r="Z14" s="106">
        <v>1600</v>
      </c>
      <c r="AA14" s="106"/>
      <c r="AB14" s="106">
        <v>1189640341</v>
      </c>
      <c r="AC14" s="106"/>
      <c r="AD14" s="106">
        <v>4097</v>
      </c>
      <c r="AE14" s="106"/>
      <c r="AF14" s="106">
        <v>758450</v>
      </c>
      <c r="AG14" s="106"/>
      <c r="AH14" s="106">
        <v>3063294098</v>
      </c>
      <c r="AI14" s="106"/>
      <c r="AJ14" s="106">
        <v>3106806439</v>
      </c>
      <c r="AK14" s="1"/>
      <c r="AL14" s="79">
        <f>AJ14/'سرمایه گذاری ها'!$O$19</f>
        <v>4.9304446291919251E-3</v>
      </c>
    </row>
    <row r="15" spans="2:38" s="15" customFormat="1" ht="30" x14ac:dyDescent="0.75">
      <c r="B15" s="73" t="s">
        <v>126</v>
      </c>
      <c r="C15" s="104"/>
      <c r="D15" s="73" t="s">
        <v>118</v>
      </c>
      <c r="E15" s="73"/>
      <c r="F15" s="73" t="s">
        <v>118</v>
      </c>
      <c r="G15" s="104"/>
      <c r="H15" s="73" t="s">
        <v>140</v>
      </c>
      <c r="I15" s="73"/>
      <c r="J15" s="73" t="s">
        <v>141</v>
      </c>
      <c r="K15" s="104"/>
      <c r="L15" s="73">
        <v>0</v>
      </c>
      <c r="M15" s="73"/>
      <c r="N15" s="73">
        <v>0</v>
      </c>
      <c r="O15" s="73"/>
      <c r="P15" s="106">
        <v>77</v>
      </c>
      <c r="Q15" s="106"/>
      <c r="R15" s="106">
        <v>51296429</v>
      </c>
      <c r="S15" s="106"/>
      <c r="T15" s="106">
        <v>61375583</v>
      </c>
      <c r="U15" s="106"/>
      <c r="V15" s="106">
        <v>0</v>
      </c>
      <c r="W15" s="106"/>
      <c r="X15" s="106">
        <v>0</v>
      </c>
      <c r="Y15" s="106"/>
      <c r="Z15" s="106">
        <v>0</v>
      </c>
      <c r="AA15" s="106"/>
      <c r="AB15" s="106">
        <v>0</v>
      </c>
      <c r="AC15" s="106"/>
      <c r="AD15" s="106">
        <v>77</v>
      </c>
      <c r="AE15" s="106"/>
      <c r="AF15" s="106">
        <v>814150</v>
      </c>
      <c r="AG15" s="106"/>
      <c r="AH15" s="106">
        <v>51296429</v>
      </c>
      <c r="AI15" s="106"/>
      <c r="AJ15" s="106">
        <v>62678187</v>
      </c>
      <c r="AK15" s="1"/>
      <c r="AL15" s="79">
        <f>AJ15/'سرمایه گذاری ها'!$O$19</f>
        <v>9.9469129000874062E-5</v>
      </c>
    </row>
    <row r="16" spans="2:38" s="15" customFormat="1" ht="30" x14ac:dyDescent="0.75">
      <c r="B16" s="73" t="s">
        <v>180</v>
      </c>
      <c r="C16" s="104"/>
      <c r="D16" s="73" t="s">
        <v>118</v>
      </c>
      <c r="E16" s="73"/>
      <c r="F16" s="73" t="s">
        <v>118</v>
      </c>
      <c r="G16" s="104"/>
      <c r="H16" s="73" t="s">
        <v>181</v>
      </c>
      <c r="I16" s="73"/>
      <c r="J16" s="73" t="s">
        <v>182</v>
      </c>
      <c r="K16" s="104"/>
      <c r="L16" s="73">
        <v>0</v>
      </c>
      <c r="M16" s="73"/>
      <c r="N16" s="73">
        <v>0</v>
      </c>
      <c r="O16" s="73"/>
      <c r="P16" s="106">
        <v>4000</v>
      </c>
      <c r="Q16" s="106"/>
      <c r="R16" s="106">
        <v>2996322983</v>
      </c>
      <c r="S16" s="106"/>
      <c r="T16" s="106">
        <v>3082281235</v>
      </c>
      <c r="U16" s="106"/>
      <c r="V16" s="106">
        <v>0</v>
      </c>
      <c r="W16" s="106"/>
      <c r="X16" s="106">
        <v>0</v>
      </c>
      <c r="Y16" s="106"/>
      <c r="Z16" s="106">
        <v>4000</v>
      </c>
      <c r="AA16" s="106"/>
      <c r="AB16" s="106">
        <v>3068643708</v>
      </c>
      <c r="AC16" s="106"/>
      <c r="AD16" s="106">
        <v>0</v>
      </c>
      <c r="AE16" s="106"/>
      <c r="AF16" s="106">
        <v>0</v>
      </c>
      <c r="AG16" s="106"/>
      <c r="AH16" s="106">
        <v>0</v>
      </c>
      <c r="AI16" s="106"/>
      <c r="AJ16" s="106">
        <v>0</v>
      </c>
      <c r="AK16" s="1"/>
      <c r="AL16" s="79">
        <f>AJ16/'سرمایه گذاری ها'!$O$19</f>
        <v>0</v>
      </c>
    </row>
    <row r="17" spans="2:39" s="15" customFormat="1" ht="30" x14ac:dyDescent="0.75">
      <c r="B17" s="73" t="s">
        <v>212</v>
      </c>
      <c r="C17" s="104"/>
      <c r="D17" s="73" t="s">
        <v>118</v>
      </c>
      <c r="E17" s="73"/>
      <c r="F17" s="73" t="s">
        <v>118</v>
      </c>
      <c r="G17" s="104"/>
      <c r="H17" s="73" t="s">
        <v>213</v>
      </c>
      <c r="I17" s="73"/>
      <c r="J17" s="73" t="s">
        <v>214</v>
      </c>
      <c r="K17" s="104"/>
      <c r="L17" s="73">
        <v>0</v>
      </c>
      <c r="M17" s="73"/>
      <c r="N17" s="73">
        <v>0</v>
      </c>
      <c r="O17" s="73"/>
      <c r="P17" s="106">
        <v>10500</v>
      </c>
      <c r="Q17" s="106"/>
      <c r="R17" s="106">
        <v>10232014211</v>
      </c>
      <c r="S17" s="106"/>
      <c r="T17" s="106">
        <v>10265564029</v>
      </c>
      <c r="U17" s="106"/>
      <c r="V17" s="106">
        <v>0</v>
      </c>
      <c r="W17" s="106"/>
      <c r="X17" s="106">
        <v>0</v>
      </c>
      <c r="Y17" s="106"/>
      <c r="Z17" s="106">
        <v>10500</v>
      </c>
      <c r="AA17" s="106"/>
      <c r="AB17" s="106">
        <v>10295483607</v>
      </c>
      <c r="AC17" s="106"/>
      <c r="AD17" s="106">
        <v>0</v>
      </c>
      <c r="AE17" s="106"/>
      <c r="AF17" s="106">
        <v>0</v>
      </c>
      <c r="AG17" s="106"/>
      <c r="AH17" s="106">
        <v>0</v>
      </c>
      <c r="AI17" s="106"/>
      <c r="AJ17" s="106">
        <v>0</v>
      </c>
      <c r="AK17" s="1"/>
      <c r="AL17" s="79">
        <f>AJ17/'سرمایه گذاری ها'!$O$19</f>
        <v>0</v>
      </c>
    </row>
    <row r="18" spans="2:39" s="15" customFormat="1" ht="30" x14ac:dyDescent="0.75">
      <c r="B18" s="73" t="s">
        <v>229</v>
      </c>
      <c r="C18" s="104"/>
      <c r="D18" s="73" t="s">
        <v>118</v>
      </c>
      <c r="E18" s="73"/>
      <c r="F18" s="73" t="s">
        <v>118</v>
      </c>
      <c r="G18" s="104"/>
      <c r="H18" s="73" t="s">
        <v>230</v>
      </c>
      <c r="I18" s="73"/>
      <c r="J18" s="73" t="s">
        <v>231</v>
      </c>
      <c r="K18" s="104"/>
      <c r="L18" s="73">
        <v>0</v>
      </c>
      <c r="M18" s="73"/>
      <c r="N18" s="73">
        <v>0</v>
      </c>
      <c r="O18" s="73"/>
      <c r="P18" s="106">
        <v>0</v>
      </c>
      <c r="Q18" s="106"/>
      <c r="R18" s="106">
        <v>0</v>
      </c>
      <c r="S18" s="106"/>
      <c r="T18" s="106">
        <v>0</v>
      </c>
      <c r="U18" s="106"/>
      <c r="V18" s="106">
        <v>1100</v>
      </c>
      <c r="W18" s="106"/>
      <c r="X18" s="106">
        <v>1093048078</v>
      </c>
      <c r="Y18" s="106"/>
      <c r="Z18" s="106">
        <v>1100</v>
      </c>
      <c r="AA18" s="106"/>
      <c r="AB18" s="106">
        <v>1100000000</v>
      </c>
      <c r="AC18" s="106"/>
      <c r="AD18" s="106">
        <v>0</v>
      </c>
      <c r="AE18" s="106"/>
      <c r="AF18" s="106">
        <v>0</v>
      </c>
      <c r="AG18" s="106"/>
      <c r="AH18" s="106">
        <v>0</v>
      </c>
      <c r="AI18" s="106"/>
      <c r="AJ18" s="106">
        <v>0</v>
      </c>
      <c r="AK18" s="1"/>
      <c r="AL18" s="79">
        <f>AJ18/'سرمایه گذاری ها'!$O$19</f>
        <v>0</v>
      </c>
    </row>
    <row r="19" spans="2:39" ht="30" x14ac:dyDescent="0.75"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4"/>
      <c r="W19" s="73"/>
      <c r="X19" s="73"/>
      <c r="Y19" s="73"/>
      <c r="Z19" s="74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L19" s="79"/>
    </row>
    <row r="20" spans="2:39" s="55" customFormat="1" ht="30.75" thickBot="1" x14ac:dyDescent="0.8">
      <c r="B20" s="119" t="s">
        <v>88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P20" s="78">
        <f>SUM(P11:P19)</f>
        <v>31774</v>
      </c>
      <c r="Q20" s="78">
        <f>SUM(Q11:Q19)</f>
        <v>0</v>
      </c>
      <c r="R20" s="78">
        <f>SUM(R11:R18)</f>
        <v>27192014158</v>
      </c>
      <c r="S20" s="78">
        <f>SUM(S11:S19)</f>
        <v>0</v>
      </c>
      <c r="T20" s="78">
        <f>SUM(T11:T18)</f>
        <v>27442559532</v>
      </c>
      <c r="U20" s="78">
        <f>SUM(U11:U19)</f>
        <v>0</v>
      </c>
      <c r="V20" s="78">
        <f>SUM(V11:V18)</f>
        <v>10300</v>
      </c>
      <c r="W20" s="78">
        <f>SUM(W11:W19)</f>
        <v>0</v>
      </c>
      <c r="X20" s="78">
        <f>SUM(X11:X18)</f>
        <v>8370830935</v>
      </c>
      <c r="Y20" s="78">
        <f>SUM(Y11:Y19)</f>
        <v>0</v>
      </c>
      <c r="Z20" s="78">
        <f>SUM(Z11:Z18)</f>
        <v>17200</v>
      </c>
      <c r="AA20" s="78">
        <f>SUM(AA11:AA19)</f>
        <v>0</v>
      </c>
      <c r="AB20" s="78">
        <f>SUM(AB11:AB19)</f>
        <v>15653767656</v>
      </c>
      <c r="AC20" s="78">
        <f>SUM(AC11:AC19)</f>
        <v>0</v>
      </c>
      <c r="AD20" s="78">
        <f>SUM(AD11:AD18)</f>
        <v>24874</v>
      </c>
      <c r="AE20" s="78">
        <f>SUM(AE11:AE19)</f>
        <v>0</v>
      </c>
      <c r="AF20" s="78"/>
      <c r="AG20" s="78">
        <f>SUM(AG11:AG19)</f>
        <v>0</v>
      </c>
      <c r="AH20" s="78">
        <f>SUM(AH11:AH19)</f>
        <v>20045152631</v>
      </c>
      <c r="AI20" s="59"/>
      <c r="AJ20" s="78">
        <f>SUM(AJ11:AJ19)</f>
        <v>20444478965</v>
      </c>
      <c r="AK20" s="59"/>
      <c r="AL20" s="82">
        <f>SUM(AL11:AL19)</f>
        <v>3.2445011779380944E-2</v>
      </c>
      <c r="AM20" s="55">
        <f>SUM(P20:AL20)</f>
        <v>119148888025.03244</v>
      </c>
    </row>
    <row r="21" spans="2:39" ht="21" customHeight="1" thickTop="1" x14ac:dyDescent="0.6"/>
    <row r="26" spans="2:39" ht="33" x14ac:dyDescent="0.8">
      <c r="T26" s="57">
        <v>4</v>
      </c>
    </row>
  </sheetData>
  <sortState xmlns:xlrd2="http://schemas.microsoft.com/office/spreadsheetml/2017/richdata2" ref="B11:AL18">
    <sortCondition descending="1" ref="AJ11:AJ18"/>
  </sortState>
  <mergeCells count="29">
    <mergeCell ref="B20:N20"/>
    <mergeCell ref="B2:AL2"/>
    <mergeCell ref="B3:AL3"/>
    <mergeCell ref="B4:AL4"/>
    <mergeCell ref="AF9:AF10"/>
    <mergeCell ref="AH9:AH10"/>
    <mergeCell ref="AJ9:AJ10"/>
    <mergeCell ref="AL9:AL10"/>
    <mergeCell ref="AD8:AL8"/>
    <mergeCell ref="Z10"/>
    <mergeCell ref="AB10"/>
    <mergeCell ref="Z9:AB9"/>
    <mergeCell ref="V8:AB8"/>
    <mergeCell ref="AD9:AD10"/>
    <mergeCell ref="T9:T10"/>
    <mergeCell ref="P8:T8"/>
    <mergeCell ref="V10"/>
    <mergeCell ref="X10"/>
    <mergeCell ref="V9:X9"/>
    <mergeCell ref="L9:L10"/>
    <mergeCell ref="N9:N10"/>
    <mergeCell ref="B8:N8"/>
    <mergeCell ref="P9:P10"/>
    <mergeCell ref="R9:R10"/>
    <mergeCell ref="B9:B10"/>
    <mergeCell ref="D9:D10"/>
    <mergeCell ref="F9:F10"/>
    <mergeCell ref="H9:H10"/>
    <mergeCell ref="J9:J10"/>
  </mergeCells>
  <printOptions horizontalCentered="1" verticalCentered="1"/>
  <pageMargins left="0.2" right="0.2" top="0" bottom="0" header="0" footer="0"/>
  <pageSetup paperSize="9" scale="3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  <pageSetUpPr fitToPage="1"/>
  </sheetPr>
  <dimension ref="B2:AF17"/>
  <sheetViews>
    <sheetView rightToLeft="1" view="pageBreakPreview" zoomScale="60" zoomScaleNormal="70" workbookViewId="0">
      <selection activeCell="L8" sqref="L8:P8"/>
    </sheetView>
  </sheetViews>
  <sheetFormatPr defaultRowHeight="21" x14ac:dyDescent="0.6"/>
  <cols>
    <col min="1" max="1" width="4.7109375" style="1" customWidth="1"/>
    <col min="2" max="2" width="58.42578125" style="1" bestFit="1" customWidth="1"/>
    <col min="3" max="3" width="1" style="1" customWidth="1"/>
    <col min="4" max="4" width="17.140625" style="1" customWidth="1"/>
    <col min="5" max="5" width="1" style="1" customWidth="1"/>
    <col min="6" max="6" width="11.7109375" style="1" bestFit="1" customWidth="1"/>
    <col min="7" max="7" width="1" style="1" customWidth="1"/>
    <col min="8" max="8" width="14.140625" style="1" bestFit="1" customWidth="1"/>
    <col min="9" max="9" width="1" style="1" customWidth="1"/>
    <col min="10" max="10" width="14" style="1" customWidth="1"/>
    <col min="11" max="11" width="1" style="1" customWidth="1"/>
    <col min="12" max="12" width="9.85546875" style="1" bestFit="1" customWidth="1"/>
    <col min="13" max="13" width="1" style="1" customWidth="1"/>
    <col min="14" max="14" width="20.140625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8" style="1" bestFit="1" customWidth="1"/>
    <col min="19" max="19" width="1" style="1" customWidth="1"/>
    <col min="20" max="20" width="19" style="1" customWidth="1"/>
    <col min="21" max="21" width="1" style="1" customWidth="1"/>
    <col min="22" max="22" width="9.85546875" style="1" bestFit="1" customWidth="1"/>
    <col min="23" max="23" width="1" style="1" customWidth="1"/>
    <col min="24" max="24" width="20.140625" style="1" bestFit="1" customWidth="1"/>
    <col min="25" max="25" width="1" style="1" customWidth="1"/>
    <col min="26" max="26" width="8" style="1" bestFit="1" customWidth="1"/>
    <col min="27" max="27" width="1" style="1" customWidth="1"/>
    <col min="28" max="28" width="19" style="1" bestFit="1" customWidth="1"/>
    <col min="29" max="29" width="1" style="1" customWidth="1"/>
    <col min="30" max="30" width="22.42578125" style="1" customWidth="1"/>
    <col min="31" max="31" width="1" style="1" customWidth="1"/>
    <col min="32" max="32" width="17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20" t="s">
        <v>0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</row>
    <row r="3" spans="2:32" ht="39" x14ac:dyDescent="0.6">
      <c r="B3" s="120" t="s">
        <v>1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</row>
    <row r="4" spans="2:32" ht="39" x14ac:dyDescent="0.6">
      <c r="B4" s="120" t="s">
        <v>221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</row>
    <row r="5" spans="2:32" s="2" customFormat="1" ht="30" x14ac:dyDescent="0.55000000000000004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32" s="2" customFormat="1" ht="30" x14ac:dyDescent="0.55000000000000004">
      <c r="B6" s="13" t="s">
        <v>104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32" s="15" customFormat="1" x14ac:dyDescent="0.6">
      <c r="B8" s="110" t="s">
        <v>33</v>
      </c>
      <c r="C8" s="110" t="s">
        <v>33</v>
      </c>
      <c r="D8" s="110" t="s">
        <v>33</v>
      </c>
      <c r="E8" s="110" t="s">
        <v>33</v>
      </c>
      <c r="F8" s="110" t="s">
        <v>33</v>
      </c>
      <c r="G8" s="110" t="s">
        <v>33</v>
      </c>
      <c r="H8" s="110" t="s">
        <v>33</v>
      </c>
      <c r="I8" s="110" t="s">
        <v>33</v>
      </c>
      <c r="J8" s="110" t="s">
        <v>33</v>
      </c>
      <c r="L8" s="110" t="s">
        <v>196</v>
      </c>
      <c r="M8" s="110" t="s">
        <v>3</v>
      </c>
      <c r="N8" s="110" t="s">
        <v>3</v>
      </c>
      <c r="O8" s="110" t="s">
        <v>3</v>
      </c>
      <c r="P8" s="110" t="s">
        <v>3</v>
      </c>
      <c r="R8" s="110" t="s">
        <v>4</v>
      </c>
      <c r="S8" s="110" t="s">
        <v>4</v>
      </c>
      <c r="T8" s="110" t="s">
        <v>4</v>
      </c>
      <c r="U8" s="110" t="s">
        <v>4</v>
      </c>
      <c r="V8" s="110" t="s">
        <v>4</v>
      </c>
      <c r="W8" s="110" t="s">
        <v>4</v>
      </c>
      <c r="X8" s="110" t="s">
        <v>4</v>
      </c>
      <c r="Z8" s="110" t="s">
        <v>222</v>
      </c>
      <c r="AA8" s="110" t="s">
        <v>5</v>
      </c>
      <c r="AB8" s="110" t="s">
        <v>5</v>
      </c>
      <c r="AC8" s="110" t="s">
        <v>5</v>
      </c>
      <c r="AD8" s="110" t="s">
        <v>5</v>
      </c>
      <c r="AE8" s="110" t="s">
        <v>5</v>
      </c>
      <c r="AF8" s="110" t="s">
        <v>5</v>
      </c>
    </row>
    <row r="9" spans="2:32" s="15" customFormat="1" x14ac:dyDescent="0.6">
      <c r="B9" s="111" t="s">
        <v>34</v>
      </c>
      <c r="C9" s="22"/>
      <c r="D9" s="111" t="s">
        <v>97</v>
      </c>
      <c r="E9" s="22"/>
      <c r="F9" s="111" t="s">
        <v>26</v>
      </c>
      <c r="G9" s="22"/>
      <c r="H9" s="111" t="s">
        <v>35</v>
      </c>
      <c r="I9" s="22"/>
      <c r="J9" s="111" t="s">
        <v>23</v>
      </c>
      <c r="L9" s="111" t="s">
        <v>6</v>
      </c>
      <c r="M9" s="22"/>
      <c r="N9" s="111" t="s">
        <v>7</v>
      </c>
      <c r="O9" s="22"/>
      <c r="P9" s="111" t="s">
        <v>8</v>
      </c>
      <c r="R9" s="111" t="s">
        <v>9</v>
      </c>
      <c r="S9" s="111" t="s">
        <v>9</v>
      </c>
      <c r="T9" s="111" t="s">
        <v>9</v>
      </c>
      <c r="U9" s="22"/>
      <c r="V9" s="111" t="s">
        <v>10</v>
      </c>
      <c r="W9" s="111" t="s">
        <v>10</v>
      </c>
      <c r="X9" s="111" t="s">
        <v>10</v>
      </c>
      <c r="Z9" s="111" t="s">
        <v>6</v>
      </c>
      <c r="AA9" s="22"/>
      <c r="AB9" s="111" t="s">
        <v>7</v>
      </c>
      <c r="AC9" s="22"/>
      <c r="AD9" s="111" t="s">
        <v>8</v>
      </c>
      <c r="AE9" s="22"/>
      <c r="AF9" s="111" t="s">
        <v>36</v>
      </c>
    </row>
    <row r="10" spans="2:32" s="15" customFormat="1" ht="45.75" customHeight="1" x14ac:dyDescent="0.6">
      <c r="B10" s="112" t="s">
        <v>34</v>
      </c>
      <c r="C10" s="23"/>
      <c r="D10" s="112" t="s">
        <v>25</v>
      </c>
      <c r="E10" s="23"/>
      <c r="F10" s="112" t="s">
        <v>26</v>
      </c>
      <c r="G10" s="23"/>
      <c r="H10" s="112" t="s">
        <v>35</v>
      </c>
      <c r="I10" s="23"/>
      <c r="J10" s="112" t="s">
        <v>23</v>
      </c>
      <c r="L10" s="112" t="s">
        <v>6</v>
      </c>
      <c r="M10" s="23"/>
      <c r="N10" s="112" t="s">
        <v>7</v>
      </c>
      <c r="O10" s="23"/>
      <c r="P10" s="112" t="s">
        <v>8</v>
      </c>
      <c r="R10" s="112" t="s">
        <v>6</v>
      </c>
      <c r="S10" s="23"/>
      <c r="T10" s="112" t="s">
        <v>7</v>
      </c>
      <c r="U10" s="23"/>
      <c r="V10" s="112" t="s">
        <v>6</v>
      </c>
      <c r="W10" s="23"/>
      <c r="X10" s="112" t="s">
        <v>13</v>
      </c>
      <c r="Z10" s="112" t="s">
        <v>6</v>
      </c>
      <c r="AA10" s="23"/>
      <c r="AB10" s="112" t="s">
        <v>7</v>
      </c>
      <c r="AC10" s="23"/>
      <c r="AD10" s="112" t="s">
        <v>8</v>
      </c>
      <c r="AE10" s="23"/>
      <c r="AF10" s="112" t="s">
        <v>36</v>
      </c>
    </row>
    <row r="11" spans="2:32" ht="30.75" x14ac:dyDescent="0.85"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</row>
    <row r="12" spans="2:32" ht="31.5" thickBot="1" x14ac:dyDescent="0.9">
      <c r="B12" s="121" t="s">
        <v>88</v>
      </c>
      <c r="C12" s="121"/>
      <c r="D12" s="121"/>
      <c r="E12" s="121"/>
      <c r="F12" s="121"/>
      <c r="G12" s="121"/>
      <c r="H12" s="121"/>
      <c r="I12" s="121"/>
      <c r="J12" s="121"/>
      <c r="L12" s="81">
        <f>SUM(L11:L11)</f>
        <v>0</v>
      </c>
      <c r="M12" s="80"/>
      <c r="N12" s="81">
        <f>SUM(N11:N11)</f>
        <v>0</v>
      </c>
      <c r="O12" s="80"/>
      <c r="P12" s="81">
        <f>SUM(P11:P11)</f>
        <v>0</v>
      </c>
      <c r="Q12" s="80"/>
      <c r="R12" s="81"/>
      <c r="S12" s="80"/>
      <c r="T12" s="81"/>
      <c r="U12" s="80"/>
      <c r="V12" s="81">
        <f>SUM(V11:V11)</f>
        <v>0</v>
      </c>
      <c r="W12" s="80"/>
      <c r="X12" s="81">
        <f>SUM(X11:X11)</f>
        <v>0</v>
      </c>
      <c r="Y12" s="80"/>
      <c r="Z12" s="81"/>
      <c r="AA12" s="80"/>
      <c r="AB12" s="81"/>
      <c r="AC12" s="80"/>
      <c r="AD12" s="81"/>
      <c r="AE12" s="80"/>
      <c r="AF12" s="81"/>
    </row>
    <row r="13" spans="2:32" ht="21.75" thickTop="1" x14ac:dyDescent="0.6"/>
    <row r="17" spans="16:16" ht="33" x14ac:dyDescent="0.8">
      <c r="P17" s="57">
        <v>5</v>
      </c>
    </row>
  </sheetData>
  <mergeCells count="26">
    <mergeCell ref="B12:J12"/>
    <mergeCell ref="B2:AF2"/>
    <mergeCell ref="B3:AF3"/>
    <mergeCell ref="B4:AF4"/>
    <mergeCell ref="R8:X8"/>
    <mergeCell ref="Z9:Z10"/>
    <mergeCell ref="AB9:AB10"/>
    <mergeCell ref="AD9:AD10"/>
    <mergeCell ref="AF9:AF10"/>
    <mergeCell ref="Z8:AF8"/>
    <mergeCell ref="R10"/>
    <mergeCell ref="T10"/>
    <mergeCell ref="R9:T9"/>
    <mergeCell ref="V10"/>
    <mergeCell ref="X10"/>
    <mergeCell ref="V9:X9"/>
    <mergeCell ref="B8:J8"/>
    <mergeCell ref="L9:L10"/>
    <mergeCell ref="N9:N10"/>
    <mergeCell ref="P9:P10"/>
    <mergeCell ref="L8:P8"/>
    <mergeCell ref="B9:B10"/>
    <mergeCell ref="D9:D10"/>
    <mergeCell ref="F9:F10"/>
    <mergeCell ref="H9:H10"/>
    <mergeCell ref="J9:J10"/>
  </mergeCells>
  <printOptions horizontalCentered="1" verticalCentered="1"/>
  <pageMargins left="0.7" right="0.7" top="0.75" bottom="0.75" header="0.3" footer="0.3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39997558519241921"/>
    <pageSetUpPr fitToPage="1"/>
  </sheetPr>
  <dimension ref="B2:AB27"/>
  <sheetViews>
    <sheetView rightToLeft="1" view="pageBreakPreview" zoomScale="85" zoomScaleNormal="100" zoomScaleSheetLayoutView="85" workbookViewId="0">
      <selection activeCell="L17" sqref="L17"/>
    </sheetView>
  </sheetViews>
  <sheetFormatPr defaultRowHeight="21" x14ac:dyDescent="0.55000000000000004"/>
  <cols>
    <col min="1" max="1" width="4" style="2" customWidth="1"/>
    <col min="2" max="2" width="31.5703125" style="2" customWidth="1"/>
    <col min="3" max="3" width="1" style="2" customWidth="1"/>
    <col min="4" max="4" width="25.7109375" style="2" customWidth="1"/>
    <col min="5" max="5" width="1" style="2" customWidth="1"/>
    <col min="6" max="6" width="17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7.140625" style="2" customWidth="1"/>
    <col min="11" max="11" width="1" style="2" customWidth="1"/>
    <col min="12" max="12" width="17.140625" style="2" bestFit="1" customWidth="1"/>
    <col min="13" max="13" width="1" style="2" customWidth="1"/>
    <col min="14" max="14" width="17.85546875" style="2" customWidth="1"/>
    <col min="15" max="15" width="1" style="2" customWidth="1"/>
    <col min="16" max="16" width="17.5703125" style="2" bestFit="1" customWidth="1"/>
    <col min="17" max="17" width="1" style="2" customWidth="1"/>
    <col min="18" max="18" width="16.28515625" style="2" bestFit="1" customWidth="1"/>
    <col min="19" max="19" width="1" style="2" customWidth="1"/>
    <col min="20" max="20" width="12.57031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2:28" ht="30" x14ac:dyDescent="0.55000000000000004">
      <c r="B3" s="108" t="s">
        <v>1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</row>
    <row r="4" spans="2:28" ht="30" x14ac:dyDescent="0.55000000000000004">
      <c r="B4" s="108" t="s">
        <v>221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</row>
    <row r="5" spans="2:28" ht="30" x14ac:dyDescent="0.55000000000000004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28" ht="30" x14ac:dyDescent="0.55000000000000004">
      <c r="B6" s="13" t="s">
        <v>105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28" s="4" customFormat="1" ht="30" customHeight="1" x14ac:dyDescent="0.55000000000000004">
      <c r="B8" s="109" t="s">
        <v>37</v>
      </c>
      <c r="D8" s="110" t="s">
        <v>38</v>
      </c>
      <c r="E8" s="110" t="s">
        <v>38</v>
      </c>
      <c r="F8" s="110" t="s">
        <v>38</v>
      </c>
      <c r="G8" s="110" t="s">
        <v>38</v>
      </c>
      <c r="H8" s="110" t="s">
        <v>38</v>
      </c>
      <c r="I8" s="110" t="s">
        <v>38</v>
      </c>
      <c r="J8" s="110" t="s">
        <v>38</v>
      </c>
      <c r="L8" s="73" t="s">
        <v>196</v>
      </c>
      <c r="N8" s="110" t="s">
        <v>4</v>
      </c>
      <c r="O8" s="110" t="s">
        <v>4</v>
      </c>
      <c r="P8" s="110" t="s">
        <v>4</v>
      </c>
      <c r="R8" s="110" t="s">
        <v>222</v>
      </c>
      <c r="S8" s="110" t="s">
        <v>5</v>
      </c>
      <c r="T8" s="110" t="s">
        <v>5</v>
      </c>
    </row>
    <row r="9" spans="2:28" s="4" customFormat="1" ht="47.25" customHeight="1" x14ac:dyDescent="0.55000000000000004">
      <c r="B9" s="125" t="s">
        <v>37</v>
      </c>
      <c r="D9" s="123" t="s">
        <v>39</v>
      </c>
      <c r="E9" s="39"/>
      <c r="F9" s="123" t="s">
        <v>40</v>
      </c>
      <c r="G9" s="39"/>
      <c r="H9" s="123" t="s">
        <v>41</v>
      </c>
      <c r="I9" s="39"/>
      <c r="J9" s="123" t="s">
        <v>26</v>
      </c>
      <c r="L9" s="123" t="s">
        <v>42</v>
      </c>
      <c r="N9" s="123" t="s">
        <v>43</v>
      </c>
      <c r="O9" s="39"/>
      <c r="P9" s="123" t="s">
        <v>44</v>
      </c>
      <c r="R9" s="123" t="s">
        <v>42</v>
      </c>
      <c r="S9" s="39"/>
      <c r="T9" s="124" t="s">
        <v>36</v>
      </c>
    </row>
    <row r="10" spans="2:28" s="4" customFormat="1" x14ac:dyDescent="0.55000000000000004">
      <c r="B10" s="5" t="s">
        <v>216</v>
      </c>
      <c r="C10" s="104"/>
      <c r="D10" s="28" t="s">
        <v>217</v>
      </c>
      <c r="E10" s="104"/>
      <c r="F10" s="5" t="s">
        <v>218</v>
      </c>
      <c r="G10" s="104"/>
      <c r="H10" s="5" t="s">
        <v>219</v>
      </c>
      <c r="I10" s="104"/>
      <c r="J10" s="105">
        <v>23</v>
      </c>
      <c r="K10" s="104"/>
      <c r="L10" s="29">
        <v>40000000000</v>
      </c>
      <c r="M10" s="29"/>
      <c r="N10" s="29">
        <v>0</v>
      </c>
      <c r="O10" s="29"/>
      <c r="P10" s="29">
        <v>4000000000</v>
      </c>
      <c r="Q10" s="29"/>
      <c r="R10" s="29">
        <v>36000000000</v>
      </c>
      <c r="S10" s="5"/>
      <c r="T10" s="45">
        <f>R10/'سرمایه گذاری ها'!$O$19</f>
        <v>5.713133731885809E-2</v>
      </c>
    </row>
    <row r="11" spans="2:28" s="4" customFormat="1" x14ac:dyDescent="0.55000000000000004">
      <c r="B11" s="5" t="s">
        <v>135</v>
      </c>
      <c r="C11" s="104"/>
      <c r="D11" s="28" t="s">
        <v>136</v>
      </c>
      <c r="E11" s="104"/>
      <c r="F11" s="5" t="s">
        <v>45</v>
      </c>
      <c r="G11" s="104"/>
      <c r="H11" s="5" t="s">
        <v>137</v>
      </c>
      <c r="I11" s="104"/>
      <c r="J11" s="105">
        <v>0</v>
      </c>
      <c r="K11" s="104"/>
      <c r="L11" s="29">
        <v>10687961339</v>
      </c>
      <c r="M11" s="29"/>
      <c r="N11" s="29">
        <v>181738302759</v>
      </c>
      <c r="O11" s="29"/>
      <c r="P11" s="29">
        <v>179193645743</v>
      </c>
      <c r="Q11" s="29"/>
      <c r="R11" s="29">
        <v>13232618355</v>
      </c>
      <c r="S11" s="5"/>
      <c r="T11" s="45">
        <f>R11/'سرمایه گذاری ها'!$O$19</f>
        <v>2.0999921745867168E-2</v>
      </c>
    </row>
    <row r="12" spans="2:28" s="4" customFormat="1" x14ac:dyDescent="0.55000000000000004">
      <c r="B12" s="5" t="s">
        <v>216</v>
      </c>
      <c r="C12" s="104"/>
      <c r="D12" s="28" t="s">
        <v>220</v>
      </c>
      <c r="E12" s="104"/>
      <c r="F12" s="5" t="s">
        <v>45</v>
      </c>
      <c r="G12" s="104"/>
      <c r="H12" s="5" t="s">
        <v>219</v>
      </c>
      <c r="I12" s="104"/>
      <c r="J12" s="105">
        <v>0</v>
      </c>
      <c r="K12" s="104"/>
      <c r="L12" s="29">
        <v>1090500</v>
      </c>
      <c r="M12" s="29"/>
      <c r="N12" s="29">
        <v>4917485040</v>
      </c>
      <c r="O12" s="29"/>
      <c r="P12" s="29">
        <v>4883693636</v>
      </c>
      <c r="Q12" s="29"/>
      <c r="R12" s="29">
        <v>34881904</v>
      </c>
      <c r="S12" s="5"/>
      <c r="T12" s="45">
        <f>R12/'سرمایه گذاری ها'!$O$19</f>
        <v>5.5356939548556262E-5</v>
      </c>
    </row>
    <row r="13" spans="2:28" s="4" customFormat="1" x14ac:dyDescent="0.55000000000000004">
      <c r="B13" s="5" t="s">
        <v>46</v>
      </c>
      <c r="C13" s="104"/>
      <c r="D13" s="28" t="s">
        <v>47</v>
      </c>
      <c r="E13" s="104"/>
      <c r="F13" s="5" t="s">
        <v>45</v>
      </c>
      <c r="G13" s="104"/>
      <c r="H13" s="5" t="s">
        <v>48</v>
      </c>
      <c r="I13" s="104"/>
      <c r="J13" s="105">
        <v>0</v>
      </c>
      <c r="K13" s="104"/>
      <c r="L13" s="29">
        <v>5000759568</v>
      </c>
      <c r="M13" s="29"/>
      <c r="N13" s="29">
        <v>1590037408</v>
      </c>
      <c r="O13" s="29"/>
      <c r="P13" s="29">
        <v>6590037076</v>
      </c>
      <c r="Q13" s="29"/>
      <c r="R13" s="29">
        <v>759900</v>
      </c>
      <c r="S13" s="5"/>
      <c r="T13" s="45">
        <f>R13/'سرمایه گذاری ها'!$O$19</f>
        <v>1.2059473119055629E-6</v>
      </c>
    </row>
    <row r="14" spans="2:28" s="4" customFormat="1" x14ac:dyDescent="0.55000000000000004">
      <c r="B14" s="5" t="s">
        <v>49</v>
      </c>
      <c r="C14" s="104"/>
      <c r="D14" s="28" t="s">
        <v>50</v>
      </c>
      <c r="E14" s="104"/>
      <c r="F14" s="5" t="s">
        <v>45</v>
      </c>
      <c r="G14" s="104"/>
      <c r="H14" s="5" t="s">
        <v>51</v>
      </c>
      <c r="I14" s="104"/>
      <c r="J14" s="105">
        <v>0</v>
      </c>
      <c r="K14" s="104"/>
      <c r="L14" s="29">
        <v>430776</v>
      </c>
      <c r="M14" s="29"/>
      <c r="N14" s="29">
        <v>1829</v>
      </c>
      <c r="O14" s="29"/>
      <c r="P14" s="29">
        <v>0</v>
      </c>
      <c r="Q14" s="29"/>
      <c r="R14" s="29">
        <v>432605</v>
      </c>
      <c r="S14" s="5"/>
      <c r="T14" s="45">
        <f>R14/'سرمایه گذاری ها'!$O$19</f>
        <v>6.8653617168957231E-7</v>
      </c>
    </row>
    <row r="15" spans="2:28" s="4" customFormat="1" x14ac:dyDescent="0.55000000000000004">
      <c r="B15" s="5"/>
      <c r="C15" s="5"/>
      <c r="D15" s="28"/>
      <c r="E15" s="5"/>
      <c r="F15" s="5"/>
      <c r="G15" s="5"/>
      <c r="H15" s="5"/>
      <c r="I15" s="5"/>
      <c r="J15" s="29"/>
      <c r="K15" s="5"/>
      <c r="L15" s="29"/>
      <c r="M15" s="5"/>
      <c r="N15" s="29"/>
      <c r="O15" s="5"/>
      <c r="P15" s="29"/>
      <c r="Q15" s="5"/>
      <c r="R15" s="29"/>
      <c r="S15" s="5"/>
      <c r="T15" s="45"/>
    </row>
    <row r="16" spans="2:28" ht="27" thickBot="1" x14ac:dyDescent="0.6">
      <c r="B16" s="122" t="s">
        <v>88</v>
      </c>
      <c r="C16" s="122"/>
      <c r="D16" s="122"/>
      <c r="E16" s="122"/>
      <c r="F16" s="122"/>
      <c r="G16" s="122"/>
      <c r="H16" s="122"/>
      <c r="I16" s="122"/>
      <c r="J16" s="122"/>
      <c r="L16" s="9">
        <f>SUM(L10:L15)</f>
        <v>55690242183</v>
      </c>
      <c r="N16" s="9">
        <f>SUM(N10:N15)</f>
        <v>188245827036</v>
      </c>
      <c r="P16" s="9">
        <f>SUM(P10:P15)</f>
        <v>194667376455</v>
      </c>
      <c r="R16" s="9">
        <f>SUM(R10:R15)</f>
        <v>49268692764</v>
      </c>
      <c r="T16" s="66">
        <f>SUM(T10:T15)</f>
        <v>7.8188508487757408E-2</v>
      </c>
    </row>
    <row r="17" spans="10:10" ht="21.75" thickTop="1" x14ac:dyDescent="0.55000000000000004"/>
    <row r="27" spans="10:10" ht="33" x14ac:dyDescent="0.8">
      <c r="J27" s="57">
        <v>6</v>
      </c>
    </row>
  </sheetData>
  <sortState xmlns:xlrd2="http://schemas.microsoft.com/office/spreadsheetml/2017/richdata2" ref="B10:U14">
    <sortCondition descending="1" ref="R10:R14"/>
  </sortState>
  <mergeCells count="17">
    <mergeCell ref="B2:T2"/>
    <mergeCell ref="B3:T3"/>
    <mergeCell ref="B4:T4"/>
    <mergeCell ref="B16:J16"/>
    <mergeCell ref="R9"/>
    <mergeCell ref="T9"/>
    <mergeCell ref="R8:T8"/>
    <mergeCell ref="L9"/>
    <mergeCell ref="N9"/>
    <mergeCell ref="P9"/>
    <mergeCell ref="N8:P8"/>
    <mergeCell ref="B8:B9"/>
    <mergeCell ref="D9"/>
    <mergeCell ref="F9"/>
    <mergeCell ref="H9"/>
    <mergeCell ref="J9"/>
    <mergeCell ref="D8:J8"/>
  </mergeCells>
  <printOptions horizontalCentered="1" verticalCentered="1"/>
  <pageMargins left="0.7" right="0.7" top="0.75" bottom="0.75" header="0.3" footer="0.3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59999389629810485"/>
    <pageSetUpPr fitToPage="1"/>
  </sheetPr>
  <dimension ref="B2:AB21"/>
  <sheetViews>
    <sheetView rightToLeft="1" view="pageBreakPreview" topLeftCell="A4" zoomScale="60" zoomScaleNormal="100" workbookViewId="0">
      <selection activeCell="B9" sqref="B9:N9"/>
    </sheetView>
  </sheetViews>
  <sheetFormatPr defaultRowHeight="21" x14ac:dyDescent="0.6"/>
  <cols>
    <col min="1" max="1" width="1.5703125" style="1" customWidth="1"/>
    <col min="2" max="2" width="13.7109375" style="1" bestFit="1" customWidth="1"/>
    <col min="3" max="3" width="1" style="1" customWidth="1"/>
    <col min="4" max="4" width="8" style="1" bestFit="1" customWidth="1"/>
    <col min="5" max="5" width="1" style="1" customWidth="1"/>
    <col min="6" max="6" width="15.7109375" style="1" bestFit="1" customWidth="1"/>
    <col min="7" max="7" width="1" style="1" customWidth="1"/>
    <col min="8" max="8" width="25" style="1" bestFit="1" customWidth="1"/>
    <col min="9" max="9" width="1" style="1" customWidth="1"/>
    <col min="10" max="10" width="17.140625" style="1" bestFit="1" customWidth="1"/>
    <col min="11" max="11" width="1" style="1" customWidth="1"/>
    <col min="12" max="12" width="34.7109375" style="1" bestFit="1" customWidth="1"/>
    <col min="13" max="13" width="1" style="1" customWidth="1"/>
    <col min="14" max="14" width="8.28515625" style="1" bestFit="1" customWidth="1"/>
    <col min="15" max="15" width="1" style="1" customWidth="1"/>
    <col min="16" max="16" width="9.140625" style="1" customWidth="1"/>
    <col min="17" max="16384" width="9.140625" style="1"/>
  </cols>
  <sheetData>
    <row r="2" spans="2:28" ht="30" x14ac:dyDescent="0.6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2:28" ht="30" x14ac:dyDescent="0.6">
      <c r="B3" s="108" t="s">
        <v>1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2:28" ht="30" x14ac:dyDescent="0.6">
      <c r="B4" s="108" t="s">
        <v>221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</row>
    <row r="5" spans="2:28" ht="117" customHeight="1" x14ac:dyDescent="0.6"/>
    <row r="6" spans="2:28" s="2" customFormat="1" ht="30" x14ac:dyDescent="0.55000000000000004">
      <c r="B6" s="13" t="s">
        <v>107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65.25" customHeight="1" x14ac:dyDescent="0.6">
      <c r="B7" s="127" t="s">
        <v>96</v>
      </c>
      <c r="D7" s="108" t="s">
        <v>222</v>
      </c>
      <c r="E7" s="108" t="s">
        <v>5</v>
      </c>
      <c r="F7" s="108" t="s">
        <v>5</v>
      </c>
      <c r="G7" s="108" t="s">
        <v>5</v>
      </c>
      <c r="H7" s="108" t="s">
        <v>5</v>
      </c>
      <c r="I7" s="108" t="s">
        <v>5</v>
      </c>
      <c r="J7" s="108" t="s">
        <v>5</v>
      </c>
      <c r="K7" s="108" t="s">
        <v>5</v>
      </c>
      <c r="L7" s="108" t="s">
        <v>5</v>
      </c>
      <c r="M7" s="108" t="s">
        <v>5</v>
      </c>
      <c r="N7" s="108" t="s">
        <v>5</v>
      </c>
    </row>
    <row r="8" spans="2:28" ht="30" x14ac:dyDescent="0.6">
      <c r="B8" s="127" t="s">
        <v>2</v>
      </c>
      <c r="D8" s="126" t="s">
        <v>6</v>
      </c>
      <c r="E8" s="24"/>
      <c r="F8" s="126" t="s">
        <v>28</v>
      </c>
      <c r="G8" s="24"/>
      <c r="H8" s="126" t="s">
        <v>29</v>
      </c>
      <c r="I8" s="24"/>
      <c r="J8" s="126" t="s">
        <v>30</v>
      </c>
      <c r="K8" s="24"/>
      <c r="L8" s="126" t="s">
        <v>31</v>
      </c>
      <c r="M8" s="24"/>
      <c r="N8" s="126" t="s">
        <v>32</v>
      </c>
    </row>
    <row r="9" spans="2:28" x14ac:dyDescent="0.6">
      <c r="D9" s="70"/>
      <c r="E9" s="70"/>
      <c r="F9" s="70"/>
      <c r="G9" s="70"/>
      <c r="H9" s="70"/>
      <c r="I9" s="70"/>
      <c r="J9" s="102"/>
      <c r="K9" s="70"/>
      <c r="L9" s="70"/>
      <c r="M9" s="70"/>
      <c r="N9" s="70"/>
    </row>
    <row r="10" spans="2:28" ht="22.5" thickBot="1" x14ac:dyDescent="0.65">
      <c r="B10" s="2" t="s">
        <v>88</v>
      </c>
      <c r="D10" s="71">
        <f>SUM(D9)</f>
        <v>0</v>
      </c>
      <c r="E10" s="70"/>
      <c r="F10" s="71">
        <f>SUM(F9)</f>
        <v>0</v>
      </c>
      <c r="G10" s="70"/>
      <c r="H10" s="71">
        <f>SUM(H9)</f>
        <v>0</v>
      </c>
      <c r="I10" s="70"/>
      <c r="J10" s="101">
        <f>SUM(J9)</f>
        <v>0</v>
      </c>
      <c r="K10" s="70"/>
      <c r="L10" s="71">
        <f>SUM(L9)</f>
        <v>0</v>
      </c>
      <c r="M10" s="70"/>
      <c r="N10" s="71"/>
    </row>
    <row r="11" spans="2:28" ht="21.75" thickTop="1" x14ac:dyDescent="0.6"/>
    <row r="21" spans="8:8" ht="30" x14ac:dyDescent="0.75">
      <c r="H21" s="58">
        <v>7</v>
      </c>
    </row>
  </sheetData>
  <mergeCells count="11">
    <mergeCell ref="B2:N2"/>
    <mergeCell ref="B3:N3"/>
    <mergeCell ref="B4:N4"/>
    <mergeCell ref="L8"/>
    <mergeCell ref="N8"/>
    <mergeCell ref="D7:N7"/>
    <mergeCell ref="B7:B8"/>
    <mergeCell ref="D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7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  <pageSetUpPr fitToPage="1"/>
  </sheetPr>
  <dimension ref="A2:AB17"/>
  <sheetViews>
    <sheetView rightToLeft="1" view="pageBreakPreview" zoomScaleNormal="100" zoomScaleSheetLayoutView="100" workbookViewId="0">
      <selection activeCell="D13" sqref="D13"/>
    </sheetView>
  </sheetViews>
  <sheetFormatPr defaultRowHeight="21" x14ac:dyDescent="0.55000000000000004"/>
  <cols>
    <col min="1" max="1" width="2.5703125" style="2" customWidth="1"/>
    <col min="2" max="2" width="25.855468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1:28" ht="30" x14ac:dyDescent="0.55000000000000004">
      <c r="B2" s="108" t="s">
        <v>0</v>
      </c>
      <c r="C2" s="108"/>
      <c r="D2" s="108"/>
      <c r="E2" s="108"/>
      <c r="F2" s="108"/>
      <c r="G2" s="108"/>
      <c r="H2" s="108"/>
    </row>
    <row r="3" spans="1:28" ht="30" x14ac:dyDescent="0.55000000000000004">
      <c r="B3" s="108" t="s">
        <v>52</v>
      </c>
      <c r="C3" s="108"/>
      <c r="D3" s="108"/>
      <c r="E3" s="108"/>
      <c r="F3" s="108"/>
      <c r="G3" s="108"/>
      <c r="H3" s="108"/>
    </row>
    <row r="4" spans="1:28" ht="30" x14ac:dyDescent="0.55000000000000004">
      <c r="B4" s="108" t="s">
        <v>221</v>
      </c>
      <c r="C4" s="108"/>
      <c r="D4" s="108"/>
      <c r="E4" s="108"/>
      <c r="F4" s="108"/>
      <c r="G4" s="108"/>
      <c r="H4" s="108"/>
    </row>
    <row r="5" spans="1:28" ht="143.25" customHeight="1" x14ac:dyDescent="0.55000000000000004"/>
    <row r="6" spans="1:28" ht="30" x14ac:dyDescent="0.55000000000000004">
      <c r="A6" s="2" t="s">
        <v>106</v>
      </c>
      <c r="B6" s="13" t="s">
        <v>108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1:28" s="4" customFormat="1" ht="51" customHeight="1" x14ac:dyDescent="0.6">
      <c r="B8" s="128" t="s">
        <v>56</v>
      </c>
      <c r="C8" s="42"/>
      <c r="D8" s="128" t="s">
        <v>42</v>
      </c>
      <c r="E8" s="42"/>
      <c r="F8" s="128" t="s">
        <v>75</v>
      </c>
      <c r="G8" s="42"/>
      <c r="H8" s="128" t="s">
        <v>12</v>
      </c>
    </row>
    <row r="9" spans="1:28" s="4" customFormat="1" x14ac:dyDescent="0.55000000000000004">
      <c r="B9" s="4" t="s">
        <v>85</v>
      </c>
      <c r="C9" s="104"/>
      <c r="D9" s="67">
        <v>55195776574</v>
      </c>
      <c r="E9" s="104"/>
      <c r="F9" s="45">
        <f>D9/$D$12</f>
        <v>0.97567099266226143</v>
      </c>
      <c r="G9" s="6"/>
      <c r="H9" s="45">
        <f>D9/'سرمایه گذاری ها'!$O$19</f>
        <v>8.7594681389597764E-2</v>
      </c>
    </row>
    <row r="10" spans="1:28" s="4" customFormat="1" x14ac:dyDescent="0.55000000000000004">
      <c r="B10" s="4" t="s">
        <v>87</v>
      </c>
      <c r="C10" s="104"/>
      <c r="D10" s="67">
        <v>885617973</v>
      </c>
      <c r="E10" s="104"/>
      <c r="F10" s="45">
        <f>D10/$D$12</f>
        <v>1.5654671796817718E-2</v>
      </c>
      <c r="G10" s="6"/>
      <c r="H10" s="45">
        <f>D10/'سرمایه گذاری ها'!$O$19</f>
        <v>1.4054594208640656E-3</v>
      </c>
    </row>
    <row r="11" spans="1:28" s="4" customFormat="1" x14ac:dyDescent="0.55000000000000004">
      <c r="B11" s="4" t="s">
        <v>86</v>
      </c>
      <c r="C11" s="104"/>
      <c r="D11" s="67">
        <v>490725552</v>
      </c>
      <c r="E11" s="104"/>
      <c r="F11" s="45">
        <f>D11/$D$12</f>
        <v>8.6743355409208776E-3</v>
      </c>
      <c r="G11" s="6"/>
      <c r="H11" s="45">
        <f>D11/'سرمایه گذاری ها'!$O$19</f>
        <v>7.7877241784152327E-4</v>
      </c>
    </row>
    <row r="12" spans="1:28" ht="21.75" thickBot="1" x14ac:dyDescent="0.6">
      <c r="B12" s="30" t="s">
        <v>88</v>
      </c>
      <c r="D12" s="9">
        <f>SUM(D9:D11)</f>
        <v>56572120099</v>
      </c>
      <c r="F12" s="66">
        <f>SUM(F9:F11)</f>
        <v>1</v>
      </c>
      <c r="G12" s="44"/>
      <c r="H12" s="66">
        <f>SUM(H9:H11)</f>
        <v>8.977891322830335E-2</v>
      </c>
    </row>
    <row r="13" spans="1:28" ht="21.75" thickTop="1" x14ac:dyDescent="0.55000000000000004"/>
    <row r="17" spans="4:4" ht="30" x14ac:dyDescent="0.75">
      <c r="D17" s="59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صفحه اول 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سود اوراق بهادار و سپرده بانکی</vt:lpstr>
      <vt:lpstr>سایر درآمدها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Mobina Sadeghi</cp:lastModifiedBy>
  <cp:lastPrinted>2023-09-25T08:38:41Z</cp:lastPrinted>
  <dcterms:created xsi:type="dcterms:W3CDTF">2021-12-28T12:49:50Z</dcterms:created>
  <dcterms:modified xsi:type="dcterms:W3CDTF">2023-09-26T06:09:09Z</dcterms:modified>
</cp:coreProperties>
</file>