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رداد\ارمغان\"/>
    </mc:Choice>
  </mc:AlternateContent>
  <xr:revisionPtr revIDLastSave="0" documentId="13_ncr:1_{6B33B87A-BD56-4E0A-9023-D0838F5B64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H12" i="15" l="1"/>
  <c r="D15" i="14"/>
  <c r="F15" i="14"/>
  <c r="F15" i="13"/>
  <c r="J15" i="13"/>
  <c r="D21" i="12"/>
  <c r="F21" i="12"/>
  <c r="H21" i="12"/>
  <c r="J21" i="12"/>
  <c r="L21" i="12"/>
  <c r="N21" i="12"/>
  <c r="P21" i="12"/>
  <c r="R21" i="12"/>
  <c r="F71" i="11"/>
  <c r="H71" i="11"/>
  <c r="J71" i="11"/>
  <c r="T71" i="11"/>
  <c r="R71" i="11"/>
  <c r="P71" i="11"/>
  <c r="N71" i="11"/>
  <c r="L71" i="11"/>
  <c r="V71" i="11"/>
  <c r="F66" i="10"/>
  <c r="H66" i="10"/>
  <c r="J66" i="10"/>
  <c r="L66" i="10"/>
  <c r="N66" i="10"/>
  <c r="P66" i="10"/>
  <c r="R66" i="10"/>
  <c r="D38" i="9"/>
  <c r="F38" i="9"/>
  <c r="H38" i="9"/>
  <c r="J38" i="9"/>
  <c r="L38" i="9"/>
  <c r="N38" i="9"/>
  <c r="P38" i="9"/>
  <c r="R38" i="9"/>
  <c r="F30" i="8"/>
  <c r="H30" i="8"/>
  <c r="P30" i="8"/>
  <c r="R30" i="8"/>
  <c r="T30" i="8"/>
  <c r="J17" i="7"/>
  <c r="L17" i="7"/>
  <c r="N17" i="7"/>
  <c r="P17" i="7"/>
  <c r="T17" i="7"/>
  <c r="R17" i="7"/>
  <c r="T16" i="6"/>
  <c r="T11" i="6"/>
  <c r="T12" i="6"/>
  <c r="T13" i="6"/>
  <c r="T14" i="6"/>
  <c r="P19" i="3"/>
  <c r="R19" i="3"/>
  <c r="T19" i="3"/>
  <c r="V19" i="3"/>
  <c r="X19" i="3"/>
  <c r="Z19" i="3"/>
  <c r="AB19" i="3"/>
  <c r="AD19" i="3"/>
  <c r="AH19" i="3"/>
  <c r="AJ19" i="3"/>
  <c r="E49" i="1"/>
  <c r="G49" i="1"/>
  <c r="I49" i="1"/>
  <c r="K49" i="1"/>
  <c r="M49" i="1"/>
  <c r="O49" i="1"/>
  <c r="Q49" i="1"/>
  <c r="S49" i="1"/>
  <c r="U49" i="1"/>
  <c r="W49" i="1"/>
  <c r="Y49" i="1"/>
  <c r="D71" i="11"/>
  <c r="J30" i="8"/>
  <c r="L30" i="8"/>
  <c r="N30" i="8"/>
  <c r="L16" i="6"/>
  <c r="N16" i="6"/>
  <c r="P16" i="6"/>
  <c r="R16" i="6"/>
  <c r="F49" i="1"/>
  <c r="H49" i="1"/>
  <c r="J49" i="1"/>
  <c r="L49" i="1"/>
  <c r="N49" i="1"/>
  <c r="P49" i="1"/>
  <c r="R49" i="1"/>
  <c r="T49" i="1"/>
  <c r="V49" i="1"/>
  <c r="X49" i="1"/>
  <c r="D12" i="15" l="1"/>
  <c r="J10" i="4"/>
  <c r="L10" i="4"/>
  <c r="H10" i="4"/>
  <c r="F10" i="4"/>
  <c r="D10" i="4"/>
  <c r="Z49" i="1"/>
  <c r="X12" i="5"/>
  <c r="V12" i="5"/>
  <c r="P12" i="5"/>
  <c r="N12" i="5"/>
  <c r="L12" i="5"/>
  <c r="F9" i="15" l="1"/>
  <c r="F11" i="15"/>
  <c r="F10" i="15"/>
  <c r="F12" i="15" s="1"/>
  <c r="Q19" i="3"/>
  <c r="S19" i="3"/>
  <c r="U19" i="3"/>
  <c r="W19" i="3"/>
  <c r="Y19" i="3"/>
  <c r="AA19" i="3"/>
  <c r="AC19" i="3"/>
  <c r="AE19" i="3"/>
  <c r="AG19" i="3"/>
  <c r="E12" i="16"/>
  <c r="I12" i="16" l="1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5" i="1" l="1"/>
  <c r="AA19" i="1"/>
  <c r="AA23" i="1"/>
  <c r="AA27" i="1"/>
  <c r="AA31" i="1"/>
  <c r="AA35" i="1"/>
  <c r="AA39" i="1"/>
  <c r="AA43" i="1"/>
  <c r="AA47" i="1"/>
  <c r="AA22" i="1"/>
  <c r="AA26" i="1"/>
  <c r="AA38" i="1"/>
  <c r="AA12" i="1"/>
  <c r="AA16" i="1"/>
  <c r="AA20" i="1"/>
  <c r="AA24" i="1"/>
  <c r="AA28" i="1"/>
  <c r="AA32" i="1"/>
  <c r="AA36" i="1"/>
  <c r="AA40" i="1"/>
  <c r="AA44" i="1"/>
  <c r="AA48" i="1"/>
  <c r="AA18" i="1"/>
  <c r="AA30" i="1"/>
  <c r="AA42" i="1"/>
  <c r="AA13" i="1"/>
  <c r="AA17" i="1"/>
  <c r="AA21" i="1"/>
  <c r="AA25" i="1"/>
  <c r="AA29" i="1"/>
  <c r="AA33" i="1"/>
  <c r="AA37" i="1"/>
  <c r="AA41" i="1"/>
  <c r="AA45" i="1"/>
  <c r="AA14" i="1"/>
  <c r="AA34" i="1"/>
  <c r="AA46" i="1"/>
  <c r="AL14" i="3"/>
  <c r="AL17" i="3"/>
  <c r="AL15" i="3"/>
  <c r="AL12" i="3"/>
  <c r="AL16" i="3"/>
  <c r="AL13" i="3"/>
  <c r="AL11" i="3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AL19" i="3" l="1"/>
  <c r="AM19" i="3" s="1"/>
  <c r="AA49" i="1"/>
</calcChain>
</file>

<file path=xl/sharedStrings.xml><?xml version="1.0" encoding="utf-8"?>
<sst xmlns="http://schemas.openxmlformats.org/spreadsheetml/2006/main" count="859" uniqueCount="223">
  <si>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</si>
  <si>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</si>
  <si>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</si>
  <si>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</si>
  <si>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</si>
  <si>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</si>
  <si>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</si>
  <si>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</si>
  <si>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</si>
  <si>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</si>
  <si>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</si>
  <si>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</si>
  <si>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</si>
  <si>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</si>
  <si>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</si>
  <si>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</si>
  <si>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</si>
  <si>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</si>
  <si>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</si>
  <si>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</si>
  <si>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</si>
  <si>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</si>
  <si>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</si>
  <si>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</si>
  <si>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</si>
  <si>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</si>
  <si>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</si>
  <si>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</si>
  <si>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</si>
  <si>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</si>
  <si>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</si>
  <si>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</si>
  <si>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</si>
  <si>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</si>
  <si>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</si>
  <si>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</si>
  <si>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</si>
  <si>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</si>
  <si>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</si>
  <si>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</si>
  <si>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</si>
  <si>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</si>
  <si>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</si>
  <si>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</si>
  <si>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</si>
  <si>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</si>
  <si>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</si>
  <si>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</si>
  <si>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</si>
  <si>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</si>
  <si>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</si>
  <si>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</si>
  <si>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</si>
  <si>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</si>
  <si>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</si>
  <si>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</si>
  <si>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</si>
  <si>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</si>
  <si>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</si>
  <si>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</si>
  <si>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</si>
  <si>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</si>
  <si>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</si>
  <si>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</si>
  <si>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</si>
  <si>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</si>
  <si>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</si>
  <si>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</si>
  <si>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</si>
  <si>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</si>
  <si>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</si>
  <si>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</si>
  <si>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</si>
  <si>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</si>
  <si>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</si>
  <si>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</si>
  <si>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</si>
  <si>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</si>
  <si>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</si>
  <si>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</si>
  <si>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</si>
  <si>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</si>
  <si>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</si>
  <si>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</si>
  <si>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</si>
  <si>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</si>
  <si>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</si>
  <si>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</si>
  <si>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</si>
  <si>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</si>
  <si>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</si>
  <si>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</si>
  <si>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</si>
  <si>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</si>
  <si>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</si>
  <si>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</si>
  <si>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</si>
  <si>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</si>
  <si>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</si>
  <si>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</si>
  <si>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</si>
  <si>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</si>
  <si>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</si>
  <si>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</si>
  <si>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</si>
  <si>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</si>
  <si>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</si>
  <si>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</si>
  <si>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</si>
  <si>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</si>
  <si>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</si>
  <si>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</si>
  <si>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</si>
  <si>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</si>
  <si>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</si>
  <si>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</si>
  <si>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</si>
  <si>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</si>
  <si>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</si>
  <si>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</si>
  <si>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</si>
  <si>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</si>
  <si>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</si>
  <si>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</si>
  <si>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</si>
  <si>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</si>
  <si>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</si>
  <si>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</si>
  <si>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</si>
  <si>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</si>
  <si>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</si>
  <si>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</si>
  <si>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</si>
  <si>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</si>
  <si>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</si>
  <si>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</si>
  <si>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</si>
  <si>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</si>
  <si>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</si>
  <si>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</si>
  <si>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</si>
  <si>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</si>
  <si>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</si>
  <si>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</si>
  <si>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</si>
  <si>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</si>
  <si>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</si>
  <si>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</si>
  <si>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</si>
  <si>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</si>
  <si>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</si>
  <si>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</si>
  <si>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</si>
  <si>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</si>
  <si>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</si>
  <si>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</si>
  <si>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</si>
  <si>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</si>
  <si>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</si>
  <si>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</si>
  <si>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</si>
  <si>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</si>
  <si>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</si>
  <si>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</si>
  <si>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</si>
  <si>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</si>
  <si>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</si>
  <si>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</si>
  <si>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</si>
  <si>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</si>
  <si>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</si>
  <si>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</si>
  <si>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</si>
  <si>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</si>
  <si>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</si>
  <si>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</si>
  <si>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</si>
  <si>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</si>
  <si>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</si>
  <si>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</si>
  <si>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</si>
  <si>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</si>
  <si>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1403/07/23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</si>
  <si>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</si>
  <si>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</si>
  <si>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</si>
  <si>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</si>
  <si>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</si>
  <si>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</si>
  <si>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</si>
  <si>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</si>
  <si>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</si>
  <si>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</si>
  <si>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</si>
  <si>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</si>
  <si>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</si>
  <si>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برای ماه منتهی به1402/05/31</t>
  </si>
  <si>
    <t>1402/05/31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</si>
  <si>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</si>
  <si>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</si>
  <si>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</si>
  <si>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</si>
  <si>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</si>
  <si>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</si>
  <si>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</si>
  <si>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</si>
  <si>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</si>
  <si>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</si>
  <si>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</si>
  <si>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</si>
  <si>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</si>
  <si>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</si>
  <si>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</si>
  <si>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</si>
  <si>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1399/09/25</t>
  </si>
  <si>
    <t>1402/07/04</t>
  </si>
  <si>
    <t>گام بانک اقتصاد نوین0205</t>
  </si>
  <si>
    <t>1401/04/01</t>
  </si>
  <si>
    <t>موسسه اعتباری ملل نارمک</t>
  </si>
  <si>
    <t>026660386000000121</t>
  </si>
  <si>
    <t>سپرده بلند مدت</t>
  </si>
  <si>
    <t>1402/05/09</t>
  </si>
  <si>
    <t>026610277000000486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</si>
</sst>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590549</xdr:colOff>
      <xdr:row>53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0C118F-76D4-9C0B-2161-9682E301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0251" y="0"/>
          <a:ext cx="7296149" cy="1023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13" zoomScaleNormal="100" zoomScaleSheetLayoutView="100" workbookViewId="0">
      <selection activeCell="I15" sqref="I15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3"/>
  <sheetViews>
    <sheetView rightToLeft="1" view="pageBreakPreview" topLeftCell="A49" zoomScale="85" zoomScaleNormal="85" zoomScaleSheetLayoutView="85" workbookViewId="0">
      <selection activeCell="F69" sqref="F50:F6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2:28" ht="30" x14ac:dyDescent="0.55000000000000004">
      <c r="B4" s="110" t="s">
        <v>196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9" t="s">
        <v>2</v>
      </c>
      <c r="D9" s="110" t="s">
        <v>54</v>
      </c>
      <c r="E9" s="110" t="s">
        <v>54</v>
      </c>
      <c r="F9" s="110" t="s">
        <v>54</v>
      </c>
      <c r="G9" s="110" t="s">
        <v>54</v>
      </c>
      <c r="H9" s="110" t="s">
        <v>54</v>
      </c>
      <c r="I9" s="110" t="s">
        <v>54</v>
      </c>
      <c r="J9" s="110" t="s">
        <v>54</v>
      </c>
      <c r="K9" s="110" t="s">
        <v>54</v>
      </c>
      <c r="L9" s="110" t="s">
        <v>54</v>
      </c>
      <c r="N9" s="110" t="s">
        <v>55</v>
      </c>
      <c r="O9" s="110" t="s">
        <v>55</v>
      </c>
      <c r="P9" s="110" t="s">
        <v>55</v>
      </c>
      <c r="Q9" s="110" t="s">
        <v>55</v>
      </c>
      <c r="R9" s="110" t="s">
        <v>55</v>
      </c>
      <c r="S9" s="110" t="s">
        <v>55</v>
      </c>
      <c r="T9" s="110" t="s">
        <v>55</v>
      </c>
      <c r="U9" s="110" t="s">
        <v>55</v>
      </c>
      <c r="V9" s="110" t="s">
        <v>55</v>
      </c>
    </row>
    <row r="10" spans="2:28" s="46" customFormat="1" ht="55.5" customHeight="1" x14ac:dyDescent="0.25">
      <c r="B10" s="125" t="s">
        <v>2</v>
      </c>
      <c r="D10" s="129" t="s">
        <v>72</v>
      </c>
      <c r="E10" s="47"/>
      <c r="F10" s="129" t="s">
        <v>73</v>
      </c>
      <c r="G10" s="47"/>
      <c r="H10" s="129" t="s">
        <v>74</v>
      </c>
      <c r="I10" s="47"/>
      <c r="J10" s="129" t="s">
        <v>42</v>
      </c>
      <c r="K10" s="47"/>
      <c r="L10" s="129" t="s">
        <v>75</v>
      </c>
      <c r="N10" s="129" t="s">
        <v>72</v>
      </c>
      <c r="O10" s="47"/>
      <c r="P10" s="129" t="s">
        <v>73</v>
      </c>
      <c r="Q10" s="47"/>
      <c r="R10" s="129" t="s">
        <v>74</v>
      </c>
      <c r="S10" s="47"/>
      <c r="T10" s="129" t="s">
        <v>42</v>
      </c>
      <c r="U10" s="47"/>
      <c r="V10" s="129" t="s">
        <v>75</v>
      </c>
    </row>
    <row r="11" spans="2:28" x14ac:dyDescent="0.55000000000000004">
      <c r="B11" s="4" t="s">
        <v>138</v>
      </c>
      <c r="C11" s="104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2353</v>
      </c>
      <c r="O11" s="27"/>
      <c r="P11" s="27">
        <v>0</v>
      </c>
      <c r="Q11" s="27"/>
      <c r="R11" s="27">
        <v>31427162183</v>
      </c>
      <c r="S11" s="27"/>
      <c r="T11" s="27">
        <v>31427164536</v>
      </c>
      <c r="U11" s="104"/>
      <c r="V11" s="51">
        <v>0.59040000000000004</v>
      </c>
    </row>
    <row r="12" spans="2:28" x14ac:dyDescent="0.55000000000000004">
      <c r="B12" s="4" t="s">
        <v>134</v>
      </c>
      <c r="C12" s="104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4"/>
      <c r="V12" s="51">
        <v>0.5272</v>
      </c>
    </row>
    <row r="13" spans="2:28" x14ac:dyDescent="0.55000000000000004">
      <c r="B13" s="4" t="s">
        <v>143</v>
      </c>
      <c r="C13" s="104"/>
      <c r="D13" s="27">
        <v>0</v>
      </c>
      <c r="E13" s="27"/>
      <c r="F13" s="27">
        <v>-1334934182</v>
      </c>
      <c r="G13" s="27"/>
      <c r="H13" s="27">
        <v>0</v>
      </c>
      <c r="I13" s="27"/>
      <c r="J13" s="27">
        <v>-1334934182</v>
      </c>
      <c r="K13" s="27"/>
      <c r="L13" s="51">
        <v>3.9800000000000002E-2</v>
      </c>
      <c r="M13" s="27"/>
      <c r="N13" s="27">
        <v>402899725</v>
      </c>
      <c r="O13" s="27"/>
      <c r="P13" s="27">
        <v>-3009482518</v>
      </c>
      <c r="Q13" s="27"/>
      <c r="R13" s="27">
        <v>16083530315</v>
      </c>
      <c r="S13" s="27"/>
      <c r="T13" s="27">
        <v>13476947522</v>
      </c>
      <c r="U13" s="104"/>
      <c r="V13" s="51">
        <v>0.25319999999999998</v>
      </c>
    </row>
    <row r="14" spans="2:28" x14ac:dyDescent="0.55000000000000004">
      <c r="B14" s="4" t="s">
        <v>139</v>
      </c>
      <c r="C14" s="104"/>
      <c r="D14" s="27">
        <v>0</v>
      </c>
      <c r="E14" s="27"/>
      <c r="F14" s="27">
        <v>2300778825</v>
      </c>
      <c r="G14" s="27"/>
      <c r="H14" s="27">
        <v>0</v>
      </c>
      <c r="I14" s="27"/>
      <c r="J14" s="27">
        <v>2300778825</v>
      </c>
      <c r="K14" s="27"/>
      <c r="L14" s="51">
        <v>-6.8699999999999997E-2</v>
      </c>
      <c r="M14" s="27"/>
      <c r="N14" s="27">
        <v>925110486</v>
      </c>
      <c r="O14" s="27"/>
      <c r="P14" s="27">
        <v>10960883542</v>
      </c>
      <c r="Q14" s="27"/>
      <c r="R14" s="27">
        <v>0</v>
      </c>
      <c r="S14" s="27"/>
      <c r="T14" s="27">
        <v>11885994028</v>
      </c>
      <c r="U14" s="104"/>
      <c r="V14" s="51">
        <v>0.2233</v>
      </c>
    </row>
    <row r="15" spans="2:28" x14ac:dyDescent="0.55000000000000004">
      <c r="B15" s="4" t="s">
        <v>144</v>
      </c>
      <c r="C15" s="104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4"/>
      <c r="V15" s="51">
        <v>0.2016</v>
      </c>
    </row>
    <row r="16" spans="2:28" x14ac:dyDescent="0.55000000000000004">
      <c r="B16" s="4" t="s">
        <v>154</v>
      </c>
      <c r="C16" s="104"/>
      <c r="D16" s="27">
        <v>0</v>
      </c>
      <c r="E16" s="27"/>
      <c r="F16" s="27">
        <v>-7777337275</v>
      </c>
      <c r="G16" s="27"/>
      <c r="H16" s="27">
        <v>1894712215</v>
      </c>
      <c r="I16" s="27"/>
      <c r="J16" s="27">
        <v>-5882625060</v>
      </c>
      <c r="K16" s="27"/>
      <c r="L16" s="51">
        <v>0.17560000000000001</v>
      </c>
      <c r="M16" s="27"/>
      <c r="N16" s="27">
        <v>10582305300</v>
      </c>
      <c r="O16" s="27"/>
      <c r="P16" s="27">
        <v>-2536591327</v>
      </c>
      <c r="Q16" s="27"/>
      <c r="R16" s="27">
        <v>2071100372</v>
      </c>
      <c r="S16" s="27"/>
      <c r="T16" s="27">
        <v>10116814345</v>
      </c>
      <c r="U16" s="104"/>
      <c r="V16" s="51">
        <v>0.19009999999999999</v>
      </c>
    </row>
    <row r="17" spans="2:22" x14ac:dyDescent="0.55000000000000004">
      <c r="B17" s="4" t="s">
        <v>146</v>
      </c>
      <c r="C17" s="104"/>
      <c r="D17" s="27">
        <v>0</v>
      </c>
      <c r="E17" s="27"/>
      <c r="F17" s="27">
        <v>-6543391549</v>
      </c>
      <c r="G17" s="27"/>
      <c r="H17" s="27">
        <v>3272166291</v>
      </c>
      <c r="I17" s="27"/>
      <c r="J17" s="27">
        <v>-3271225258</v>
      </c>
      <c r="K17" s="27"/>
      <c r="L17" s="51">
        <v>9.7600000000000006E-2</v>
      </c>
      <c r="M17" s="27"/>
      <c r="N17" s="27">
        <v>4135860000</v>
      </c>
      <c r="O17" s="27"/>
      <c r="P17" s="27">
        <v>767304840</v>
      </c>
      <c r="Q17" s="27"/>
      <c r="R17" s="27">
        <v>4011145777</v>
      </c>
      <c r="S17" s="27"/>
      <c r="T17" s="27">
        <v>8914310617</v>
      </c>
      <c r="U17" s="104"/>
      <c r="V17" s="51">
        <v>0.16750000000000001</v>
      </c>
    </row>
    <row r="18" spans="2:22" x14ac:dyDescent="0.55000000000000004">
      <c r="B18" s="4" t="s">
        <v>167</v>
      </c>
      <c r="C18" s="104"/>
      <c r="D18" s="27">
        <v>0</v>
      </c>
      <c r="E18" s="27"/>
      <c r="F18" s="27">
        <v>0</v>
      </c>
      <c r="G18" s="27"/>
      <c r="H18" s="27">
        <v>7562380484</v>
      </c>
      <c r="I18" s="27"/>
      <c r="J18" s="27">
        <v>7562380484</v>
      </c>
      <c r="K18" s="27"/>
      <c r="L18" s="51">
        <v>-0.22570000000000001</v>
      </c>
      <c r="M18" s="27"/>
      <c r="N18" s="27">
        <v>0</v>
      </c>
      <c r="O18" s="27"/>
      <c r="P18" s="27">
        <v>0</v>
      </c>
      <c r="Q18" s="27"/>
      <c r="R18" s="27">
        <v>7562380484</v>
      </c>
      <c r="S18" s="27"/>
      <c r="T18" s="27">
        <v>7562380484</v>
      </c>
      <c r="U18" s="104"/>
      <c r="V18" s="51">
        <v>0.1421</v>
      </c>
    </row>
    <row r="19" spans="2:22" x14ac:dyDescent="0.55000000000000004">
      <c r="B19" s="4" t="s">
        <v>127</v>
      </c>
      <c r="C19" s="104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6378241111</v>
      </c>
      <c r="S19" s="27"/>
      <c r="T19" s="27">
        <v>6378241111</v>
      </c>
      <c r="U19" s="104"/>
      <c r="V19" s="51">
        <v>0.1198</v>
      </c>
    </row>
    <row r="20" spans="2:22" x14ac:dyDescent="0.55000000000000004">
      <c r="B20" s="4" t="s">
        <v>113</v>
      </c>
      <c r="C20" s="104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5722954684</v>
      </c>
      <c r="S20" s="27"/>
      <c r="T20" s="27">
        <v>5722954684</v>
      </c>
      <c r="U20" s="104"/>
      <c r="V20" s="51">
        <v>0.1075</v>
      </c>
    </row>
    <row r="21" spans="2:22" x14ac:dyDescent="0.55000000000000004">
      <c r="B21" s="4" t="s">
        <v>142</v>
      </c>
      <c r="C21" s="104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5323115290</v>
      </c>
      <c r="S21" s="27"/>
      <c r="T21" s="27">
        <v>5323115290</v>
      </c>
      <c r="U21" s="104"/>
      <c r="V21" s="51">
        <v>0.1</v>
      </c>
    </row>
    <row r="22" spans="2:22" x14ac:dyDescent="0.55000000000000004">
      <c r="B22" s="4" t="s">
        <v>131</v>
      </c>
      <c r="C22" s="104"/>
      <c r="D22" s="27">
        <v>0</v>
      </c>
      <c r="E22" s="27"/>
      <c r="F22" s="27">
        <v>0</v>
      </c>
      <c r="G22" s="27"/>
      <c r="H22" s="27">
        <v>2181518687</v>
      </c>
      <c r="I22" s="27"/>
      <c r="J22" s="27">
        <v>2181518687</v>
      </c>
      <c r="K22" s="27"/>
      <c r="L22" s="51">
        <v>-6.5100000000000005E-2</v>
      </c>
      <c r="M22" s="27"/>
      <c r="N22" s="27">
        <v>1791992193</v>
      </c>
      <c r="O22" s="27"/>
      <c r="P22" s="27">
        <v>0</v>
      </c>
      <c r="Q22" s="27"/>
      <c r="R22" s="27">
        <v>2181518687</v>
      </c>
      <c r="S22" s="27"/>
      <c r="T22" s="27">
        <v>3973510880</v>
      </c>
      <c r="U22" s="104"/>
      <c r="V22" s="51">
        <v>7.46E-2</v>
      </c>
    </row>
    <row r="23" spans="2:22" x14ac:dyDescent="0.55000000000000004">
      <c r="B23" s="4" t="s">
        <v>121</v>
      </c>
      <c r="C23" s="104"/>
      <c r="D23" s="27">
        <v>0</v>
      </c>
      <c r="E23" s="27"/>
      <c r="F23" s="27">
        <v>0</v>
      </c>
      <c r="G23" s="27"/>
      <c r="H23" s="27">
        <v>0</v>
      </c>
      <c r="I23" s="27"/>
      <c r="J23" s="27">
        <v>0</v>
      </c>
      <c r="K23" s="27"/>
      <c r="L23" s="51">
        <v>0</v>
      </c>
      <c r="M23" s="27"/>
      <c r="N23" s="27">
        <v>0</v>
      </c>
      <c r="O23" s="27"/>
      <c r="P23" s="27">
        <v>0</v>
      </c>
      <c r="Q23" s="27"/>
      <c r="R23" s="27">
        <v>3245115275</v>
      </c>
      <c r="S23" s="27"/>
      <c r="T23" s="27">
        <v>3245115275</v>
      </c>
      <c r="U23" s="104"/>
      <c r="V23" s="51">
        <v>6.0999999999999999E-2</v>
      </c>
    </row>
    <row r="24" spans="2:22" x14ac:dyDescent="0.55000000000000004">
      <c r="B24" s="4" t="s">
        <v>155</v>
      </c>
      <c r="C24" s="104"/>
      <c r="D24" s="27">
        <v>0</v>
      </c>
      <c r="E24" s="27"/>
      <c r="F24" s="27">
        <v>131091818</v>
      </c>
      <c r="G24" s="27"/>
      <c r="H24" s="27">
        <v>0</v>
      </c>
      <c r="I24" s="27"/>
      <c r="J24" s="27">
        <v>131091818</v>
      </c>
      <c r="K24" s="27"/>
      <c r="L24" s="51">
        <v>-3.8999999999999998E-3</v>
      </c>
      <c r="M24" s="27"/>
      <c r="N24" s="27">
        <v>1388270000</v>
      </c>
      <c r="O24" s="27"/>
      <c r="P24" s="27">
        <v>1252147334</v>
      </c>
      <c r="Q24" s="27"/>
      <c r="R24" s="27">
        <v>0</v>
      </c>
      <c r="S24" s="27"/>
      <c r="T24" s="27">
        <v>2640417334</v>
      </c>
      <c r="U24" s="104"/>
      <c r="V24" s="51">
        <v>4.9599999999999998E-2</v>
      </c>
    </row>
    <row r="25" spans="2:22" x14ac:dyDescent="0.55000000000000004">
      <c r="B25" s="4" t="s">
        <v>170</v>
      </c>
      <c r="C25" s="104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0</v>
      </c>
      <c r="O25" s="27"/>
      <c r="P25" s="27">
        <v>0</v>
      </c>
      <c r="Q25" s="27"/>
      <c r="R25" s="27">
        <v>2445825546</v>
      </c>
      <c r="S25" s="27"/>
      <c r="T25" s="27">
        <v>2445825546</v>
      </c>
      <c r="U25" s="104"/>
      <c r="V25" s="51">
        <v>4.5900000000000003E-2</v>
      </c>
    </row>
    <row r="26" spans="2:22" x14ac:dyDescent="0.55000000000000004">
      <c r="B26" s="4" t="s">
        <v>150</v>
      </c>
      <c r="C26" s="104"/>
      <c r="D26" s="27">
        <v>0</v>
      </c>
      <c r="E26" s="27"/>
      <c r="F26" s="27">
        <v>0</v>
      </c>
      <c r="G26" s="27"/>
      <c r="H26" s="27">
        <v>0</v>
      </c>
      <c r="I26" s="27"/>
      <c r="J26" s="27">
        <v>0</v>
      </c>
      <c r="K26" s="27"/>
      <c r="L26" s="51">
        <v>0</v>
      </c>
      <c r="M26" s="27"/>
      <c r="N26" s="27">
        <v>0</v>
      </c>
      <c r="O26" s="27"/>
      <c r="P26" s="27">
        <v>0</v>
      </c>
      <c r="Q26" s="27"/>
      <c r="R26" s="27">
        <v>1526866778</v>
      </c>
      <c r="S26" s="27"/>
      <c r="T26" s="27">
        <v>1526866778</v>
      </c>
      <c r="U26" s="104"/>
      <c r="V26" s="51">
        <v>2.87E-2</v>
      </c>
    </row>
    <row r="27" spans="2:22" x14ac:dyDescent="0.55000000000000004">
      <c r="B27" s="4" t="s">
        <v>145</v>
      </c>
      <c r="C27" s="104"/>
      <c r="D27" s="27">
        <v>0</v>
      </c>
      <c r="E27" s="27"/>
      <c r="F27" s="27">
        <v>-1747972591</v>
      </c>
      <c r="G27" s="27"/>
      <c r="H27" s="27">
        <v>145694547</v>
      </c>
      <c r="I27" s="27"/>
      <c r="J27" s="27">
        <v>-1602278044</v>
      </c>
      <c r="K27" s="27"/>
      <c r="L27" s="51">
        <v>4.7800000000000002E-2</v>
      </c>
      <c r="M27" s="27"/>
      <c r="N27" s="27">
        <v>0</v>
      </c>
      <c r="O27" s="27"/>
      <c r="P27" s="27">
        <v>1004551858</v>
      </c>
      <c r="Q27" s="27"/>
      <c r="R27" s="27">
        <v>145694547</v>
      </c>
      <c r="S27" s="27"/>
      <c r="T27" s="27">
        <v>1150246405</v>
      </c>
      <c r="U27" s="104"/>
      <c r="V27" s="51">
        <v>2.1600000000000001E-2</v>
      </c>
    </row>
    <row r="28" spans="2:22" x14ac:dyDescent="0.55000000000000004">
      <c r="B28" s="4" t="s">
        <v>165</v>
      </c>
      <c r="C28" s="104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1098165420</v>
      </c>
      <c r="S28" s="27"/>
      <c r="T28" s="27">
        <v>1098165420</v>
      </c>
      <c r="U28" s="104"/>
      <c r="V28" s="51">
        <v>2.06E-2</v>
      </c>
    </row>
    <row r="29" spans="2:22" x14ac:dyDescent="0.55000000000000004">
      <c r="B29" s="4" t="s">
        <v>169</v>
      </c>
      <c r="C29" s="104"/>
      <c r="D29" s="27">
        <v>0</v>
      </c>
      <c r="E29" s="27"/>
      <c r="F29" s="27">
        <v>736801849</v>
      </c>
      <c r="G29" s="27"/>
      <c r="H29" s="27">
        <v>0</v>
      </c>
      <c r="I29" s="27"/>
      <c r="J29" s="27">
        <v>736801849</v>
      </c>
      <c r="K29" s="27"/>
      <c r="L29" s="51">
        <v>-2.1999999999999999E-2</v>
      </c>
      <c r="M29" s="27"/>
      <c r="N29" s="27">
        <v>0</v>
      </c>
      <c r="O29" s="27"/>
      <c r="P29" s="27">
        <v>666349909</v>
      </c>
      <c r="Q29" s="27"/>
      <c r="R29" s="27">
        <v>0</v>
      </c>
      <c r="S29" s="27"/>
      <c r="T29" s="27">
        <v>666349909</v>
      </c>
      <c r="U29" s="104"/>
      <c r="V29" s="51">
        <v>1.2500000000000001E-2</v>
      </c>
    </row>
    <row r="30" spans="2:22" x14ac:dyDescent="0.55000000000000004">
      <c r="B30" s="4" t="s">
        <v>159</v>
      </c>
      <c r="C30" s="104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352153719</v>
      </c>
      <c r="S30" s="27"/>
      <c r="T30" s="27">
        <v>352153719</v>
      </c>
      <c r="U30" s="104"/>
      <c r="V30" s="51">
        <v>6.6E-3</v>
      </c>
    </row>
    <row r="31" spans="2:22" x14ac:dyDescent="0.55000000000000004">
      <c r="B31" s="4" t="s">
        <v>14</v>
      </c>
      <c r="C31" s="104"/>
      <c r="D31" s="27">
        <v>0</v>
      </c>
      <c r="E31" s="27"/>
      <c r="F31" s="27">
        <v>0</v>
      </c>
      <c r="G31" s="27"/>
      <c r="H31" s="27">
        <v>0</v>
      </c>
      <c r="I31" s="27"/>
      <c r="J31" s="27">
        <v>0</v>
      </c>
      <c r="K31" s="27"/>
      <c r="L31" s="51">
        <v>0</v>
      </c>
      <c r="M31" s="27"/>
      <c r="N31" s="27">
        <v>0</v>
      </c>
      <c r="O31" s="27"/>
      <c r="P31" s="27">
        <v>0</v>
      </c>
      <c r="Q31" s="27"/>
      <c r="R31" s="27">
        <v>1493146</v>
      </c>
      <c r="S31" s="27"/>
      <c r="T31" s="27">
        <v>1493146</v>
      </c>
      <c r="U31" s="104"/>
      <c r="V31" s="51">
        <v>0</v>
      </c>
    </row>
    <row r="32" spans="2:22" x14ac:dyDescent="0.55000000000000004">
      <c r="B32" s="4" t="s">
        <v>164</v>
      </c>
      <c r="C32" s="104"/>
      <c r="D32" s="27">
        <v>0</v>
      </c>
      <c r="E32" s="27"/>
      <c r="F32" s="27">
        <v>0</v>
      </c>
      <c r="G32" s="27"/>
      <c r="H32" s="27">
        <v>0</v>
      </c>
      <c r="I32" s="27"/>
      <c r="J32" s="27">
        <v>0</v>
      </c>
      <c r="K32" s="27"/>
      <c r="L32" s="51">
        <v>0</v>
      </c>
      <c r="M32" s="27"/>
      <c r="N32" s="27">
        <v>0</v>
      </c>
      <c r="O32" s="27"/>
      <c r="P32" s="27">
        <v>0</v>
      </c>
      <c r="Q32" s="27"/>
      <c r="R32" s="27">
        <v>617805</v>
      </c>
      <c r="S32" s="27"/>
      <c r="T32" s="27">
        <v>617805</v>
      </c>
      <c r="U32" s="104"/>
      <c r="V32" s="51">
        <v>0</v>
      </c>
    </row>
    <row r="33" spans="2:22" x14ac:dyDescent="0.55000000000000004">
      <c r="B33" s="4" t="s">
        <v>202</v>
      </c>
      <c r="C33" s="104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0</v>
      </c>
      <c r="S33" s="27"/>
      <c r="T33" s="27">
        <v>0</v>
      </c>
      <c r="U33" s="104"/>
      <c r="V33" s="51">
        <v>0</v>
      </c>
    </row>
    <row r="34" spans="2:22" x14ac:dyDescent="0.55000000000000004">
      <c r="B34" s="4" t="s">
        <v>204</v>
      </c>
      <c r="C34" s="104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0</v>
      </c>
      <c r="O34" s="27"/>
      <c r="P34" s="27">
        <v>0</v>
      </c>
      <c r="Q34" s="27"/>
      <c r="R34" s="27">
        <v>0</v>
      </c>
      <c r="S34" s="27"/>
      <c r="T34" s="27">
        <v>0</v>
      </c>
      <c r="U34" s="104"/>
      <c r="V34" s="51">
        <v>0</v>
      </c>
    </row>
    <row r="35" spans="2:22" x14ac:dyDescent="0.55000000000000004">
      <c r="B35" s="4" t="s">
        <v>208</v>
      </c>
      <c r="C35" s="104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0</v>
      </c>
      <c r="S35" s="27"/>
      <c r="T35" s="27">
        <v>0</v>
      </c>
      <c r="U35" s="104"/>
      <c r="V35" s="51">
        <v>0</v>
      </c>
    </row>
    <row r="36" spans="2:22" x14ac:dyDescent="0.55000000000000004">
      <c r="B36" s="4" t="s">
        <v>209</v>
      </c>
      <c r="C36" s="104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0</v>
      </c>
      <c r="S36" s="27"/>
      <c r="T36" s="27">
        <v>0</v>
      </c>
      <c r="U36" s="104"/>
      <c r="V36" s="51">
        <v>0</v>
      </c>
    </row>
    <row r="37" spans="2:22" x14ac:dyDescent="0.55000000000000004">
      <c r="B37" s="4" t="s">
        <v>211</v>
      </c>
      <c r="C37" s="104"/>
      <c r="D37" s="27">
        <v>0</v>
      </c>
      <c r="E37" s="27"/>
      <c r="F37" s="27">
        <v>0</v>
      </c>
      <c r="G37" s="27"/>
      <c r="H37" s="27">
        <v>0</v>
      </c>
      <c r="I37" s="27"/>
      <c r="J37" s="27">
        <v>0</v>
      </c>
      <c r="K37" s="27"/>
      <c r="L37" s="51">
        <v>0</v>
      </c>
      <c r="M37" s="27"/>
      <c r="N37" s="27">
        <v>0</v>
      </c>
      <c r="O37" s="27"/>
      <c r="P37" s="27">
        <v>0</v>
      </c>
      <c r="Q37" s="27"/>
      <c r="R37" s="27">
        <v>0</v>
      </c>
      <c r="S37" s="27"/>
      <c r="T37" s="27">
        <v>0</v>
      </c>
      <c r="U37" s="104"/>
      <c r="V37" s="51">
        <v>0</v>
      </c>
    </row>
    <row r="38" spans="2:22" x14ac:dyDescent="0.55000000000000004">
      <c r="B38" s="4" t="s">
        <v>206</v>
      </c>
      <c r="C38" s="104"/>
      <c r="D38" s="27">
        <v>0</v>
      </c>
      <c r="E38" s="27"/>
      <c r="F38" s="27">
        <v>0</v>
      </c>
      <c r="G38" s="27"/>
      <c r="H38" s="27">
        <v>0</v>
      </c>
      <c r="I38" s="27"/>
      <c r="J38" s="27">
        <v>0</v>
      </c>
      <c r="K38" s="27"/>
      <c r="L38" s="51">
        <v>0</v>
      </c>
      <c r="M38" s="27"/>
      <c r="N38" s="27">
        <v>0</v>
      </c>
      <c r="O38" s="27"/>
      <c r="P38" s="27">
        <v>0</v>
      </c>
      <c r="Q38" s="27"/>
      <c r="R38" s="27">
        <v>0</v>
      </c>
      <c r="S38" s="27"/>
      <c r="T38" s="27">
        <v>0</v>
      </c>
      <c r="U38" s="104"/>
      <c r="V38" s="51">
        <v>0</v>
      </c>
    </row>
    <row r="39" spans="2:22" x14ac:dyDescent="0.55000000000000004">
      <c r="B39" s="4" t="s">
        <v>210</v>
      </c>
      <c r="C39" s="104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0</v>
      </c>
      <c r="S39" s="27"/>
      <c r="T39" s="27">
        <v>0</v>
      </c>
      <c r="U39" s="104"/>
      <c r="V39" s="51">
        <v>0</v>
      </c>
    </row>
    <row r="40" spans="2:22" x14ac:dyDescent="0.55000000000000004">
      <c r="B40" s="4" t="s">
        <v>199</v>
      </c>
      <c r="C40" s="104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0</v>
      </c>
      <c r="S40" s="27"/>
      <c r="T40" s="27">
        <v>0</v>
      </c>
      <c r="U40" s="104"/>
      <c r="V40" s="51">
        <v>0</v>
      </c>
    </row>
    <row r="41" spans="2:22" x14ac:dyDescent="0.55000000000000004">
      <c r="B41" s="4" t="s">
        <v>201</v>
      </c>
      <c r="C41" s="104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0</v>
      </c>
      <c r="S41" s="27"/>
      <c r="T41" s="27">
        <v>0</v>
      </c>
      <c r="U41" s="104"/>
      <c r="V41" s="51">
        <v>0</v>
      </c>
    </row>
    <row r="42" spans="2:22" x14ac:dyDescent="0.55000000000000004">
      <c r="B42" s="4" t="s">
        <v>203</v>
      </c>
      <c r="C42" s="104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0</v>
      </c>
      <c r="S42" s="27"/>
      <c r="T42" s="27">
        <v>0</v>
      </c>
      <c r="U42" s="104"/>
      <c r="V42" s="51">
        <v>0</v>
      </c>
    </row>
    <row r="43" spans="2:22" x14ac:dyDescent="0.55000000000000004">
      <c r="B43" s="4" t="s">
        <v>207</v>
      </c>
      <c r="C43" s="104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4"/>
      <c r="V43" s="51">
        <v>0</v>
      </c>
    </row>
    <row r="44" spans="2:22" x14ac:dyDescent="0.55000000000000004">
      <c r="B44" s="4" t="s">
        <v>212</v>
      </c>
      <c r="C44" s="104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4"/>
      <c r="V44" s="51">
        <v>0</v>
      </c>
    </row>
    <row r="45" spans="2:22" x14ac:dyDescent="0.55000000000000004">
      <c r="B45" s="4" t="s">
        <v>205</v>
      </c>
      <c r="C45" s="104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4"/>
      <c r="V45" s="51">
        <v>0</v>
      </c>
    </row>
    <row r="46" spans="2:22" x14ac:dyDescent="0.55000000000000004">
      <c r="B46" s="4" t="s">
        <v>200</v>
      </c>
      <c r="C46" s="104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4"/>
      <c r="V46" s="51">
        <v>0</v>
      </c>
    </row>
    <row r="47" spans="2:22" x14ac:dyDescent="0.55000000000000004">
      <c r="B47" s="4" t="s">
        <v>128</v>
      </c>
      <c r="C47" s="104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166</v>
      </c>
      <c r="O47" s="27"/>
      <c r="P47" s="27">
        <v>0</v>
      </c>
      <c r="Q47" s="27"/>
      <c r="R47" s="27">
        <v>-2991</v>
      </c>
      <c r="S47" s="27"/>
      <c r="T47" s="27">
        <v>-2825</v>
      </c>
      <c r="U47" s="104"/>
      <c r="V47" s="51">
        <v>0</v>
      </c>
    </row>
    <row r="48" spans="2:22" x14ac:dyDescent="0.55000000000000004">
      <c r="B48" s="4" t="s">
        <v>129</v>
      </c>
      <c r="C48" s="104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-45755</v>
      </c>
      <c r="S48" s="27"/>
      <c r="T48" s="27">
        <v>-45755</v>
      </c>
      <c r="U48" s="104"/>
      <c r="V48" s="51">
        <v>0</v>
      </c>
    </row>
    <row r="49" spans="2:22" x14ac:dyDescent="0.55000000000000004">
      <c r="B49" s="4" t="s">
        <v>174</v>
      </c>
      <c r="C49" s="104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34644068</v>
      </c>
      <c r="O49" s="27"/>
      <c r="P49" s="27">
        <v>0</v>
      </c>
      <c r="Q49" s="27"/>
      <c r="R49" s="27">
        <v>-105732058</v>
      </c>
      <c r="S49" s="27"/>
      <c r="T49" s="27">
        <v>-71087990</v>
      </c>
      <c r="U49" s="104"/>
      <c r="V49" s="51">
        <v>-1.2999999999999999E-3</v>
      </c>
    </row>
    <row r="50" spans="2:22" x14ac:dyDescent="0.55000000000000004">
      <c r="B50" s="4" t="s">
        <v>162</v>
      </c>
      <c r="C50" s="104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400466610</v>
      </c>
      <c r="O50" s="27"/>
      <c r="P50" s="27">
        <v>0</v>
      </c>
      <c r="Q50" s="27"/>
      <c r="R50" s="27">
        <v>-490237775</v>
      </c>
      <c r="S50" s="27"/>
      <c r="T50" s="27">
        <v>-89771165</v>
      </c>
      <c r="U50" s="104"/>
      <c r="V50" s="51">
        <v>-1.6999999999999999E-3</v>
      </c>
    </row>
    <row r="51" spans="2:22" x14ac:dyDescent="0.55000000000000004">
      <c r="B51" s="4" t="s">
        <v>163</v>
      </c>
      <c r="C51" s="104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-333599536</v>
      </c>
      <c r="S51" s="27"/>
      <c r="T51" s="27">
        <v>-333599536</v>
      </c>
      <c r="U51" s="104"/>
      <c r="V51" s="51">
        <v>-6.3E-3</v>
      </c>
    </row>
    <row r="52" spans="2:22" x14ac:dyDescent="0.55000000000000004">
      <c r="B52" s="4" t="s">
        <v>147</v>
      </c>
      <c r="C52" s="104"/>
      <c r="D52" s="27">
        <v>0</v>
      </c>
      <c r="E52" s="27"/>
      <c r="F52" s="27">
        <v>-8086206883</v>
      </c>
      <c r="G52" s="27"/>
      <c r="H52" s="27">
        <v>0</v>
      </c>
      <c r="I52" s="27"/>
      <c r="J52" s="27">
        <v>-8086206883</v>
      </c>
      <c r="K52" s="27"/>
      <c r="L52" s="51">
        <v>0.2414</v>
      </c>
      <c r="M52" s="27"/>
      <c r="N52" s="27">
        <v>0</v>
      </c>
      <c r="O52" s="27"/>
      <c r="P52" s="27">
        <v>-1444658507</v>
      </c>
      <c r="Q52" s="27"/>
      <c r="R52" s="27">
        <v>764956786</v>
      </c>
      <c r="S52" s="27"/>
      <c r="T52" s="27">
        <v>-679701721</v>
      </c>
      <c r="U52" s="104"/>
      <c r="V52" s="51">
        <v>-1.2800000000000001E-2</v>
      </c>
    </row>
    <row r="53" spans="2:22" x14ac:dyDescent="0.55000000000000004">
      <c r="B53" s="4" t="s">
        <v>15</v>
      </c>
      <c r="C53" s="104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-1250441483</v>
      </c>
      <c r="S53" s="27"/>
      <c r="T53" s="27">
        <v>-1250441483</v>
      </c>
      <c r="U53" s="104"/>
      <c r="V53" s="51">
        <v>-2.35E-2</v>
      </c>
    </row>
    <row r="54" spans="2:22" x14ac:dyDescent="0.55000000000000004">
      <c r="B54" s="4" t="s">
        <v>149</v>
      </c>
      <c r="C54" s="104"/>
      <c r="D54" s="27">
        <v>0</v>
      </c>
      <c r="E54" s="27"/>
      <c r="F54" s="27">
        <v>-1110491506</v>
      </c>
      <c r="G54" s="27"/>
      <c r="H54" s="27">
        <v>0</v>
      </c>
      <c r="I54" s="27"/>
      <c r="J54" s="27">
        <v>-1110491506</v>
      </c>
      <c r="K54" s="27"/>
      <c r="L54" s="51">
        <v>3.3099999999999997E-2</v>
      </c>
      <c r="M54" s="27"/>
      <c r="N54" s="27">
        <v>0</v>
      </c>
      <c r="O54" s="27"/>
      <c r="P54" s="27">
        <v>-2227448355</v>
      </c>
      <c r="Q54" s="27"/>
      <c r="R54" s="27">
        <v>625219514</v>
      </c>
      <c r="S54" s="27"/>
      <c r="T54" s="27">
        <v>-1602228841</v>
      </c>
      <c r="U54" s="104"/>
      <c r="V54" s="51">
        <v>-3.0099999999999998E-2</v>
      </c>
    </row>
    <row r="55" spans="2:22" x14ac:dyDescent="0.55000000000000004">
      <c r="B55" s="4" t="s">
        <v>178</v>
      </c>
      <c r="C55" s="104"/>
      <c r="D55" s="27">
        <v>0</v>
      </c>
      <c r="E55" s="27"/>
      <c r="F55" s="27">
        <v>-2361331380</v>
      </c>
      <c r="G55" s="27"/>
      <c r="H55" s="27">
        <v>0</v>
      </c>
      <c r="I55" s="27"/>
      <c r="J55" s="27">
        <v>-2361331380</v>
      </c>
      <c r="K55" s="27"/>
      <c r="L55" s="51">
        <v>7.0499999999999993E-2</v>
      </c>
      <c r="M55" s="27"/>
      <c r="N55" s="27">
        <v>0</v>
      </c>
      <c r="O55" s="27"/>
      <c r="P55" s="27">
        <v>-2051945567</v>
      </c>
      <c r="Q55" s="27"/>
      <c r="R55" s="27">
        <v>0</v>
      </c>
      <c r="S55" s="27"/>
      <c r="T55" s="27">
        <v>-2051945567</v>
      </c>
      <c r="U55" s="104"/>
      <c r="V55" s="51">
        <v>-3.85E-2</v>
      </c>
    </row>
    <row r="56" spans="2:22" x14ac:dyDescent="0.55000000000000004">
      <c r="B56" s="4" t="s">
        <v>130</v>
      </c>
      <c r="C56" s="104"/>
      <c r="D56" s="27">
        <v>0</v>
      </c>
      <c r="E56" s="27"/>
      <c r="F56" s="27">
        <v>1087962357</v>
      </c>
      <c r="G56" s="27"/>
      <c r="H56" s="27">
        <v>0</v>
      </c>
      <c r="I56" s="27"/>
      <c r="J56" s="27">
        <v>1087962357</v>
      </c>
      <c r="K56" s="27"/>
      <c r="L56" s="51">
        <v>-3.2500000000000001E-2</v>
      </c>
      <c r="M56" s="27"/>
      <c r="N56" s="27">
        <v>4419876657</v>
      </c>
      <c r="O56" s="27"/>
      <c r="P56" s="27">
        <v>-6676132643</v>
      </c>
      <c r="Q56" s="27"/>
      <c r="R56" s="27">
        <v>0</v>
      </c>
      <c r="S56" s="27"/>
      <c r="T56" s="27">
        <v>-2256255986</v>
      </c>
      <c r="U56" s="104"/>
      <c r="V56" s="51">
        <v>-4.24E-2</v>
      </c>
    </row>
    <row r="57" spans="2:22" x14ac:dyDescent="0.55000000000000004">
      <c r="B57" s="4" t="s">
        <v>172</v>
      </c>
      <c r="C57" s="104"/>
      <c r="D57" s="27">
        <v>0</v>
      </c>
      <c r="E57" s="27"/>
      <c r="F57" s="27">
        <v>1912791364</v>
      </c>
      <c r="G57" s="27"/>
      <c r="H57" s="27">
        <v>-2269243858</v>
      </c>
      <c r="I57" s="27"/>
      <c r="J57" s="27">
        <v>-356452494</v>
      </c>
      <c r="K57" s="27"/>
      <c r="L57" s="51">
        <v>1.06E-2</v>
      </c>
      <c r="M57" s="27"/>
      <c r="N57" s="27">
        <v>198178032</v>
      </c>
      <c r="O57" s="27"/>
      <c r="P57" s="27">
        <v>-604110586</v>
      </c>
      <c r="Q57" s="27"/>
      <c r="R57" s="27">
        <v>-2269243858</v>
      </c>
      <c r="S57" s="27"/>
      <c r="T57" s="27">
        <v>-2675176412</v>
      </c>
      <c r="U57" s="104"/>
      <c r="V57" s="51">
        <v>-5.0299999999999997E-2</v>
      </c>
    </row>
    <row r="58" spans="2:22" x14ac:dyDescent="0.55000000000000004">
      <c r="B58" s="4" t="s">
        <v>198</v>
      </c>
      <c r="C58" s="104"/>
      <c r="D58" s="27">
        <v>0</v>
      </c>
      <c r="E58" s="27"/>
      <c r="F58" s="27">
        <v>-2748969429</v>
      </c>
      <c r="G58" s="27"/>
      <c r="H58" s="27">
        <v>0</v>
      </c>
      <c r="I58" s="27"/>
      <c r="J58" s="27">
        <v>-2748969429</v>
      </c>
      <c r="K58" s="27"/>
      <c r="L58" s="51">
        <v>8.2100000000000006E-2</v>
      </c>
      <c r="M58" s="27"/>
      <c r="N58" s="27">
        <v>0</v>
      </c>
      <c r="O58" s="27"/>
      <c r="P58" s="27">
        <v>-2748969429</v>
      </c>
      <c r="Q58" s="27"/>
      <c r="R58" s="27">
        <v>0</v>
      </c>
      <c r="S58" s="27"/>
      <c r="T58" s="27">
        <v>-2748969429</v>
      </c>
      <c r="U58" s="104"/>
      <c r="V58" s="51">
        <v>-5.16E-2</v>
      </c>
    </row>
    <row r="59" spans="2:22" x14ac:dyDescent="0.55000000000000004">
      <c r="B59" s="4" t="s">
        <v>158</v>
      </c>
      <c r="C59" s="104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-2980935731</v>
      </c>
      <c r="S59" s="27"/>
      <c r="T59" s="27">
        <v>-2980935731</v>
      </c>
      <c r="U59" s="104"/>
      <c r="V59" s="51">
        <v>-5.6000000000000001E-2</v>
      </c>
    </row>
    <row r="60" spans="2:22" x14ac:dyDescent="0.55000000000000004">
      <c r="B60" s="4" t="s">
        <v>160</v>
      </c>
      <c r="C60" s="104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0</v>
      </c>
      <c r="O60" s="27"/>
      <c r="P60" s="27">
        <v>0</v>
      </c>
      <c r="Q60" s="27"/>
      <c r="R60" s="27">
        <v>-3529439342</v>
      </c>
      <c r="S60" s="27"/>
      <c r="T60" s="27">
        <v>-3529439342</v>
      </c>
      <c r="U60" s="104"/>
      <c r="V60" s="51">
        <v>-6.6299999999999998E-2</v>
      </c>
    </row>
    <row r="61" spans="2:22" x14ac:dyDescent="0.55000000000000004">
      <c r="B61" s="4" t="s">
        <v>173</v>
      </c>
      <c r="C61" s="104"/>
      <c r="D61" s="27">
        <v>0</v>
      </c>
      <c r="E61" s="27"/>
      <c r="F61" s="27">
        <v>-796234050</v>
      </c>
      <c r="G61" s="27"/>
      <c r="H61" s="27">
        <v>0</v>
      </c>
      <c r="I61" s="27"/>
      <c r="J61" s="27">
        <v>-796234050</v>
      </c>
      <c r="K61" s="27"/>
      <c r="L61" s="51">
        <v>2.3800000000000002E-2</v>
      </c>
      <c r="M61" s="27"/>
      <c r="N61" s="27">
        <v>9502959</v>
      </c>
      <c r="O61" s="27"/>
      <c r="P61" s="27">
        <v>-3755173111</v>
      </c>
      <c r="Q61" s="27"/>
      <c r="R61" s="27">
        <v>0</v>
      </c>
      <c r="S61" s="27"/>
      <c r="T61" s="27">
        <v>-3745670152</v>
      </c>
      <c r="U61" s="104"/>
      <c r="V61" s="51">
        <v>-7.0400000000000004E-2</v>
      </c>
    </row>
    <row r="62" spans="2:22" x14ac:dyDescent="0.55000000000000004">
      <c r="B62" s="4" t="s">
        <v>161</v>
      </c>
      <c r="C62" s="104"/>
      <c r="D62" s="27">
        <v>0</v>
      </c>
      <c r="E62" s="27"/>
      <c r="F62" s="27">
        <v>0</v>
      </c>
      <c r="G62" s="27"/>
      <c r="H62" s="27">
        <v>-5801367881</v>
      </c>
      <c r="I62" s="27"/>
      <c r="J62" s="27">
        <v>-5801367881</v>
      </c>
      <c r="K62" s="27"/>
      <c r="L62" s="51">
        <v>0.17319999999999999</v>
      </c>
      <c r="M62" s="27"/>
      <c r="N62" s="27">
        <v>0</v>
      </c>
      <c r="O62" s="27"/>
      <c r="P62" s="27">
        <v>0</v>
      </c>
      <c r="Q62" s="27"/>
      <c r="R62" s="27">
        <v>-7672745815</v>
      </c>
      <c r="S62" s="27"/>
      <c r="T62" s="27">
        <v>-7672745815</v>
      </c>
      <c r="U62" s="104"/>
      <c r="V62" s="51">
        <v>-0.14410000000000001</v>
      </c>
    </row>
    <row r="63" spans="2:22" x14ac:dyDescent="0.55000000000000004">
      <c r="B63" s="4" t="s">
        <v>168</v>
      </c>
      <c r="C63" s="104"/>
      <c r="D63" s="27">
        <v>0</v>
      </c>
      <c r="E63" s="27"/>
      <c r="F63" s="27">
        <v>-4684486469</v>
      </c>
      <c r="G63" s="27"/>
      <c r="H63" s="27">
        <v>0</v>
      </c>
      <c r="I63" s="27"/>
      <c r="J63" s="27">
        <v>-4684486469</v>
      </c>
      <c r="K63" s="27"/>
      <c r="L63" s="51">
        <v>0.13980000000000001</v>
      </c>
      <c r="M63" s="27"/>
      <c r="N63" s="27">
        <v>0</v>
      </c>
      <c r="O63" s="27"/>
      <c r="P63" s="27">
        <v>-8126314356</v>
      </c>
      <c r="Q63" s="27"/>
      <c r="R63" s="27">
        <v>0</v>
      </c>
      <c r="S63" s="27"/>
      <c r="T63" s="27">
        <v>-8126314356</v>
      </c>
      <c r="U63" s="104"/>
      <c r="V63" s="51">
        <v>-0.1527</v>
      </c>
    </row>
    <row r="64" spans="2:22" x14ac:dyDescent="0.55000000000000004">
      <c r="B64" s="4" t="s">
        <v>171</v>
      </c>
      <c r="C64" s="104"/>
      <c r="D64" s="27">
        <v>0</v>
      </c>
      <c r="E64" s="27"/>
      <c r="F64" s="27">
        <v>-7227974008</v>
      </c>
      <c r="G64" s="27"/>
      <c r="H64" s="27">
        <v>-14013</v>
      </c>
      <c r="I64" s="27"/>
      <c r="J64" s="27">
        <v>-7227988021</v>
      </c>
      <c r="K64" s="27"/>
      <c r="L64" s="51">
        <v>0.2157</v>
      </c>
      <c r="M64" s="27"/>
      <c r="N64" s="27">
        <v>124163300</v>
      </c>
      <c r="O64" s="27"/>
      <c r="P64" s="27">
        <v>-8833962641</v>
      </c>
      <c r="Q64" s="27"/>
      <c r="R64" s="27">
        <v>-14013</v>
      </c>
      <c r="S64" s="27"/>
      <c r="T64" s="27">
        <v>-8709813354</v>
      </c>
      <c r="U64" s="104"/>
      <c r="V64" s="51">
        <v>-0.1636</v>
      </c>
    </row>
    <row r="65" spans="2:22" x14ac:dyDescent="0.55000000000000004">
      <c r="B65" s="4" t="s">
        <v>153</v>
      </c>
      <c r="C65" s="104"/>
      <c r="D65" s="27">
        <v>0</v>
      </c>
      <c r="E65" s="27"/>
      <c r="F65" s="27">
        <v>-2845992336</v>
      </c>
      <c r="G65" s="27"/>
      <c r="H65" s="27">
        <v>0</v>
      </c>
      <c r="I65" s="27"/>
      <c r="J65" s="27">
        <v>-2845992336</v>
      </c>
      <c r="K65" s="27"/>
      <c r="L65" s="51">
        <v>8.4900000000000003E-2</v>
      </c>
      <c r="M65" s="27"/>
      <c r="N65" s="27">
        <v>6027426000</v>
      </c>
      <c r="O65" s="27"/>
      <c r="P65" s="27">
        <v>-14382028455</v>
      </c>
      <c r="Q65" s="27"/>
      <c r="R65" s="27">
        <v>-1335720009</v>
      </c>
      <c r="S65" s="27"/>
      <c r="T65" s="27">
        <v>-9690322464</v>
      </c>
      <c r="U65" s="104"/>
      <c r="V65" s="51">
        <v>-0.182</v>
      </c>
    </row>
    <row r="66" spans="2:22" x14ac:dyDescent="0.55000000000000004">
      <c r="B66" s="4" t="s">
        <v>122</v>
      </c>
      <c r="C66" s="104"/>
      <c r="D66" s="27">
        <v>0</v>
      </c>
      <c r="E66" s="27"/>
      <c r="F66" s="27">
        <v>876304777</v>
      </c>
      <c r="G66" s="27"/>
      <c r="H66" s="27">
        <v>0</v>
      </c>
      <c r="I66" s="27"/>
      <c r="J66" s="27">
        <v>876304777</v>
      </c>
      <c r="K66" s="27"/>
      <c r="L66" s="51">
        <v>-2.6200000000000001E-2</v>
      </c>
      <c r="M66" s="27"/>
      <c r="N66" s="27">
        <v>8690499662</v>
      </c>
      <c r="O66" s="27"/>
      <c r="P66" s="27">
        <v>-19979748925</v>
      </c>
      <c r="Q66" s="27"/>
      <c r="R66" s="27">
        <v>439568933</v>
      </c>
      <c r="S66" s="27"/>
      <c r="T66" s="27">
        <v>-10849680330</v>
      </c>
      <c r="U66" s="104"/>
      <c r="V66" s="51">
        <v>-0.20380000000000001</v>
      </c>
    </row>
    <row r="67" spans="2:22" x14ac:dyDescent="0.55000000000000004">
      <c r="B67" s="4" t="s">
        <v>133</v>
      </c>
      <c r="C67" s="104"/>
      <c r="D67" s="27">
        <v>0</v>
      </c>
      <c r="E67" s="27"/>
      <c r="F67" s="27">
        <v>208750500</v>
      </c>
      <c r="G67" s="27"/>
      <c r="H67" s="27">
        <v>0</v>
      </c>
      <c r="I67" s="27"/>
      <c r="J67" s="27">
        <v>208750500</v>
      </c>
      <c r="K67" s="27"/>
      <c r="L67" s="51">
        <v>-6.1999999999999998E-3</v>
      </c>
      <c r="M67" s="27"/>
      <c r="N67" s="27">
        <v>3300000000</v>
      </c>
      <c r="O67" s="27"/>
      <c r="P67" s="27">
        <v>-16662200925</v>
      </c>
      <c r="Q67" s="27"/>
      <c r="R67" s="27">
        <v>55854720</v>
      </c>
      <c r="S67" s="27"/>
      <c r="T67" s="27">
        <v>-13306346205</v>
      </c>
      <c r="U67" s="104"/>
      <c r="V67" s="51">
        <v>-0.25</v>
      </c>
    </row>
    <row r="68" spans="2:22" x14ac:dyDescent="0.55000000000000004">
      <c r="B68" s="4" t="s">
        <v>156</v>
      </c>
      <c r="C68" s="104"/>
      <c r="D68" s="27">
        <v>0</v>
      </c>
      <c r="E68" s="27"/>
      <c r="F68" s="27">
        <v>-805180500</v>
      </c>
      <c r="G68" s="27"/>
      <c r="H68" s="27">
        <v>0</v>
      </c>
      <c r="I68" s="27"/>
      <c r="J68" s="27">
        <v>-805180500</v>
      </c>
      <c r="K68" s="27"/>
      <c r="L68" s="51">
        <v>2.4E-2</v>
      </c>
      <c r="M68" s="27"/>
      <c r="N68" s="27">
        <v>48600000</v>
      </c>
      <c r="O68" s="27"/>
      <c r="P68" s="27">
        <v>-13529149857</v>
      </c>
      <c r="Q68" s="27"/>
      <c r="R68" s="27">
        <v>0</v>
      </c>
      <c r="S68" s="27"/>
      <c r="T68" s="27">
        <v>-13480549857</v>
      </c>
      <c r="U68" s="104"/>
      <c r="V68" s="51">
        <v>-0.25330000000000003</v>
      </c>
    </row>
    <row r="69" spans="2:22" x14ac:dyDescent="0.55000000000000004">
      <c r="B69" s="4" t="s">
        <v>157</v>
      </c>
      <c r="C69" s="104"/>
      <c r="D69" s="27">
        <v>0</v>
      </c>
      <c r="E69" s="27"/>
      <c r="F69" s="27">
        <v>4969270090</v>
      </c>
      <c r="G69" s="27"/>
      <c r="H69" s="27">
        <v>-4030804845</v>
      </c>
      <c r="I69" s="27"/>
      <c r="J69" s="27">
        <v>938465245</v>
      </c>
      <c r="K69" s="27"/>
      <c r="L69" s="51">
        <v>-2.8000000000000001E-2</v>
      </c>
      <c r="M69" s="27"/>
      <c r="N69" s="27">
        <v>3546711542</v>
      </c>
      <c r="O69" s="27"/>
      <c r="P69" s="27">
        <v>-8930599784</v>
      </c>
      <c r="Q69" s="27"/>
      <c r="R69" s="27">
        <v>-9956903621</v>
      </c>
      <c r="S69" s="27"/>
      <c r="T69" s="27">
        <v>-15340791863</v>
      </c>
      <c r="U69" s="104"/>
      <c r="V69" s="51">
        <v>-0.28820000000000001</v>
      </c>
    </row>
    <row r="70" spans="2:22" x14ac:dyDescent="0.55000000000000004">
      <c r="D70" s="27"/>
      <c r="F70" s="27"/>
      <c r="H70" s="27"/>
      <c r="J70" s="27"/>
      <c r="L70" s="51"/>
      <c r="N70" s="27"/>
      <c r="P70" s="27"/>
      <c r="R70" s="27"/>
      <c r="T70" s="27"/>
      <c r="V70" s="51"/>
    </row>
    <row r="71" spans="2:22" ht="21.75" thickBot="1" x14ac:dyDescent="0.6">
      <c r="B71" s="49" t="s">
        <v>88</v>
      </c>
      <c r="D71" s="50">
        <f>SUM(D11:D70)</f>
        <v>0</v>
      </c>
      <c r="F71" s="50">
        <f>SUM(F11:F70)</f>
        <v>-35846750578</v>
      </c>
      <c r="H71" s="50">
        <f>SUM(H11:H70)</f>
        <v>2955041627</v>
      </c>
      <c r="J71" s="50">
        <f>SUM(J11:J70)</f>
        <v>-32891708951</v>
      </c>
      <c r="L71" s="65">
        <f>SUM(L11:L70)</f>
        <v>0.98160000000000003</v>
      </c>
      <c r="N71" s="50">
        <f>SUM(N11:N70)</f>
        <v>46026509053</v>
      </c>
      <c r="P71" s="50">
        <f>SUM(P11:P70)</f>
        <v>-100847279503</v>
      </c>
      <c r="R71" s="50">
        <f>SUM(R11:R70)</f>
        <v>100329998043</v>
      </c>
      <c r="T71" s="50">
        <f>SUM(T11:T70)</f>
        <v>45509227593</v>
      </c>
      <c r="V71" s="65">
        <f>SUM(V11:V70)</f>
        <v>0.85490000000000044</v>
      </c>
    </row>
    <row r="72" spans="2:22" ht="21.75" thickTop="1" x14ac:dyDescent="0.55000000000000004"/>
    <row r="73" spans="2:22" ht="30" x14ac:dyDescent="0.75">
      <c r="L73" s="60">
        <v>9</v>
      </c>
    </row>
  </sheetData>
  <sortState xmlns:xlrd2="http://schemas.microsoft.com/office/spreadsheetml/2017/richdata2" ref="B11:V69">
    <sortCondition descending="1" ref="T11:T69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2"/>
  <sheetViews>
    <sheetView rightToLeft="1" view="pageBreakPreview" topLeftCell="A15" zoomScale="85" zoomScaleNormal="85" zoomScaleSheetLayoutView="85" workbookViewId="0">
      <selection activeCell="F31" sqref="F3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2" t="s">
        <v>2</v>
      </c>
      <c r="D8" s="131" t="s">
        <v>62</v>
      </c>
      <c r="E8" s="131" t="s">
        <v>62</v>
      </c>
      <c r="F8" s="131" t="s">
        <v>62</v>
      </c>
      <c r="G8" s="131" t="s">
        <v>62</v>
      </c>
      <c r="H8" s="131" t="s">
        <v>62</v>
      </c>
      <c r="J8" s="131" t="s">
        <v>54</v>
      </c>
      <c r="K8" s="131" t="s">
        <v>54</v>
      </c>
      <c r="L8" s="131" t="s">
        <v>54</v>
      </c>
      <c r="M8" s="131" t="s">
        <v>54</v>
      </c>
      <c r="N8" s="131" t="s">
        <v>54</v>
      </c>
      <c r="P8" s="131" t="s">
        <v>55</v>
      </c>
      <c r="Q8" s="131" t="s">
        <v>55</v>
      </c>
      <c r="R8" s="131" t="s">
        <v>55</v>
      </c>
      <c r="S8" s="131" t="s">
        <v>55</v>
      </c>
      <c r="T8" s="131" t="s">
        <v>55</v>
      </c>
    </row>
    <row r="9" spans="2:28" s="42" customFormat="1" ht="56.25" customHeight="1" x14ac:dyDescent="0.6">
      <c r="B9" s="132" t="s">
        <v>2</v>
      </c>
      <c r="D9" s="130" t="s">
        <v>63</v>
      </c>
      <c r="E9" s="61"/>
      <c r="F9" s="130" t="s">
        <v>64</v>
      </c>
      <c r="G9" s="61"/>
      <c r="H9" s="130" t="s">
        <v>65</v>
      </c>
      <c r="J9" s="130" t="s">
        <v>66</v>
      </c>
      <c r="K9" s="61"/>
      <c r="L9" s="130" t="s">
        <v>59</v>
      </c>
      <c r="M9" s="61"/>
      <c r="N9" s="130" t="s">
        <v>67</v>
      </c>
      <c r="P9" s="130" t="s">
        <v>66</v>
      </c>
      <c r="Q9" s="61"/>
      <c r="R9" s="130" t="s">
        <v>59</v>
      </c>
      <c r="S9" s="61"/>
      <c r="T9" s="130" t="s">
        <v>67</v>
      </c>
    </row>
    <row r="10" spans="2:28" s="107" customFormat="1" ht="27.75" customHeight="1" x14ac:dyDescent="0.6">
      <c r="B10" s="6" t="s">
        <v>154</v>
      </c>
      <c r="D10" s="6" t="s">
        <v>175</v>
      </c>
      <c r="E10" s="104"/>
      <c r="F10" s="90">
        <v>1679731</v>
      </c>
      <c r="G10" s="90"/>
      <c r="H10" s="90">
        <v>6300</v>
      </c>
      <c r="I10" s="90"/>
      <c r="J10" s="90">
        <v>0</v>
      </c>
      <c r="K10" s="90"/>
      <c r="L10" s="90">
        <v>0</v>
      </c>
      <c r="M10" s="90"/>
      <c r="N10" s="90">
        <v>0</v>
      </c>
      <c r="O10" s="90"/>
      <c r="P10" s="90">
        <v>10582305300</v>
      </c>
      <c r="Q10" s="90"/>
      <c r="R10" s="90">
        <v>0</v>
      </c>
      <c r="S10" s="90"/>
      <c r="T10" s="90">
        <v>10582305300</v>
      </c>
    </row>
    <row r="11" spans="2:28" s="107" customFormat="1" ht="27.75" customHeight="1" x14ac:dyDescent="0.6">
      <c r="B11" s="6" t="s">
        <v>122</v>
      </c>
      <c r="D11" s="6" t="s">
        <v>187</v>
      </c>
      <c r="E11" s="104"/>
      <c r="F11" s="90">
        <v>1959000</v>
      </c>
      <c r="G11" s="90"/>
      <c r="H11" s="90">
        <v>4500</v>
      </c>
      <c r="I11" s="90"/>
      <c r="J11" s="90">
        <v>0</v>
      </c>
      <c r="K11" s="90"/>
      <c r="L11" s="90">
        <v>0</v>
      </c>
      <c r="M11" s="90"/>
      <c r="N11" s="90">
        <v>0</v>
      </c>
      <c r="O11" s="90"/>
      <c r="P11" s="90">
        <v>8815500000</v>
      </c>
      <c r="Q11" s="90"/>
      <c r="R11" s="90">
        <v>125000338</v>
      </c>
      <c r="S11" s="90"/>
      <c r="T11" s="90">
        <v>8690499662</v>
      </c>
    </row>
    <row r="12" spans="2:28" s="107" customFormat="1" ht="27.75" customHeight="1" x14ac:dyDescent="0.6">
      <c r="B12" s="6" t="s">
        <v>153</v>
      </c>
      <c r="D12" s="6" t="s">
        <v>188</v>
      </c>
      <c r="E12" s="104"/>
      <c r="F12" s="90">
        <v>3013713</v>
      </c>
      <c r="G12" s="90"/>
      <c r="H12" s="90">
        <v>2000</v>
      </c>
      <c r="I12" s="90"/>
      <c r="J12" s="90">
        <v>0</v>
      </c>
      <c r="K12" s="90"/>
      <c r="L12" s="90">
        <v>0</v>
      </c>
      <c r="M12" s="90"/>
      <c r="N12" s="90">
        <v>0</v>
      </c>
      <c r="O12" s="90"/>
      <c r="P12" s="90">
        <v>6027426000</v>
      </c>
      <c r="Q12" s="90"/>
      <c r="R12" s="90">
        <v>0</v>
      </c>
      <c r="S12" s="90"/>
      <c r="T12" s="90">
        <v>6027426000</v>
      </c>
    </row>
    <row r="13" spans="2:28" s="107" customFormat="1" ht="27.75" customHeight="1" x14ac:dyDescent="0.6">
      <c r="B13" s="6" t="s">
        <v>130</v>
      </c>
      <c r="D13" s="6" t="s">
        <v>189</v>
      </c>
      <c r="E13" s="104"/>
      <c r="F13" s="90">
        <v>4974884</v>
      </c>
      <c r="G13" s="90"/>
      <c r="H13" s="90">
        <v>900</v>
      </c>
      <c r="I13" s="90"/>
      <c r="J13" s="90">
        <v>0</v>
      </c>
      <c r="K13" s="90"/>
      <c r="L13" s="90">
        <v>0</v>
      </c>
      <c r="M13" s="90"/>
      <c r="N13" s="90">
        <v>0</v>
      </c>
      <c r="O13" s="90"/>
      <c r="P13" s="90">
        <v>4477395600</v>
      </c>
      <c r="Q13" s="90"/>
      <c r="R13" s="90">
        <v>57518943</v>
      </c>
      <c r="S13" s="90"/>
      <c r="T13" s="90">
        <v>4419876657</v>
      </c>
    </row>
    <row r="14" spans="2:28" s="107" customFormat="1" ht="27.75" customHeight="1" x14ac:dyDescent="0.6">
      <c r="B14" s="6" t="s">
        <v>146</v>
      </c>
      <c r="D14" s="6" t="s">
        <v>166</v>
      </c>
      <c r="E14" s="104"/>
      <c r="F14" s="90">
        <v>275724</v>
      </c>
      <c r="G14" s="90"/>
      <c r="H14" s="90">
        <v>15000</v>
      </c>
      <c r="I14" s="90"/>
      <c r="J14" s="90">
        <v>0</v>
      </c>
      <c r="K14" s="90"/>
      <c r="L14" s="90">
        <v>0</v>
      </c>
      <c r="M14" s="90"/>
      <c r="N14" s="90">
        <v>0</v>
      </c>
      <c r="O14" s="90"/>
      <c r="P14" s="90">
        <v>4135860000</v>
      </c>
      <c r="Q14" s="90"/>
      <c r="R14" s="90">
        <v>0</v>
      </c>
      <c r="S14" s="90"/>
      <c r="T14" s="90">
        <v>4135860000</v>
      </c>
    </row>
    <row r="15" spans="2:28" s="107" customFormat="1" ht="27.75" customHeight="1" x14ac:dyDescent="0.6">
      <c r="B15" s="6" t="s">
        <v>157</v>
      </c>
      <c r="D15" s="6" t="s">
        <v>190</v>
      </c>
      <c r="E15" s="104"/>
      <c r="F15" s="90">
        <v>887040</v>
      </c>
      <c r="G15" s="90"/>
      <c r="H15" s="90">
        <v>4327</v>
      </c>
      <c r="I15" s="90"/>
      <c r="J15" s="90">
        <v>0</v>
      </c>
      <c r="K15" s="90"/>
      <c r="L15" s="90">
        <v>0</v>
      </c>
      <c r="M15" s="90"/>
      <c r="N15" s="90">
        <v>0</v>
      </c>
      <c r="O15" s="90"/>
      <c r="P15" s="90">
        <v>3838222080</v>
      </c>
      <c r="Q15" s="90"/>
      <c r="R15" s="90">
        <v>291510538</v>
      </c>
      <c r="S15" s="90"/>
      <c r="T15" s="90">
        <v>3546711542</v>
      </c>
    </row>
    <row r="16" spans="2:28" s="107" customFormat="1" ht="27.75" customHeight="1" x14ac:dyDescent="0.6">
      <c r="B16" s="6" t="s">
        <v>133</v>
      </c>
      <c r="D16" s="6" t="s">
        <v>191</v>
      </c>
      <c r="E16" s="104"/>
      <c r="F16" s="90">
        <v>300000</v>
      </c>
      <c r="G16" s="90"/>
      <c r="H16" s="90">
        <v>11000</v>
      </c>
      <c r="I16" s="90"/>
      <c r="J16" s="90">
        <v>0</v>
      </c>
      <c r="K16" s="90"/>
      <c r="L16" s="90">
        <v>0</v>
      </c>
      <c r="M16" s="90"/>
      <c r="N16" s="90">
        <v>0</v>
      </c>
      <c r="O16" s="90"/>
      <c r="P16" s="90">
        <v>3300000000</v>
      </c>
      <c r="Q16" s="90"/>
      <c r="R16" s="90">
        <v>0</v>
      </c>
      <c r="S16" s="90"/>
      <c r="T16" s="90">
        <v>3300000000</v>
      </c>
    </row>
    <row r="17" spans="2:20" s="107" customFormat="1" ht="27.75" customHeight="1" x14ac:dyDescent="0.6">
      <c r="B17" s="6" t="s">
        <v>131</v>
      </c>
      <c r="D17" s="6" t="s">
        <v>192</v>
      </c>
      <c r="E17" s="104"/>
      <c r="F17" s="90">
        <v>902641</v>
      </c>
      <c r="G17" s="90"/>
      <c r="H17" s="90">
        <v>2211</v>
      </c>
      <c r="I17" s="90"/>
      <c r="J17" s="90">
        <v>0</v>
      </c>
      <c r="K17" s="90"/>
      <c r="L17" s="90">
        <v>0</v>
      </c>
      <c r="M17" s="90"/>
      <c r="N17" s="90">
        <v>0</v>
      </c>
      <c r="O17" s="90"/>
      <c r="P17" s="90">
        <v>1995739251</v>
      </c>
      <c r="Q17" s="90"/>
      <c r="R17" s="90">
        <v>203747058</v>
      </c>
      <c r="S17" s="90"/>
      <c r="T17" s="90">
        <v>1791992193</v>
      </c>
    </row>
    <row r="18" spans="2:20" s="107" customFormat="1" ht="27.75" customHeight="1" x14ac:dyDescent="0.6">
      <c r="B18" s="6" t="s">
        <v>155</v>
      </c>
      <c r="D18" s="6" t="s">
        <v>175</v>
      </c>
      <c r="E18" s="104"/>
      <c r="F18" s="90">
        <v>10679000</v>
      </c>
      <c r="G18" s="90"/>
      <c r="H18" s="90">
        <v>130</v>
      </c>
      <c r="I18" s="90"/>
      <c r="J18" s="90">
        <v>0</v>
      </c>
      <c r="K18" s="90"/>
      <c r="L18" s="90">
        <v>0</v>
      </c>
      <c r="M18" s="90"/>
      <c r="N18" s="90">
        <v>0</v>
      </c>
      <c r="O18" s="90"/>
      <c r="P18" s="90">
        <v>1388270000</v>
      </c>
      <c r="Q18" s="90"/>
      <c r="R18" s="90">
        <v>0</v>
      </c>
      <c r="S18" s="90"/>
      <c r="T18" s="90">
        <v>1388270000</v>
      </c>
    </row>
    <row r="19" spans="2:20" s="107" customFormat="1" ht="27.75" customHeight="1" x14ac:dyDescent="0.6">
      <c r="B19" s="6" t="s">
        <v>139</v>
      </c>
      <c r="D19" s="6" t="s">
        <v>179</v>
      </c>
      <c r="E19" s="104"/>
      <c r="F19" s="90">
        <v>4821980</v>
      </c>
      <c r="G19" s="90"/>
      <c r="H19" s="90">
        <v>200</v>
      </c>
      <c r="I19" s="90"/>
      <c r="J19" s="90">
        <v>0</v>
      </c>
      <c r="K19" s="90"/>
      <c r="L19" s="90">
        <v>0</v>
      </c>
      <c r="M19" s="90"/>
      <c r="N19" s="90">
        <v>0</v>
      </c>
      <c r="O19" s="90"/>
      <c r="P19" s="90">
        <v>964396000</v>
      </c>
      <c r="Q19" s="90"/>
      <c r="R19" s="90">
        <v>39285514</v>
      </c>
      <c r="S19" s="90"/>
      <c r="T19" s="90">
        <v>925110486</v>
      </c>
    </row>
    <row r="20" spans="2:20" s="107" customFormat="1" ht="27.75" customHeight="1" x14ac:dyDescent="0.6">
      <c r="B20" s="6" t="s">
        <v>143</v>
      </c>
      <c r="D20" s="6" t="s">
        <v>190</v>
      </c>
      <c r="E20" s="104"/>
      <c r="F20" s="90">
        <v>842226</v>
      </c>
      <c r="G20" s="90"/>
      <c r="H20" s="90">
        <v>500</v>
      </c>
      <c r="I20" s="90"/>
      <c r="J20" s="90">
        <v>0</v>
      </c>
      <c r="K20" s="90"/>
      <c r="L20" s="90">
        <v>0</v>
      </c>
      <c r="M20" s="90"/>
      <c r="N20" s="90">
        <v>0</v>
      </c>
      <c r="O20" s="90"/>
      <c r="P20" s="90">
        <v>421113000</v>
      </c>
      <c r="Q20" s="90"/>
      <c r="R20" s="90">
        <v>18213275</v>
      </c>
      <c r="S20" s="90"/>
      <c r="T20" s="90">
        <v>402899725</v>
      </c>
    </row>
    <row r="21" spans="2:20" s="107" customFormat="1" ht="27.75" customHeight="1" x14ac:dyDescent="0.6">
      <c r="B21" s="6" t="s">
        <v>162</v>
      </c>
      <c r="D21" s="6" t="s">
        <v>152</v>
      </c>
      <c r="E21" s="104"/>
      <c r="F21" s="90">
        <v>241720</v>
      </c>
      <c r="G21" s="90"/>
      <c r="H21" s="90">
        <v>1760</v>
      </c>
      <c r="I21" s="90"/>
      <c r="J21" s="90">
        <v>0</v>
      </c>
      <c r="K21" s="90"/>
      <c r="L21" s="90">
        <v>0</v>
      </c>
      <c r="M21" s="90"/>
      <c r="N21" s="90">
        <v>0</v>
      </c>
      <c r="O21" s="90"/>
      <c r="P21" s="90">
        <v>425427200</v>
      </c>
      <c r="Q21" s="90"/>
      <c r="R21" s="90">
        <v>24960590</v>
      </c>
      <c r="S21" s="90"/>
      <c r="T21" s="90">
        <v>400466610</v>
      </c>
    </row>
    <row r="22" spans="2:20" s="107" customFormat="1" ht="27.75" customHeight="1" x14ac:dyDescent="0.6">
      <c r="B22" s="6" t="s">
        <v>172</v>
      </c>
      <c r="D22" s="6" t="s">
        <v>193</v>
      </c>
      <c r="E22" s="104"/>
      <c r="F22" s="90">
        <v>5022320</v>
      </c>
      <c r="G22" s="90"/>
      <c r="H22" s="90">
        <v>40</v>
      </c>
      <c r="I22" s="90"/>
      <c r="J22" s="90">
        <v>0</v>
      </c>
      <c r="K22" s="90"/>
      <c r="L22" s="90">
        <v>0</v>
      </c>
      <c r="M22" s="90"/>
      <c r="N22" s="90">
        <v>0</v>
      </c>
      <c r="O22" s="90"/>
      <c r="P22" s="90">
        <v>200892800</v>
      </c>
      <c r="Q22" s="90"/>
      <c r="R22" s="90">
        <v>2714768</v>
      </c>
      <c r="S22" s="90"/>
      <c r="T22" s="90">
        <v>198178032</v>
      </c>
    </row>
    <row r="23" spans="2:20" s="107" customFormat="1" ht="27.75" customHeight="1" x14ac:dyDescent="0.6">
      <c r="B23" s="6" t="s">
        <v>171</v>
      </c>
      <c r="D23" s="6" t="s">
        <v>194</v>
      </c>
      <c r="E23" s="104"/>
      <c r="F23" s="90">
        <v>1241633</v>
      </c>
      <c r="G23" s="90"/>
      <c r="H23" s="90">
        <v>100</v>
      </c>
      <c r="I23" s="90"/>
      <c r="J23" s="90">
        <v>0</v>
      </c>
      <c r="K23" s="90"/>
      <c r="L23" s="90">
        <v>0</v>
      </c>
      <c r="M23" s="90"/>
      <c r="N23" s="90">
        <v>0</v>
      </c>
      <c r="O23" s="90"/>
      <c r="P23" s="90">
        <v>124163300</v>
      </c>
      <c r="Q23" s="90"/>
      <c r="R23" s="90">
        <v>0</v>
      </c>
      <c r="S23" s="90"/>
      <c r="T23" s="90">
        <v>124163300</v>
      </c>
    </row>
    <row r="24" spans="2:20" s="107" customFormat="1" ht="27.75" customHeight="1" x14ac:dyDescent="0.6">
      <c r="B24" s="6" t="s">
        <v>156</v>
      </c>
      <c r="D24" s="6" t="s">
        <v>175</v>
      </c>
      <c r="E24" s="104"/>
      <c r="F24" s="90">
        <v>16200000</v>
      </c>
      <c r="G24" s="90"/>
      <c r="H24" s="90">
        <v>3</v>
      </c>
      <c r="I24" s="90"/>
      <c r="J24" s="90">
        <v>0</v>
      </c>
      <c r="K24" s="90"/>
      <c r="L24" s="90">
        <v>0</v>
      </c>
      <c r="M24" s="90"/>
      <c r="N24" s="90">
        <v>0</v>
      </c>
      <c r="O24" s="90"/>
      <c r="P24" s="90">
        <v>48600000</v>
      </c>
      <c r="Q24" s="90"/>
      <c r="R24" s="90">
        <v>0</v>
      </c>
      <c r="S24" s="90"/>
      <c r="T24" s="90">
        <v>48600000</v>
      </c>
    </row>
    <row r="25" spans="2:20" s="107" customFormat="1" ht="27.75" customHeight="1" x14ac:dyDescent="0.6">
      <c r="B25" s="6" t="s">
        <v>174</v>
      </c>
      <c r="D25" s="6" t="s">
        <v>176</v>
      </c>
      <c r="E25" s="104"/>
      <c r="F25" s="90">
        <v>70000</v>
      </c>
      <c r="G25" s="90"/>
      <c r="H25" s="90">
        <v>500</v>
      </c>
      <c r="I25" s="90"/>
      <c r="J25" s="90">
        <v>0</v>
      </c>
      <c r="K25" s="90"/>
      <c r="L25" s="90">
        <v>0</v>
      </c>
      <c r="M25" s="90"/>
      <c r="N25" s="90">
        <v>0</v>
      </c>
      <c r="O25" s="90"/>
      <c r="P25" s="90">
        <v>35000000</v>
      </c>
      <c r="Q25" s="90"/>
      <c r="R25" s="90">
        <v>355932</v>
      </c>
      <c r="S25" s="90"/>
      <c r="T25" s="90">
        <v>34644068</v>
      </c>
    </row>
    <row r="26" spans="2:20" s="107" customFormat="1" ht="27.75" customHeight="1" x14ac:dyDescent="0.6">
      <c r="B26" s="6" t="s">
        <v>173</v>
      </c>
      <c r="D26" s="6" t="s">
        <v>195</v>
      </c>
      <c r="E26" s="104"/>
      <c r="F26" s="90">
        <v>900000</v>
      </c>
      <c r="G26" s="90"/>
      <c r="H26" s="90">
        <v>11</v>
      </c>
      <c r="I26" s="90"/>
      <c r="J26" s="90">
        <v>0</v>
      </c>
      <c r="K26" s="90"/>
      <c r="L26" s="90">
        <v>0</v>
      </c>
      <c r="M26" s="90"/>
      <c r="N26" s="90">
        <v>0</v>
      </c>
      <c r="O26" s="90"/>
      <c r="P26" s="90">
        <v>9900000</v>
      </c>
      <c r="Q26" s="90"/>
      <c r="R26" s="90">
        <v>397041</v>
      </c>
      <c r="S26" s="90"/>
      <c r="T26" s="90">
        <v>9502959</v>
      </c>
    </row>
    <row r="27" spans="2:20" s="107" customFormat="1" ht="27.75" customHeight="1" x14ac:dyDescent="0.6">
      <c r="B27" s="6" t="s">
        <v>138</v>
      </c>
      <c r="D27" s="6" t="s">
        <v>177</v>
      </c>
      <c r="E27" s="104"/>
      <c r="F27" s="90">
        <v>1</v>
      </c>
      <c r="G27" s="90"/>
      <c r="H27" s="90">
        <v>2400</v>
      </c>
      <c r="I27" s="90"/>
      <c r="J27" s="90">
        <v>0</v>
      </c>
      <c r="K27" s="90"/>
      <c r="L27" s="90">
        <v>0</v>
      </c>
      <c r="M27" s="90"/>
      <c r="N27" s="90">
        <v>0</v>
      </c>
      <c r="O27" s="90"/>
      <c r="P27" s="90">
        <v>2400</v>
      </c>
      <c r="Q27" s="90"/>
      <c r="R27" s="90">
        <v>47</v>
      </c>
      <c r="S27" s="90"/>
      <c r="T27" s="90">
        <v>2353</v>
      </c>
    </row>
    <row r="28" spans="2:20" s="107" customFormat="1" ht="27.75" customHeight="1" x14ac:dyDescent="0.6">
      <c r="B28" s="6" t="s">
        <v>128</v>
      </c>
      <c r="D28" s="6" t="s">
        <v>151</v>
      </c>
      <c r="E28" s="104"/>
      <c r="F28" s="90">
        <v>1</v>
      </c>
      <c r="G28" s="90"/>
      <c r="H28" s="90">
        <v>170</v>
      </c>
      <c r="I28" s="90"/>
      <c r="J28" s="90">
        <v>0</v>
      </c>
      <c r="K28" s="90"/>
      <c r="L28" s="90">
        <v>0</v>
      </c>
      <c r="M28" s="90"/>
      <c r="N28" s="90">
        <v>0</v>
      </c>
      <c r="O28" s="90"/>
      <c r="P28" s="90">
        <v>170</v>
      </c>
      <c r="Q28" s="90"/>
      <c r="R28" s="90">
        <v>4</v>
      </c>
      <c r="S28" s="90"/>
      <c r="T28" s="90">
        <v>166</v>
      </c>
    </row>
    <row r="29" spans="2:20" s="4" customFormat="1" x14ac:dyDescent="0.55000000000000004">
      <c r="D29" s="6"/>
      <c r="E29" s="6"/>
      <c r="F29" s="90"/>
      <c r="G29" s="6"/>
      <c r="H29" s="90"/>
      <c r="I29" s="6"/>
      <c r="J29" s="90"/>
      <c r="K29" s="6"/>
      <c r="L29" s="90"/>
      <c r="M29" s="6"/>
      <c r="N29" s="90"/>
      <c r="O29" s="6"/>
      <c r="P29" s="90"/>
      <c r="Q29" s="6"/>
      <c r="R29" s="90"/>
      <c r="S29" s="6"/>
      <c r="T29" s="90"/>
    </row>
    <row r="30" spans="2:20" ht="21.75" thickBot="1" x14ac:dyDescent="0.6">
      <c r="B30" s="30" t="s">
        <v>88</v>
      </c>
      <c r="C30" s="30"/>
      <c r="D30" s="30"/>
      <c r="E30" s="30"/>
      <c r="F30" s="72">
        <f>SUM(F10:F29)</f>
        <v>54011614</v>
      </c>
      <c r="G30" s="72"/>
      <c r="H30" s="72">
        <f>SUM(H10:H29)</f>
        <v>52052</v>
      </c>
      <c r="I30" s="72"/>
      <c r="J30" s="72">
        <f>SUM(J10:J29)</f>
        <v>0</v>
      </c>
      <c r="K30" s="72"/>
      <c r="L30" s="72">
        <f>SUM(L10:L29)</f>
        <v>0</v>
      </c>
      <c r="M30" s="72"/>
      <c r="N30" s="72">
        <f>SUM(N10:N29)</f>
        <v>0</v>
      </c>
      <c r="O30" s="72"/>
      <c r="P30" s="72">
        <f>SUM(P10:P29)</f>
        <v>46790213101</v>
      </c>
      <c r="Q30" s="77"/>
      <c r="R30" s="72">
        <f>SUM(R10:R29)</f>
        <v>763704048</v>
      </c>
      <c r="S30" s="77"/>
      <c r="T30" s="72">
        <f>SUM(T10:T29)</f>
        <v>46026509053</v>
      </c>
    </row>
    <row r="31" spans="2:20" ht="21.75" thickTop="1" x14ac:dyDescent="0.55000000000000004"/>
    <row r="32" spans="2:20" ht="30" x14ac:dyDescent="0.75">
      <c r="J32" s="55">
        <v>10</v>
      </c>
    </row>
  </sheetData>
  <sortState xmlns:xlrd2="http://schemas.microsoft.com/office/spreadsheetml/2017/richdata2" ref="B29:T29">
    <sortCondition descending="1" ref="T29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view="pageBreakPreview" topLeftCell="A14" zoomScale="60" zoomScaleNormal="70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 x14ac:dyDescent="0.55000000000000004">
      <c r="B4" s="110" t="s">
        <v>196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9" t="s">
        <v>2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ht="48" customHeight="1" x14ac:dyDescent="0.65">
      <c r="B9" s="109" t="s">
        <v>2</v>
      </c>
      <c r="D9" s="113" t="s">
        <v>6</v>
      </c>
      <c r="E9" s="53"/>
      <c r="F9" s="113" t="s">
        <v>68</v>
      </c>
      <c r="G9" s="53"/>
      <c r="H9" s="113" t="s">
        <v>69</v>
      </c>
      <c r="I9" s="53"/>
      <c r="J9" s="113" t="s">
        <v>70</v>
      </c>
      <c r="K9" s="41"/>
      <c r="L9" s="113" t="s">
        <v>6</v>
      </c>
      <c r="M9" s="53"/>
      <c r="N9" s="113" t="s">
        <v>68</v>
      </c>
      <c r="O9" s="53"/>
      <c r="P9" s="113" t="s">
        <v>69</v>
      </c>
      <c r="Q9" s="53"/>
      <c r="R9" s="113" t="s">
        <v>70</v>
      </c>
    </row>
    <row r="10" spans="2:28" s="2" customFormat="1" x14ac:dyDescent="0.55000000000000004">
      <c r="B10" s="2" t="s">
        <v>139</v>
      </c>
      <c r="C10" s="104"/>
      <c r="D10" s="86">
        <v>4821980</v>
      </c>
      <c r="E10" s="86"/>
      <c r="F10" s="86">
        <v>78034748485</v>
      </c>
      <c r="G10" s="86"/>
      <c r="H10" s="86">
        <v>75733969660</v>
      </c>
      <c r="I10" s="86"/>
      <c r="J10" s="86">
        <v>2300778825</v>
      </c>
      <c r="K10" s="86"/>
      <c r="L10" s="86">
        <v>4821980</v>
      </c>
      <c r="M10" s="86"/>
      <c r="N10" s="86">
        <v>78034748485</v>
      </c>
      <c r="O10" s="86"/>
      <c r="P10" s="86">
        <v>67073864943</v>
      </c>
      <c r="Q10" s="86"/>
      <c r="R10" s="86">
        <v>10960883542</v>
      </c>
    </row>
    <row r="11" spans="2:28" s="2" customFormat="1" x14ac:dyDescent="0.55000000000000004">
      <c r="B11" s="2" t="s">
        <v>155</v>
      </c>
      <c r="C11" s="104"/>
      <c r="D11" s="86">
        <v>12910060</v>
      </c>
      <c r="E11" s="86"/>
      <c r="F11" s="86">
        <v>56350779422</v>
      </c>
      <c r="G11" s="86"/>
      <c r="H11" s="86">
        <v>56219687604</v>
      </c>
      <c r="I11" s="86"/>
      <c r="J11" s="86">
        <v>131091818</v>
      </c>
      <c r="K11" s="86"/>
      <c r="L11" s="86">
        <v>12910060</v>
      </c>
      <c r="M11" s="86"/>
      <c r="N11" s="86">
        <v>56350779422</v>
      </c>
      <c r="O11" s="86"/>
      <c r="P11" s="86">
        <v>55098632088</v>
      </c>
      <c r="Q11" s="86"/>
      <c r="R11" s="86">
        <v>1252147334</v>
      </c>
    </row>
    <row r="12" spans="2:28" s="2" customFormat="1" x14ac:dyDescent="0.55000000000000004">
      <c r="B12" s="2" t="s">
        <v>145</v>
      </c>
      <c r="C12" s="104"/>
      <c r="D12" s="86">
        <v>1148369</v>
      </c>
      <c r="E12" s="86"/>
      <c r="F12" s="86">
        <v>24805581722</v>
      </c>
      <c r="G12" s="86"/>
      <c r="H12" s="86">
        <v>26553554314</v>
      </c>
      <c r="I12" s="86"/>
      <c r="J12" s="86">
        <v>-1747972591</v>
      </c>
      <c r="K12" s="86"/>
      <c r="L12" s="86">
        <v>1148369</v>
      </c>
      <c r="M12" s="86"/>
      <c r="N12" s="86">
        <v>24805581722</v>
      </c>
      <c r="O12" s="86"/>
      <c r="P12" s="86">
        <v>23801029864</v>
      </c>
      <c r="Q12" s="86"/>
      <c r="R12" s="86">
        <v>1004551858</v>
      </c>
    </row>
    <row r="13" spans="2:28" s="2" customFormat="1" x14ac:dyDescent="0.55000000000000004">
      <c r="B13" s="2" t="s">
        <v>146</v>
      </c>
      <c r="C13" s="104"/>
      <c r="D13" s="86">
        <v>157501</v>
      </c>
      <c r="E13" s="86"/>
      <c r="F13" s="86">
        <v>19022510089</v>
      </c>
      <c r="G13" s="86"/>
      <c r="H13" s="86">
        <v>25565901639</v>
      </c>
      <c r="I13" s="86"/>
      <c r="J13" s="86">
        <v>-6543391549</v>
      </c>
      <c r="K13" s="86"/>
      <c r="L13" s="86">
        <v>157501</v>
      </c>
      <c r="M13" s="86"/>
      <c r="N13" s="86">
        <v>19022510089</v>
      </c>
      <c r="O13" s="86"/>
      <c r="P13" s="86">
        <v>18255205249</v>
      </c>
      <c r="Q13" s="86"/>
      <c r="R13" s="86">
        <v>767304840</v>
      </c>
    </row>
    <row r="14" spans="2:28" s="2" customFormat="1" x14ac:dyDescent="0.55000000000000004">
      <c r="B14" s="2" t="s">
        <v>169</v>
      </c>
      <c r="C14" s="104"/>
      <c r="D14" s="86">
        <v>697392</v>
      </c>
      <c r="E14" s="86"/>
      <c r="F14" s="86">
        <v>27036458186</v>
      </c>
      <c r="G14" s="86"/>
      <c r="H14" s="86">
        <v>26299656337</v>
      </c>
      <c r="I14" s="86"/>
      <c r="J14" s="86">
        <v>736801849</v>
      </c>
      <c r="K14" s="86"/>
      <c r="L14" s="86">
        <v>697392</v>
      </c>
      <c r="M14" s="86"/>
      <c r="N14" s="86">
        <v>27036458186</v>
      </c>
      <c r="O14" s="86"/>
      <c r="P14" s="86">
        <v>26370108277</v>
      </c>
      <c r="Q14" s="86"/>
      <c r="R14" s="86">
        <v>666349909</v>
      </c>
    </row>
    <row r="15" spans="2:28" s="2" customFormat="1" x14ac:dyDescent="0.55000000000000004">
      <c r="B15" s="2" t="s">
        <v>180</v>
      </c>
      <c r="C15" s="104"/>
      <c r="D15" s="86">
        <v>4000</v>
      </c>
      <c r="E15" s="86"/>
      <c r="F15" s="86">
        <v>3082281235</v>
      </c>
      <c r="G15" s="86"/>
      <c r="H15" s="86">
        <v>3058085621</v>
      </c>
      <c r="I15" s="86"/>
      <c r="J15" s="86">
        <v>24195614</v>
      </c>
      <c r="K15" s="86"/>
      <c r="L15" s="86">
        <v>4000</v>
      </c>
      <c r="M15" s="86"/>
      <c r="N15" s="86">
        <v>3082281235</v>
      </c>
      <c r="O15" s="86"/>
      <c r="P15" s="86">
        <v>2996322983</v>
      </c>
      <c r="Q15" s="86"/>
      <c r="R15" s="86">
        <v>85958252</v>
      </c>
    </row>
    <row r="16" spans="2:28" s="2" customFormat="1" x14ac:dyDescent="0.55000000000000004">
      <c r="B16" s="2" t="s">
        <v>213</v>
      </c>
      <c r="C16" s="104"/>
      <c r="D16" s="86">
        <v>10500</v>
      </c>
      <c r="E16" s="86"/>
      <c r="F16" s="86">
        <v>10265564029</v>
      </c>
      <c r="G16" s="86"/>
      <c r="H16" s="86">
        <v>10232014211</v>
      </c>
      <c r="I16" s="86"/>
      <c r="J16" s="86">
        <v>33549818</v>
      </c>
      <c r="K16" s="86"/>
      <c r="L16" s="86">
        <v>10500</v>
      </c>
      <c r="M16" s="86"/>
      <c r="N16" s="86">
        <v>10265564029</v>
      </c>
      <c r="O16" s="86"/>
      <c r="P16" s="86">
        <v>10232014211</v>
      </c>
      <c r="Q16" s="86"/>
      <c r="R16" s="86">
        <v>33549818</v>
      </c>
    </row>
    <row r="17" spans="2:18" s="2" customFormat="1" x14ac:dyDescent="0.55000000000000004">
      <c r="B17" s="2" t="s">
        <v>126</v>
      </c>
      <c r="C17" s="104"/>
      <c r="D17" s="86">
        <v>77</v>
      </c>
      <c r="E17" s="86"/>
      <c r="F17" s="86">
        <v>61375583</v>
      </c>
      <c r="G17" s="86"/>
      <c r="H17" s="86">
        <v>61284740</v>
      </c>
      <c r="I17" s="86"/>
      <c r="J17" s="86">
        <v>90843</v>
      </c>
      <c r="K17" s="86"/>
      <c r="L17" s="86">
        <v>77</v>
      </c>
      <c r="M17" s="86"/>
      <c r="N17" s="86">
        <v>61375583</v>
      </c>
      <c r="O17" s="86"/>
      <c r="P17" s="86">
        <v>56096650</v>
      </c>
      <c r="Q17" s="86"/>
      <c r="R17" s="86">
        <v>5278933</v>
      </c>
    </row>
    <row r="18" spans="2:18" s="2" customFormat="1" x14ac:dyDescent="0.55000000000000004">
      <c r="B18" s="2" t="s">
        <v>117</v>
      </c>
      <c r="C18" s="104"/>
      <c r="D18" s="86">
        <v>5400</v>
      </c>
      <c r="E18" s="86"/>
      <c r="F18" s="86">
        <v>5399021250</v>
      </c>
      <c r="G18" s="86"/>
      <c r="H18" s="86">
        <v>5399021250</v>
      </c>
      <c r="I18" s="86"/>
      <c r="J18" s="86">
        <v>0</v>
      </c>
      <c r="K18" s="86"/>
      <c r="L18" s="86">
        <v>5400</v>
      </c>
      <c r="M18" s="86"/>
      <c r="N18" s="86">
        <v>5399021250</v>
      </c>
      <c r="O18" s="86"/>
      <c r="P18" s="86">
        <v>5399021250</v>
      </c>
      <c r="Q18" s="86"/>
      <c r="R18" s="86">
        <v>0</v>
      </c>
    </row>
    <row r="19" spans="2:18" s="2" customFormat="1" x14ac:dyDescent="0.55000000000000004">
      <c r="B19" s="2" t="s">
        <v>123</v>
      </c>
      <c r="C19" s="104"/>
      <c r="D19" s="86">
        <v>5697</v>
      </c>
      <c r="E19" s="86"/>
      <c r="F19" s="86">
        <v>4230793719</v>
      </c>
      <c r="G19" s="86"/>
      <c r="H19" s="86">
        <v>4272692455</v>
      </c>
      <c r="I19" s="86"/>
      <c r="J19" s="86">
        <v>-41898735</v>
      </c>
      <c r="K19" s="86"/>
      <c r="L19" s="86">
        <v>5697</v>
      </c>
      <c r="M19" s="86"/>
      <c r="N19" s="86">
        <v>4230793719</v>
      </c>
      <c r="O19" s="86"/>
      <c r="P19" s="86">
        <v>4265742694</v>
      </c>
      <c r="Q19" s="86"/>
      <c r="R19" s="86">
        <v>-34948974</v>
      </c>
    </row>
    <row r="20" spans="2:18" s="2" customFormat="1" x14ac:dyDescent="0.55000000000000004">
      <c r="B20" s="2" t="s">
        <v>183</v>
      </c>
      <c r="C20" s="104"/>
      <c r="D20" s="86">
        <v>6100</v>
      </c>
      <c r="E20" s="86"/>
      <c r="F20" s="86">
        <v>4403523716</v>
      </c>
      <c r="G20" s="86"/>
      <c r="H20" s="86">
        <v>4467839647</v>
      </c>
      <c r="I20" s="86"/>
      <c r="J20" s="86">
        <v>-64315930</v>
      </c>
      <c r="K20" s="86"/>
      <c r="L20" s="86">
        <v>6100</v>
      </c>
      <c r="M20" s="86"/>
      <c r="N20" s="86">
        <v>4403523716</v>
      </c>
      <c r="O20" s="86"/>
      <c r="P20" s="86">
        <v>4467839647</v>
      </c>
      <c r="Q20" s="86"/>
      <c r="R20" s="86">
        <v>-64315930</v>
      </c>
    </row>
    <row r="21" spans="2:18" s="2" customFormat="1" x14ac:dyDescent="0.55000000000000004">
      <c r="B21" s="2" t="s">
        <v>172</v>
      </c>
      <c r="C21" s="104"/>
      <c r="D21" s="86">
        <v>782001</v>
      </c>
      <c r="E21" s="86"/>
      <c r="F21" s="86">
        <v>1341702810</v>
      </c>
      <c r="G21" s="86"/>
      <c r="H21" s="86">
        <v>-571088554</v>
      </c>
      <c r="I21" s="86"/>
      <c r="J21" s="86">
        <v>1912791364</v>
      </c>
      <c r="K21" s="86"/>
      <c r="L21" s="86">
        <v>782001</v>
      </c>
      <c r="M21" s="86"/>
      <c r="N21" s="86">
        <v>1341702810</v>
      </c>
      <c r="O21" s="86"/>
      <c r="P21" s="86">
        <v>1945813397</v>
      </c>
      <c r="Q21" s="86"/>
      <c r="R21" s="86">
        <v>-604110586</v>
      </c>
    </row>
    <row r="22" spans="2:18" s="2" customFormat="1" x14ac:dyDescent="0.55000000000000004">
      <c r="B22" s="2" t="s">
        <v>147</v>
      </c>
      <c r="C22" s="104"/>
      <c r="D22" s="86">
        <v>1887380</v>
      </c>
      <c r="E22" s="86"/>
      <c r="F22" s="86">
        <v>42476038014</v>
      </c>
      <c r="G22" s="86"/>
      <c r="H22" s="86">
        <v>50562244898</v>
      </c>
      <c r="I22" s="86"/>
      <c r="J22" s="86">
        <v>-8086206883</v>
      </c>
      <c r="K22" s="86"/>
      <c r="L22" s="86">
        <v>1887380</v>
      </c>
      <c r="M22" s="86"/>
      <c r="N22" s="86">
        <v>42476038014</v>
      </c>
      <c r="O22" s="86"/>
      <c r="P22" s="86">
        <v>43920696522</v>
      </c>
      <c r="Q22" s="86"/>
      <c r="R22" s="86">
        <v>-1444658507</v>
      </c>
    </row>
    <row r="23" spans="2:18" s="2" customFormat="1" x14ac:dyDescent="0.55000000000000004">
      <c r="B23" s="2" t="s">
        <v>178</v>
      </c>
      <c r="C23" s="104"/>
      <c r="D23" s="86">
        <v>130020</v>
      </c>
      <c r="E23" s="86"/>
      <c r="F23" s="86">
        <v>11983724446</v>
      </c>
      <c r="G23" s="86"/>
      <c r="H23" s="86">
        <v>14345055827</v>
      </c>
      <c r="I23" s="86"/>
      <c r="J23" s="86">
        <v>-2361331380</v>
      </c>
      <c r="K23" s="86"/>
      <c r="L23" s="86">
        <v>130020</v>
      </c>
      <c r="M23" s="86"/>
      <c r="N23" s="86">
        <v>11983724446</v>
      </c>
      <c r="O23" s="86"/>
      <c r="P23" s="86">
        <v>14035670014</v>
      </c>
      <c r="Q23" s="86"/>
      <c r="R23" s="86">
        <v>-2051945567</v>
      </c>
    </row>
    <row r="24" spans="2:18" s="2" customFormat="1" x14ac:dyDescent="0.55000000000000004">
      <c r="B24" s="2" t="s">
        <v>149</v>
      </c>
      <c r="C24" s="104"/>
      <c r="D24" s="86">
        <v>1362364</v>
      </c>
      <c r="E24" s="86"/>
      <c r="F24" s="86">
        <v>17659523461</v>
      </c>
      <c r="G24" s="86"/>
      <c r="H24" s="86">
        <v>18770014968</v>
      </c>
      <c r="I24" s="86"/>
      <c r="J24" s="86">
        <v>-1110491506</v>
      </c>
      <c r="K24" s="86"/>
      <c r="L24" s="86">
        <v>1362364</v>
      </c>
      <c r="M24" s="86"/>
      <c r="N24" s="86">
        <v>17659523461</v>
      </c>
      <c r="O24" s="86"/>
      <c r="P24" s="86">
        <v>19886971817</v>
      </c>
      <c r="Q24" s="86"/>
      <c r="R24" s="86">
        <v>-2227448355</v>
      </c>
    </row>
    <row r="25" spans="2:18" s="2" customFormat="1" x14ac:dyDescent="0.55000000000000004">
      <c r="B25" s="2" t="s">
        <v>154</v>
      </c>
      <c r="C25" s="104"/>
      <c r="D25" s="86">
        <v>931130</v>
      </c>
      <c r="E25" s="86"/>
      <c r="F25" s="86">
        <v>46834842690</v>
      </c>
      <c r="G25" s="86"/>
      <c r="H25" s="86">
        <v>54612179966</v>
      </c>
      <c r="I25" s="86"/>
      <c r="J25" s="86">
        <v>-7777337275</v>
      </c>
      <c r="K25" s="86"/>
      <c r="L25" s="86">
        <v>931130</v>
      </c>
      <c r="M25" s="86"/>
      <c r="N25" s="86">
        <v>46834842690</v>
      </c>
      <c r="O25" s="86"/>
      <c r="P25" s="86">
        <v>49371434018</v>
      </c>
      <c r="Q25" s="86"/>
      <c r="R25" s="86">
        <v>-2536591327</v>
      </c>
    </row>
    <row r="26" spans="2:18" s="2" customFormat="1" x14ac:dyDescent="0.55000000000000004">
      <c r="B26" s="2" t="s">
        <v>198</v>
      </c>
      <c r="C26" s="104"/>
      <c r="D26" s="86">
        <v>617252</v>
      </c>
      <c r="E26" s="86"/>
      <c r="F26" s="86">
        <v>17560641014</v>
      </c>
      <c r="G26" s="86"/>
      <c r="H26" s="86">
        <v>20309610444</v>
      </c>
      <c r="I26" s="86"/>
      <c r="J26" s="86">
        <v>-2748969429</v>
      </c>
      <c r="K26" s="86"/>
      <c r="L26" s="86">
        <v>617252</v>
      </c>
      <c r="M26" s="86"/>
      <c r="N26" s="86">
        <v>17560641014</v>
      </c>
      <c r="O26" s="86"/>
      <c r="P26" s="86">
        <v>20309610444</v>
      </c>
      <c r="Q26" s="86"/>
      <c r="R26" s="86">
        <v>-2748969429</v>
      </c>
    </row>
    <row r="27" spans="2:18" s="2" customFormat="1" x14ac:dyDescent="0.55000000000000004">
      <c r="B27" s="2" t="s">
        <v>143</v>
      </c>
      <c r="C27" s="104"/>
      <c r="D27" s="86">
        <v>1511787</v>
      </c>
      <c r="E27" s="86"/>
      <c r="F27" s="86">
        <v>12713619197</v>
      </c>
      <c r="G27" s="86"/>
      <c r="H27" s="86">
        <v>14048553380</v>
      </c>
      <c r="I27" s="86"/>
      <c r="J27" s="86">
        <v>-1334934182</v>
      </c>
      <c r="K27" s="86"/>
      <c r="L27" s="86">
        <v>1511787</v>
      </c>
      <c r="M27" s="86"/>
      <c r="N27" s="86">
        <v>12713619197</v>
      </c>
      <c r="O27" s="86"/>
      <c r="P27" s="86">
        <v>15723101716</v>
      </c>
      <c r="Q27" s="86"/>
      <c r="R27" s="86">
        <v>-3009482518</v>
      </c>
    </row>
    <row r="28" spans="2:18" s="2" customFormat="1" x14ac:dyDescent="0.55000000000000004">
      <c r="B28" s="2" t="s">
        <v>173</v>
      </c>
      <c r="C28" s="104"/>
      <c r="D28" s="86">
        <v>900000</v>
      </c>
      <c r="E28" s="86"/>
      <c r="F28" s="86">
        <v>7622375400</v>
      </c>
      <c r="G28" s="86"/>
      <c r="H28" s="86">
        <v>8418609450</v>
      </c>
      <c r="I28" s="86"/>
      <c r="J28" s="86">
        <v>-796234050</v>
      </c>
      <c r="K28" s="86"/>
      <c r="L28" s="86">
        <v>900000</v>
      </c>
      <c r="M28" s="86"/>
      <c r="N28" s="86">
        <v>7622375400</v>
      </c>
      <c r="O28" s="86"/>
      <c r="P28" s="86">
        <v>11377548511</v>
      </c>
      <c r="Q28" s="86"/>
      <c r="R28" s="86">
        <v>-3755173111</v>
      </c>
    </row>
    <row r="29" spans="2:18" s="2" customFormat="1" x14ac:dyDescent="0.55000000000000004">
      <c r="B29" s="2" t="s">
        <v>130</v>
      </c>
      <c r="C29" s="104"/>
      <c r="D29" s="86">
        <v>4974884</v>
      </c>
      <c r="E29" s="86"/>
      <c r="F29" s="86">
        <v>33974097234</v>
      </c>
      <c r="G29" s="86"/>
      <c r="H29" s="86">
        <v>32886134877</v>
      </c>
      <c r="I29" s="86"/>
      <c r="J29" s="86">
        <v>1087962357</v>
      </c>
      <c r="K29" s="86"/>
      <c r="L29" s="86">
        <v>4974884</v>
      </c>
      <c r="M29" s="86"/>
      <c r="N29" s="86">
        <v>33974097234</v>
      </c>
      <c r="O29" s="86"/>
      <c r="P29" s="86">
        <v>40650229878</v>
      </c>
      <c r="Q29" s="86"/>
      <c r="R29" s="86">
        <v>-6676132643</v>
      </c>
    </row>
    <row r="30" spans="2:18" s="2" customFormat="1" x14ac:dyDescent="0.55000000000000004">
      <c r="B30" s="2" t="s">
        <v>168</v>
      </c>
      <c r="C30" s="104"/>
      <c r="D30" s="86">
        <v>906255</v>
      </c>
      <c r="E30" s="86"/>
      <c r="F30" s="86">
        <v>31485154257</v>
      </c>
      <c r="G30" s="86"/>
      <c r="H30" s="86">
        <v>36169640727</v>
      </c>
      <c r="I30" s="86"/>
      <c r="J30" s="86">
        <v>-4684486469</v>
      </c>
      <c r="K30" s="86"/>
      <c r="L30" s="86">
        <v>906255</v>
      </c>
      <c r="M30" s="86"/>
      <c r="N30" s="86">
        <v>31485154257</v>
      </c>
      <c r="O30" s="86"/>
      <c r="P30" s="86">
        <v>39611468614</v>
      </c>
      <c r="Q30" s="86"/>
      <c r="R30" s="86">
        <v>-8126314356</v>
      </c>
    </row>
    <row r="31" spans="2:18" s="2" customFormat="1" x14ac:dyDescent="0.55000000000000004">
      <c r="B31" s="2" t="s">
        <v>171</v>
      </c>
      <c r="C31" s="104"/>
      <c r="D31" s="86">
        <v>2034482</v>
      </c>
      <c r="E31" s="86"/>
      <c r="F31" s="86">
        <v>19677726576</v>
      </c>
      <c r="G31" s="86"/>
      <c r="H31" s="86">
        <v>26905700585</v>
      </c>
      <c r="I31" s="86"/>
      <c r="J31" s="86">
        <v>-7227974008</v>
      </c>
      <c r="K31" s="86"/>
      <c r="L31" s="86">
        <v>2034482</v>
      </c>
      <c r="M31" s="86"/>
      <c r="N31" s="86">
        <v>19677726576</v>
      </c>
      <c r="O31" s="86"/>
      <c r="P31" s="86">
        <v>28511689218</v>
      </c>
      <c r="Q31" s="86"/>
      <c r="R31" s="86">
        <v>-8833962641</v>
      </c>
    </row>
    <row r="32" spans="2:18" s="2" customFormat="1" x14ac:dyDescent="0.55000000000000004">
      <c r="B32" s="2" t="s">
        <v>157</v>
      </c>
      <c r="C32" s="104"/>
      <c r="D32" s="86">
        <v>434650</v>
      </c>
      <c r="E32" s="86"/>
      <c r="F32" s="86">
        <v>18967602246</v>
      </c>
      <c r="G32" s="86"/>
      <c r="H32" s="86">
        <v>13998332156</v>
      </c>
      <c r="I32" s="86"/>
      <c r="J32" s="86">
        <v>4969270090</v>
      </c>
      <c r="K32" s="86"/>
      <c r="L32" s="86">
        <v>434650</v>
      </c>
      <c r="M32" s="86"/>
      <c r="N32" s="86">
        <v>18967602246</v>
      </c>
      <c r="O32" s="86"/>
      <c r="P32" s="86">
        <v>27898202031</v>
      </c>
      <c r="Q32" s="86"/>
      <c r="R32" s="86">
        <v>-8930599784</v>
      </c>
    </row>
    <row r="33" spans="2:18" s="2" customFormat="1" x14ac:dyDescent="0.55000000000000004">
      <c r="B33" s="2" t="s">
        <v>156</v>
      </c>
      <c r="C33" s="104"/>
      <c r="D33" s="86">
        <v>16200000</v>
      </c>
      <c r="E33" s="86"/>
      <c r="F33" s="86">
        <v>31305417840</v>
      </c>
      <c r="G33" s="86"/>
      <c r="H33" s="86">
        <v>32110598340</v>
      </c>
      <c r="I33" s="86"/>
      <c r="J33" s="86">
        <v>-805180500</v>
      </c>
      <c r="K33" s="86"/>
      <c r="L33" s="86">
        <v>16200000</v>
      </c>
      <c r="M33" s="86"/>
      <c r="N33" s="86">
        <v>31305417840</v>
      </c>
      <c r="O33" s="86"/>
      <c r="P33" s="86">
        <v>44834567697</v>
      </c>
      <c r="Q33" s="86"/>
      <c r="R33" s="86">
        <v>-13529149857</v>
      </c>
    </row>
    <row r="34" spans="2:18" s="2" customFormat="1" x14ac:dyDescent="0.55000000000000004">
      <c r="B34" s="2" t="s">
        <v>153</v>
      </c>
      <c r="C34" s="104"/>
      <c r="D34" s="86">
        <v>3013713</v>
      </c>
      <c r="E34" s="86"/>
      <c r="F34" s="86">
        <v>28040513975</v>
      </c>
      <c r="G34" s="86"/>
      <c r="H34" s="86">
        <v>30886506312</v>
      </c>
      <c r="I34" s="86"/>
      <c r="J34" s="86">
        <v>-2845992336</v>
      </c>
      <c r="K34" s="86"/>
      <c r="L34" s="86">
        <v>3013713</v>
      </c>
      <c r="M34" s="86"/>
      <c r="N34" s="86">
        <v>28040513975</v>
      </c>
      <c r="O34" s="86"/>
      <c r="P34" s="86">
        <v>42422542431</v>
      </c>
      <c r="Q34" s="86"/>
      <c r="R34" s="86">
        <v>-14382028455</v>
      </c>
    </row>
    <row r="35" spans="2:18" s="2" customFormat="1" x14ac:dyDescent="0.55000000000000004">
      <c r="B35" s="2" t="s">
        <v>133</v>
      </c>
      <c r="C35" s="104"/>
      <c r="D35" s="86">
        <v>300000</v>
      </c>
      <c r="E35" s="86"/>
      <c r="F35" s="86">
        <v>37888215750</v>
      </c>
      <c r="G35" s="86"/>
      <c r="H35" s="86">
        <v>37679465250</v>
      </c>
      <c r="I35" s="86"/>
      <c r="J35" s="86">
        <v>208750500</v>
      </c>
      <c r="K35" s="86"/>
      <c r="L35" s="86">
        <v>300000</v>
      </c>
      <c r="M35" s="86"/>
      <c r="N35" s="86">
        <v>37888215750</v>
      </c>
      <c r="O35" s="86"/>
      <c r="P35" s="86">
        <v>54550416675</v>
      </c>
      <c r="Q35" s="86"/>
      <c r="R35" s="86">
        <v>-16662200925</v>
      </c>
    </row>
    <row r="36" spans="2:18" s="2" customFormat="1" x14ac:dyDescent="0.55000000000000004">
      <c r="B36" s="2" t="s">
        <v>122</v>
      </c>
      <c r="C36" s="104"/>
      <c r="D36" s="86">
        <v>1959000</v>
      </c>
      <c r="E36" s="86"/>
      <c r="F36" s="86">
        <v>42783146581</v>
      </c>
      <c r="G36" s="86"/>
      <c r="H36" s="86">
        <v>41906841804</v>
      </c>
      <c r="I36" s="86"/>
      <c r="J36" s="86">
        <v>876304777</v>
      </c>
      <c r="K36" s="86"/>
      <c r="L36" s="86">
        <v>1959000</v>
      </c>
      <c r="M36" s="86"/>
      <c r="N36" s="86">
        <v>42783146581</v>
      </c>
      <c r="O36" s="86"/>
      <c r="P36" s="86">
        <v>62762895507</v>
      </c>
      <c r="Q36" s="86"/>
      <c r="R36" s="86">
        <v>-19979748925</v>
      </c>
    </row>
    <row r="37" spans="2:18" s="2" customFormat="1" x14ac:dyDescent="0.55000000000000004">
      <c r="D37" s="86"/>
      <c r="E37" s="76"/>
      <c r="F37" s="86"/>
      <c r="G37" s="76"/>
      <c r="H37" s="86"/>
      <c r="I37" s="76"/>
      <c r="J37" s="86"/>
      <c r="K37" s="85"/>
      <c r="L37" s="86"/>
      <c r="M37" s="76"/>
      <c r="N37" s="86"/>
      <c r="O37" s="76"/>
      <c r="P37" s="86"/>
      <c r="Q37" s="76"/>
      <c r="R37" s="86"/>
    </row>
    <row r="38" spans="2:18" s="42" customFormat="1" ht="30.75" customHeight="1" thickBot="1" x14ac:dyDescent="0.65">
      <c r="B38" s="84" t="s">
        <v>88</v>
      </c>
      <c r="D38" s="88">
        <f>SUM(D10:D37)</f>
        <v>57711994</v>
      </c>
      <c r="E38" s="46"/>
      <c r="F38" s="88">
        <f>SUM(F10:F37)</f>
        <v>635006978927</v>
      </c>
      <c r="G38" s="46"/>
      <c r="H38" s="88">
        <f>SUM(H10:H37)</f>
        <v>670902107908</v>
      </c>
      <c r="I38" s="46"/>
      <c r="J38" s="88">
        <f>SUM(J10:J37)</f>
        <v>-35895128968</v>
      </c>
      <c r="K38" s="89"/>
      <c r="L38" s="88">
        <f>SUM(L10:L37)</f>
        <v>57711994</v>
      </c>
      <c r="M38" s="46"/>
      <c r="N38" s="88">
        <f>SUM(N10:N37)</f>
        <v>635006978927</v>
      </c>
      <c r="O38" s="46"/>
      <c r="P38" s="88">
        <f>SUM(P10:P37)</f>
        <v>735828736346</v>
      </c>
      <c r="Q38" s="46"/>
      <c r="R38" s="88">
        <f>SUM(R10:R37)</f>
        <v>-100821757404</v>
      </c>
    </row>
    <row r="39" spans="2:18" ht="21.75" thickTop="1" x14ac:dyDescent="0.55000000000000004"/>
    <row r="40" spans="2:18" ht="30" x14ac:dyDescent="0.75">
      <c r="J40" s="60">
        <v>11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68"/>
  <sheetViews>
    <sheetView rightToLeft="1" view="pageBreakPreview" topLeftCell="A49" zoomScale="60" zoomScaleNormal="96" workbookViewId="0">
      <selection activeCell="F67" sqref="F67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4" customFormat="1" ht="63" customHeight="1" x14ac:dyDescent="0.55000000000000004">
      <c r="B9" s="127" t="s">
        <v>2</v>
      </c>
      <c r="D9" s="111" t="s">
        <v>6</v>
      </c>
      <c r="E9" s="48"/>
      <c r="F9" s="111" t="s">
        <v>68</v>
      </c>
      <c r="G9" s="48"/>
      <c r="H9" s="111" t="s">
        <v>69</v>
      </c>
      <c r="I9" s="48"/>
      <c r="J9" s="111" t="s">
        <v>71</v>
      </c>
      <c r="L9" s="111" t="s">
        <v>6</v>
      </c>
      <c r="M9" s="48"/>
      <c r="N9" s="111" t="s">
        <v>68</v>
      </c>
      <c r="O9" s="48"/>
      <c r="P9" s="111" t="s">
        <v>69</v>
      </c>
      <c r="Q9" s="48"/>
      <c r="R9" s="111" t="s">
        <v>71</v>
      </c>
    </row>
    <row r="10" spans="2:28" x14ac:dyDescent="0.55000000000000004">
      <c r="B10" s="2" t="s">
        <v>138</v>
      </c>
      <c r="C10" s="104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60018976113</v>
      </c>
      <c r="Q10" s="3"/>
      <c r="R10" s="3">
        <v>31427162183</v>
      </c>
    </row>
    <row r="11" spans="2:28" x14ac:dyDescent="0.55000000000000004">
      <c r="B11" s="2" t="s">
        <v>134</v>
      </c>
      <c r="C11" s="104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4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 ht="19.5" customHeight="1" x14ac:dyDescent="0.55000000000000004">
      <c r="B13" s="2" t="s">
        <v>144</v>
      </c>
      <c r="C13" s="104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4"/>
      <c r="D14" s="3">
        <v>4236516</v>
      </c>
      <c r="E14" s="3"/>
      <c r="F14" s="3">
        <v>36443885686</v>
      </c>
      <c r="G14" s="3"/>
      <c r="H14" s="3">
        <v>28881505202</v>
      </c>
      <c r="I14" s="3"/>
      <c r="J14" s="3">
        <v>7562380484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4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113</v>
      </c>
      <c r="C16" s="104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1717303</v>
      </c>
      <c r="M16" s="3"/>
      <c r="N16" s="3">
        <v>61049581062</v>
      </c>
      <c r="O16" s="3"/>
      <c r="P16" s="3">
        <v>55326626378</v>
      </c>
      <c r="Q16" s="3"/>
      <c r="R16" s="3">
        <v>5722954684</v>
      </c>
    </row>
    <row r="17" spans="2:18" ht="19.5" customHeight="1" x14ac:dyDescent="0.55000000000000004">
      <c r="B17" s="2" t="s">
        <v>142</v>
      </c>
      <c r="C17" s="104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100964</v>
      </c>
      <c r="M17" s="3"/>
      <c r="N17" s="3">
        <v>36119582909</v>
      </c>
      <c r="O17" s="3"/>
      <c r="P17" s="3">
        <v>30796467619</v>
      </c>
      <c r="Q17" s="3"/>
      <c r="R17" s="3">
        <v>5323115290</v>
      </c>
    </row>
    <row r="18" spans="2:18" ht="19.5" customHeight="1" x14ac:dyDescent="0.55000000000000004">
      <c r="B18" s="2" t="s">
        <v>146</v>
      </c>
      <c r="C18" s="104"/>
      <c r="D18" s="3">
        <v>97854</v>
      </c>
      <c r="E18" s="3"/>
      <c r="F18" s="3">
        <v>14613966380</v>
      </c>
      <c r="G18" s="3"/>
      <c r="H18" s="3">
        <v>11341800089</v>
      </c>
      <c r="I18" s="3"/>
      <c r="J18" s="3">
        <v>3272166291</v>
      </c>
      <c r="K18" s="3"/>
      <c r="L18" s="3">
        <v>118223</v>
      </c>
      <c r="M18" s="3"/>
      <c r="N18" s="3">
        <v>17713821519</v>
      </c>
      <c r="O18" s="3"/>
      <c r="P18" s="3">
        <v>13702675742</v>
      </c>
      <c r="Q18" s="3"/>
      <c r="R18" s="3">
        <v>4011145777</v>
      </c>
    </row>
    <row r="19" spans="2:18" ht="19.5" customHeight="1" x14ac:dyDescent="0.55000000000000004">
      <c r="B19" s="2" t="s">
        <v>121</v>
      </c>
      <c r="C19" s="104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170</v>
      </c>
      <c r="C20" s="104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620000</v>
      </c>
      <c r="M20" s="3"/>
      <c r="N20" s="3">
        <v>22605543858</v>
      </c>
      <c r="O20" s="3"/>
      <c r="P20" s="3">
        <v>20159718312</v>
      </c>
      <c r="Q20" s="3"/>
      <c r="R20" s="3">
        <v>2445825546</v>
      </c>
    </row>
    <row r="21" spans="2:18" ht="19.5" customHeight="1" x14ac:dyDescent="0.55000000000000004">
      <c r="B21" s="2" t="s">
        <v>131</v>
      </c>
      <c r="C21" s="104"/>
      <c r="D21" s="3">
        <v>902641</v>
      </c>
      <c r="E21" s="3"/>
      <c r="F21" s="3">
        <v>15918726766</v>
      </c>
      <c r="G21" s="3"/>
      <c r="H21" s="3">
        <v>13737208079</v>
      </c>
      <c r="I21" s="3"/>
      <c r="J21" s="3">
        <v>2181518687</v>
      </c>
      <c r="K21" s="3"/>
      <c r="L21" s="3">
        <v>902641</v>
      </c>
      <c r="M21" s="3"/>
      <c r="N21" s="3">
        <v>15918726766</v>
      </c>
      <c r="O21" s="3"/>
      <c r="P21" s="3">
        <v>13737208079</v>
      </c>
      <c r="Q21" s="3"/>
      <c r="R21" s="3">
        <v>2181518687</v>
      </c>
    </row>
    <row r="22" spans="2:18" ht="19.5" customHeight="1" x14ac:dyDescent="0.55000000000000004">
      <c r="B22" s="2" t="s">
        <v>154</v>
      </c>
      <c r="C22" s="104"/>
      <c r="D22" s="3">
        <v>490122</v>
      </c>
      <c r="E22" s="3"/>
      <c r="F22" s="3">
        <v>27882518410</v>
      </c>
      <c r="G22" s="3"/>
      <c r="H22" s="3">
        <v>25987806195</v>
      </c>
      <c r="I22" s="3"/>
      <c r="J22" s="3">
        <v>1894712215</v>
      </c>
      <c r="K22" s="3"/>
      <c r="L22" s="3">
        <v>748601</v>
      </c>
      <c r="M22" s="3"/>
      <c r="N22" s="3">
        <v>41764274121</v>
      </c>
      <c r="O22" s="3"/>
      <c r="P22" s="3">
        <v>39693173749</v>
      </c>
      <c r="Q22" s="3"/>
      <c r="R22" s="3">
        <v>2071100372</v>
      </c>
    </row>
    <row r="23" spans="2:18" ht="19.5" customHeight="1" x14ac:dyDescent="0.55000000000000004">
      <c r="B23" s="2" t="s">
        <v>150</v>
      </c>
      <c r="C23" s="104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165</v>
      </c>
      <c r="C24" s="104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500000</v>
      </c>
      <c r="M24" s="3"/>
      <c r="N24" s="3">
        <v>15536263234</v>
      </c>
      <c r="O24" s="3"/>
      <c r="P24" s="3">
        <v>14438097814</v>
      </c>
      <c r="Q24" s="3"/>
      <c r="R24" s="3">
        <v>1098165420</v>
      </c>
    </row>
    <row r="25" spans="2:18" ht="19.5" customHeight="1" x14ac:dyDescent="0.55000000000000004">
      <c r="B25" s="2" t="s">
        <v>147</v>
      </c>
      <c r="C25" s="104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209708</v>
      </c>
      <c r="M25" s="3"/>
      <c r="N25" s="3">
        <v>5645013514</v>
      </c>
      <c r="O25" s="3"/>
      <c r="P25" s="3">
        <v>4880056728</v>
      </c>
      <c r="Q25" s="3"/>
      <c r="R25" s="3">
        <v>764956786</v>
      </c>
    </row>
    <row r="26" spans="2:18" ht="19.5" customHeight="1" x14ac:dyDescent="0.55000000000000004">
      <c r="B26" s="2" t="s">
        <v>149</v>
      </c>
      <c r="C26" s="104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477636</v>
      </c>
      <c r="M26" s="3"/>
      <c r="N26" s="3">
        <v>10516943035</v>
      </c>
      <c r="O26" s="3"/>
      <c r="P26" s="3">
        <v>9891723521</v>
      </c>
      <c r="Q26" s="3"/>
      <c r="R26" s="3">
        <v>625219514</v>
      </c>
    </row>
    <row r="27" spans="2:18" ht="19.5" customHeight="1" x14ac:dyDescent="0.55000000000000004">
      <c r="B27" s="2" t="s">
        <v>122</v>
      </c>
      <c r="C27" s="104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60000</v>
      </c>
      <c r="M27" s="3"/>
      <c r="N27" s="3">
        <v>2361862824</v>
      </c>
      <c r="O27" s="3"/>
      <c r="P27" s="3">
        <v>1922293891</v>
      </c>
      <c r="Q27" s="3"/>
      <c r="R27" s="3">
        <v>439568933</v>
      </c>
    </row>
    <row r="28" spans="2:18" ht="19.5" customHeight="1" x14ac:dyDescent="0.55000000000000004">
      <c r="B28" s="2" t="s">
        <v>148</v>
      </c>
      <c r="C28" s="104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5000</v>
      </c>
      <c r="M28" s="3"/>
      <c r="N28" s="3">
        <v>4555174225</v>
      </c>
      <c r="O28" s="3"/>
      <c r="P28" s="3">
        <v>4124352325</v>
      </c>
      <c r="Q28" s="3"/>
      <c r="R28" s="3">
        <v>430821900</v>
      </c>
    </row>
    <row r="29" spans="2:18" ht="19.5" customHeight="1" x14ac:dyDescent="0.55000000000000004">
      <c r="B29" s="2" t="s">
        <v>159</v>
      </c>
      <c r="C29" s="104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2254288</v>
      </c>
      <c r="M29" s="3"/>
      <c r="N29" s="3">
        <v>30121485330</v>
      </c>
      <c r="O29" s="3"/>
      <c r="P29" s="3">
        <v>29769331611</v>
      </c>
      <c r="Q29" s="3"/>
      <c r="R29" s="3">
        <v>352153719</v>
      </c>
    </row>
    <row r="30" spans="2:18" ht="19.5" customHeight="1" x14ac:dyDescent="0.55000000000000004">
      <c r="B30" s="2" t="s">
        <v>145</v>
      </c>
      <c r="C30" s="104"/>
      <c r="D30" s="3">
        <v>151631</v>
      </c>
      <c r="E30" s="3"/>
      <c r="F30" s="3">
        <v>3288389933</v>
      </c>
      <c r="G30" s="3"/>
      <c r="H30" s="3">
        <v>3142695386</v>
      </c>
      <c r="I30" s="3"/>
      <c r="J30" s="3">
        <v>145694547</v>
      </c>
      <c r="K30" s="3"/>
      <c r="L30" s="3">
        <v>151631</v>
      </c>
      <c r="M30" s="3"/>
      <c r="N30" s="3">
        <v>3288389933</v>
      </c>
      <c r="O30" s="3"/>
      <c r="P30" s="3">
        <v>3142695386</v>
      </c>
      <c r="Q30" s="3"/>
      <c r="R30" s="3">
        <v>145694547</v>
      </c>
    </row>
    <row r="31" spans="2:18" ht="19.5" customHeight="1" x14ac:dyDescent="0.55000000000000004">
      <c r="B31" s="2" t="s">
        <v>133</v>
      </c>
      <c r="C31" s="104"/>
      <c r="D31" s="3">
        <v>0</v>
      </c>
      <c r="E31" s="3"/>
      <c r="F31" s="3">
        <v>0</v>
      </c>
      <c r="G31" s="3"/>
      <c r="H31" s="3">
        <v>0</v>
      </c>
      <c r="I31" s="3"/>
      <c r="J31" s="3">
        <v>0</v>
      </c>
      <c r="K31" s="3"/>
      <c r="L31" s="3">
        <v>420140</v>
      </c>
      <c r="M31" s="3"/>
      <c r="N31" s="3">
        <v>77490486491</v>
      </c>
      <c r="O31" s="3"/>
      <c r="P31" s="3">
        <v>77434631771</v>
      </c>
      <c r="Q31" s="3"/>
      <c r="R31" s="3">
        <v>55854720</v>
      </c>
    </row>
    <row r="32" spans="2:18" ht="19.5" customHeight="1" x14ac:dyDescent="0.55000000000000004">
      <c r="B32" s="2" t="s">
        <v>183</v>
      </c>
      <c r="C32" s="104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5000</v>
      </c>
      <c r="M32" s="3"/>
      <c r="N32" s="3">
        <v>3584350220</v>
      </c>
      <c r="O32" s="3"/>
      <c r="P32" s="3">
        <v>3552243723</v>
      </c>
      <c r="Q32" s="3"/>
      <c r="R32" s="3">
        <v>32106497</v>
      </c>
    </row>
    <row r="33" spans="2:18" ht="19.5" customHeight="1" x14ac:dyDescent="0.55000000000000004">
      <c r="B33" s="2" t="s">
        <v>216</v>
      </c>
      <c r="C33" s="104"/>
      <c r="D33" s="3">
        <v>5000</v>
      </c>
      <c r="E33" s="3"/>
      <c r="F33" s="3">
        <v>5000000000</v>
      </c>
      <c r="G33" s="3"/>
      <c r="H33" s="3">
        <v>4977902080</v>
      </c>
      <c r="I33" s="3"/>
      <c r="J33" s="3">
        <v>22097920</v>
      </c>
      <c r="K33" s="3"/>
      <c r="L33" s="3">
        <v>5000</v>
      </c>
      <c r="M33" s="3"/>
      <c r="N33" s="3">
        <v>5000000000</v>
      </c>
      <c r="O33" s="3"/>
      <c r="P33" s="3">
        <v>4977902080</v>
      </c>
      <c r="Q33" s="3"/>
      <c r="R33" s="3">
        <v>22097920</v>
      </c>
    </row>
    <row r="34" spans="2:18" ht="19.5" customHeight="1" x14ac:dyDescent="0.55000000000000004">
      <c r="B34" s="2" t="s">
        <v>185</v>
      </c>
      <c r="C34" s="104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13200</v>
      </c>
      <c r="M34" s="3"/>
      <c r="N34" s="3">
        <v>8590322723</v>
      </c>
      <c r="O34" s="3"/>
      <c r="P34" s="3">
        <v>8576764247</v>
      </c>
      <c r="Q34" s="3"/>
      <c r="R34" s="3">
        <v>13558476</v>
      </c>
    </row>
    <row r="35" spans="2:18" ht="19.5" customHeight="1" x14ac:dyDescent="0.55000000000000004">
      <c r="B35" s="2" t="s">
        <v>186</v>
      </c>
      <c r="C35" s="104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2000</v>
      </c>
      <c r="M35" s="3"/>
      <c r="N35" s="3">
        <v>1486150591</v>
      </c>
      <c r="O35" s="3"/>
      <c r="P35" s="3">
        <v>1474167143</v>
      </c>
      <c r="Q35" s="3"/>
      <c r="R35" s="3">
        <v>11983448</v>
      </c>
    </row>
    <row r="36" spans="2:18" x14ac:dyDescent="0.55000000000000004">
      <c r="B36" s="2" t="s">
        <v>14</v>
      </c>
      <c r="C36" s="104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18776</v>
      </c>
      <c r="M36" s="3"/>
      <c r="N36" s="3">
        <v>118144913</v>
      </c>
      <c r="O36" s="3"/>
      <c r="P36" s="3">
        <v>116651767</v>
      </c>
      <c r="Q36" s="3"/>
      <c r="R36" s="3">
        <v>1493146</v>
      </c>
    </row>
    <row r="37" spans="2:18" x14ac:dyDescent="0.55000000000000004">
      <c r="B37" s="2" t="s">
        <v>164</v>
      </c>
      <c r="C37" s="104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71</v>
      </c>
      <c r="M37" s="3"/>
      <c r="N37" s="3">
        <v>1508950</v>
      </c>
      <c r="O37" s="3"/>
      <c r="P37" s="3">
        <v>891145</v>
      </c>
      <c r="Q37" s="3"/>
      <c r="R37" s="3">
        <v>617805</v>
      </c>
    </row>
    <row r="38" spans="2:18" x14ac:dyDescent="0.55000000000000004">
      <c r="B38" s="2" t="s">
        <v>202</v>
      </c>
      <c r="C38" s="104"/>
      <c r="D38" s="3">
        <v>2</v>
      </c>
      <c r="E38" s="3"/>
      <c r="F38" s="3">
        <v>2</v>
      </c>
      <c r="G38" s="3"/>
      <c r="H38" s="3">
        <v>2</v>
      </c>
      <c r="I38" s="3"/>
      <c r="J38" s="3">
        <v>0</v>
      </c>
      <c r="K38" s="3"/>
      <c r="L38" s="3">
        <v>2</v>
      </c>
      <c r="M38" s="3"/>
      <c r="N38" s="3">
        <v>2</v>
      </c>
      <c r="O38" s="3"/>
      <c r="P38" s="3">
        <v>2</v>
      </c>
      <c r="Q38" s="3"/>
      <c r="R38" s="3">
        <v>0</v>
      </c>
    </row>
    <row r="39" spans="2:18" x14ac:dyDescent="0.55000000000000004">
      <c r="B39" s="2" t="s">
        <v>204</v>
      </c>
      <c r="C39" s="104"/>
      <c r="D39" s="3">
        <v>1</v>
      </c>
      <c r="E39" s="3"/>
      <c r="F39" s="3">
        <v>1</v>
      </c>
      <c r="G39" s="3"/>
      <c r="H39" s="3">
        <v>1</v>
      </c>
      <c r="I39" s="3"/>
      <c r="J39" s="3">
        <v>0</v>
      </c>
      <c r="K39" s="3"/>
      <c r="L39" s="3">
        <v>1</v>
      </c>
      <c r="M39" s="3"/>
      <c r="N39" s="3">
        <v>1</v>
      </c>
      <c r="O39" s="3"/>
      <c r="P39" s="3">
        <v>1</v>
      </c>
      <c r="Q39" s="3"/>
      <c r="R39" s="3">
        <v>0</v>
      </c>
    </row>
    <row r="40" spans="2:18" x14ac:dyDescent="0.55000000000000004">
      <c r="B40" s="2" t="s">
        <v>208</v>
      </c>
      <c r="C40" s="104"/>
      <c r="D40" s="3">
        <v>3</v>
      </c>
      <c r="E40" s="3"/>
      <c r="F40" s="3">
        <v>3</v>
      </c>
      <c r="G40" s="3"/>
      <c r="H40" s="3">
        <v>3</v>
      </c>
      <c r="I40" s="3"/>
      <c r="J40" s="3">
        <v>0</v>
      </c>
      <c r="K40" s="3"/>
      <c r="L40" s="3">
        <v>3</v>
      </c>
      <c r="M40" s="3"/>
      <c r="N40" s="3">
        <v>3</v>
      </c>
      <c r="O40" s="3"/>
      <c r="P40" s="3">
        <v>3</v>
      </c>
      <c r="Q40" s="3"/>
      <c r="R40" s="3">
        <v>0</v>
      </c>
    </row>
    <row r="41" spans="2:18" x14ac:dyDescent="0.55000000000000004">
      <c r="B41" s="2" t="s">
        <v>209</v>
      </c>
      <c r="C41" s="104"/>
      <c r="D41" s="3">
        <v>1</v>
      </c>
      <c r="E41" s="3"/>
      <c r="F41" s="3">
        <v>1</v>
      </c>
      <c r="G41" s="3"/>
      <c r="H41" s="3">
        <v>1</v>
      </c>
      <c r="I41" s="3"/>
      <c r="J41" s="3">
        <v>0</v>
      </c>
      <c r="K41" s="3"/>
      <c r="L41" s="3">
        <v>1</v>
      </c>
      <c r="M41" s="3"/>
      <c r="N41" s="3">
        <v>1</v>
      </c>
      <c r="O41" s="3"/>
      <c r="P41" s="3">
        <v>1</v>
      </c>
      <c r="Q41" s="3"/>
      <c r="R41" s="3">
        <v>0</v>
      </c>
    </row>
    <row r="42" spans="2:18" x14ac:dyDescent="0.55000000000000004">
      <c r="B42" s="2" t="s">
        <v>211</v>
      </c>
      <c r="C42" s="104"/>
      <c r="D42" s="3">
        <v>4</v>
      </c>
      <c r="E42" s="3"/>
      <c r="F42" s="3">
        <v>4</v>
      </c>
      <c r="G42" s="3"/>
      <c r="H42" s="3">
        <v>4</v>
      </c>
      <c r="I42" s="3"/>
      <c r="J42" s="3">
        <v>0</v>
      </c>
      <c r="K42" s="3"/>
      <c r="L42" s="3">
        <v>4</v>
      </c>
      <c r="M42" s="3"/>
      <c r="N42" s="3">
        <v>4</v>
      </c>
      <c r="O42" s="3"/>
      <c r="P42" s="3">
        <v>4</v>
      </c>
      <c r="Q42" s="3"/>
      <c r="R42" s="3">
        <v>0</v>
      </c>
    </row>
    <row r="43" spans="2:18" x14ac:dyDescent="0.55000000000000004">
      <c r="B43" s="2" t="s">
        <v>206</v>
      </c>
      <c r="C43" s="104"/>
      <c r="D43" s="3">
        <v>4</v>
      </c>
      <c r="E43" s="3"/>
      <c r="F43" s="3">
        <v>4</v>
      </c>
      <c r="G43" s="3"/>
      <c r="H43" s="3">
        <v>4</v>
      </c>
      <c r="I43" s="3"/>
      <c r="J43" s="3">
        <v>0</v>
      </c>
      <c r="K43" s="3"/>
      <c r="L43" s="3">
        <v>4</v>
      </c>
      <c r="M43" s="3"/>
      <c r="N43" s="3">
        <v>4</v>
      </c>
      <c r="O43" s="3"/>
      <c r="P43" s="3">
        <v>4</v>
      </c>
      <c r="Q43" s="3"/>
      <c r="R43" s="3">
        <v>0</v>
      </c>
    </row>
    <row r="44" spans="2:18" x14ac:dyDescent="0.55000000000000004">
      <c r="B44" s="2" t="s">
        <v>210</v>
      </c>
      <c r="C44" s="104"/>
      <c r="D44" s="3">
        <v>1</v>
      </c>
      <c r="E44" s="3"/>
      <c r="F44" s="3">
        <v>1</v>
      </c>
      <c r="G44" s="3"/>
      <c r="H44" s="3">
        <v>1</v>
      </c>
      <c r="I44" s="3"/>
      <c r="J44" s="3">
        <v>0</v>
      </c>
      <c r="K44" s="3"/>
      <c r="L44" s="3">
        <v>1</v>
      </c>
      <c r="M44" s="3"/>
      <c r="N44" s="3">
        <v>1</v>
      </c>
      <c r="O44" s="3"/>
      <c r="P44" s="3">
        <v>1</v>
      </c>
      <c r="Q44" s="3"/>
      <c r="R44" s="3">
        <v>0</v>
      </c>
    </row>
    <row r="45" spans="2:18" x14ac:dyDescent="0.55000000000000004">
      <c r="B45" s="2" t="s">
        <v>199</v>
      </c>
      <c r="C45" s="104"/>
      <c r="D45" s="3">
        <v>1</v>
      </c>
      <c r="E45" s="3"/>
      <c r="F45" s="3">
        <v>1</v>
      </c>
      <c r="G45" s="3"/>
      <c r="H45" s="3">
        <v>1</v>
      </c>
      <c r="I45" s="3"/>
      <c r="J45" s="3">
        <v>0</v>
      </c>
      <c r="K45" s="3"/>
      <c r="L45" s="3">
        <v>1</v>
      </c>
      <c r="M45" s="3"/>
      <c r="N45" s="3">
        <v>1</v>
      </c>
      <c r="O45" s="3"/>
      <c r="P45" s="3">
        <v>1</v>
      </c>
      <c r="Q45" s="3"/>
      <c r="R45" s="3">
        <v>0</v>
      </c>
    </row>
    <row r="46" spans="2:18" x14ac:dyDescent="0.55000000000000004">
      <c r="B46" s="2" t="s">
        <v>201</v>
      </c>
      <c r="C46" s="104"/>
      <c r="D46" s="3">
        <v>1</v>
      </c>
      <c r="E46" s="3"/>
      <c r="F46" s="3">
        <v>1</v>
      </c>
      <c r="G46" s="3"/>
      <c r="H46" s="3">
        <v>1</v>
      </c>
      <c r="I46" s="3"/>
      <c r="J46" s="3">
        <v>0</v>
      </c>
      <c r="K46" s="3"/>
      <c r="L46" s="3">
        <v>1</v>
      </c>
      <c r="M46" s="3"/>
      <c r="N46" s="3">
        <v>1</v>
      </c>
      <c r="O46" s="3"/>
      <c r="P46" s="3">
        <v>1</v>
      </c>
      <c r="Q46" s="3"/>
      <c r="R46" s="3">
        <v>0</v>
      </c>
    </row>
    <row r="47" spans="2:18" x14ac:dyDescent="0.55000000000000004">
      <c r="B47" s="2" t="s">
        <v>203</v>
      </c>
      <c r="C47" s="104"/>
      <c r="D47" s="3">
        <v>3</v>
      </c>
      <c r="E47" s="3"/>
      <c r="F47" s="3">
        <v>3</v>
      </c>
      <c r="G47" s="3"/>
      <c r="H47" s="3">
        <v>3</v>
      </c>
      <c r="I47" s="3"/>
      <c r="J47" s="3">
        <v>0</v>
      </c>
      <c r="K47" s="3"/>
      <c r="L47" s="3">
        <v>3</v>
      </c>
      <c r="M47" s="3"/>
      <c r="N47" s="3">
        <v>3</v>
      </c>
      <c r="O47" s="3"/>
      <c r="P47" s="3">
        <v>3</v>
      </c>
      <c r="Q47" s="3"/>
      <c r="R47" s="3">
        <v>0</v>
      </c>
    </row>
    <row r="48" spans="2:18" x14ac:dyDescent="0.55000000000000004">
      <c r="B48" s="2" t="s">
        <v>207</v>
      </c>
      <c r="C48" s="104"/>
      <c r="D48" s="3">
        <v>5</v>
      </c>
      <c r="E48" s="3"/>
      <c r="F48" s="3">
        <v>5</v>
      </c>
      <c r="G48" s="3"/>
      <c r="H48" s="3">
        <v>5</v>
      </c>
      <c r="I48" s="3"/>
      <c r="J48" s="3">
        <v>0</v>
      </c>
      <c r="K48" s="3"/>
      <c r="L48" s="3">
        <v>5</v>
      </c>
      <c r="M48" s="3"/>
      <c r="N48" s="3">
        <v>5</v>
      </c>
      <c r="O48" s="3"/>
      <c r="P48" s="3">
        <v>5</v>
      </c>
      <c r="Q48" s="3"/>
      <c r="R48" s="3">
        <v>0</v>
      </c>
    </row>
    <row r="49" spans="2:18" x14ac:dyDescent="0.55000000000000004">
      <c r="B49" s="2" t="s">
        <v>212</v>
      </c>
      <c r="C49" s="104"/>
      <c r="D49" s="3">
        <v>1</v>
      </c>
      <c r="E49" s="3"/>
      <c r="F49" s="3">
        <v>1</v>
      </c>
      <c r="G49" s="3"/>
      <c r="H49" s="3">
        <v>1</v>
      </c>
      <c r="I49" s="3"/>
      <c r="J49" s="3">
        <v>0</v>
      </c>
      <c r="K49" s="3"/>
      <c r="L49" s="3">
        <v>1</v>
      </c>
      <c r="M49" s="3"/>
      <c r="N49" s="3">
        <v>1</v>
      </c>
      <c r="O49" s="3"/>
      <c r="P49" s="3">
        <v>1</v>
      </c>
      <c r="Q49" s="3"/>
      <c r="R49" s="3">
        <v>0</v>
      </c>
    </row>
    <row r="50" spans="2:18" x14ac:dyDescent="0.55000000000000004">
      <c r="B50" s="2" t="s">
        <v>205</v>
      </c>
      <c r="C50" s="104"/>
      <c r="D50" s="3">
        <v>5</v>
      </c>
      <c r="E50" s="3"/>
      <c r="F50" s="3">
        <v>5</v>
      </c>
      <c r="G50" s="3"/>
      <c r="H50" s="3">
        <v>5</v>
      </c>
      <c r="I50" s="3"/>
      <c r="J50" s="3">
        <v>0</v>
      </c>
      <c r="K50" s="3"/>
      <c r="L50" s="3">
        <v>5</v>
      </c>
      <c r="M50" s="3"/>
      <c r="N50" s="3">
        <v>5</v>
      </c>
      <c r="O50" s="3"/>
      <c r="P50" s="3">
        <v>5</v>
      </c>
      <c r="Q50" s="3"/>
      <c r="R50" s="3">
        <v>0</v>
      </c>
    </row>
    <row r="51" spans="2:18" x14ac:dyDescent="0.55000000000000004">
      <c r="B51" s="2" t="s">
        <v>200</v>
      </c>
      <c r="C51" s="104"/>
      <c r="D51" s="3">
        <v>4</v>
      </c>
      <c r="E51" s="3"/>
      <c r="F51" s="3">
        <v>4</v>
      </c>
      <c r="G51" s="3"/>
      <c r="H51" s="3">
        <v>4</v>
      </c>
      <c r="I51" s="3"/>
      <c r="J51" s="3">
        <v>0</v>
      </c>
      <c r="K51" s="3"/>
      <c r="L51" s="3">
        <v>4</v>
      </c>
      <c r="M51" s="3"/>
      <c r="N51" s="3">
        <v>4</v>
      </c>
      <c r="O51" s="3"/>
      <c r="P51" s="3">
        <v>4</v>
      </c>
      <c r="Q51" s="3"/>
      <c r="R51" s="3">
        <v>0</v>
      </c>
    </row>
    <row r="52" spans="2:18" x14ac:dyDescent="0.55000000000000004">
      <c r="B52" s="2" t="s">
        <v>128</v>
      </c>
      <c r="C52" s="104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</v>
      </c>
      <c r="M52" s="3"/>
      <c r="N52" s="3">
        <v>1</v>
      </c>
      <c r="O52" s="3"/>
      <c r="P52" s="3">
        <v>2992</v>
      </c>
      <c r="Q52" s="3"/>
      <c r="R52" s="3">
        <v>-2991</v>
      </c>
    </row>
    <row r="53" spans="2:18" x14ac:dyDescent="0.55000000000000004">
      <c r="B53" s="2" t="s">
        <v>171</v>
      </c>
      <c r="C53" s="104"/>
      <c r="D53" s="3">
        <v>1</v>
      </c>
      <c r="E53" s="3"/>
      <c r="F53" s="3">
        <v>1</v>
      </c>
      <c r="G53" s="3"/>
      <c r="H53" s="3">
        <v>14014</v>
      </c>
      <c r="I53" s="3"/>
      <c r="J53" s="3">
        <v>-14013</v>
      </c>
      <c r="K53" s="3"/>
      <c r="L53" s="3">
        <v>1</v>
      </c>
      <c r="M53" s="3"/>
      <c r="N53" s="3">
        <v>1</v>
      </c>
      <c r="O53" s="3"/>
      <c r="P53" s="3">
        <v>14014</v>
      </c>
      <c r="Q53" s="3"/>
      <c r="R53" s="3">
        <v>-14013</v>
      </c>
    </row>
    <row r="54" spans="2:18" x14ac:dyDescent="0.55000000000000004">
      <c r="B54" s="2" t="s">
        <v>129</v>
      </c>
      <c r="C54" s="104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</v>
      </c>
      <c r="M54" s="3"/>
      <c r="N54" s="3">
        <v>1</v>
      </c>
      <c r="O54" s="3"/>
      <c r="P54" s="3">
        <v>45756</v>
      </c>
      <c r="Q54" s="3"/>
      <c r="R54" s="3">
        <v>-45755</v>
      </c>
    </row>
    <row r="55" spans="2:18" x14ac:dyDescent="0.55000000000000004">
      <c r="B55" s="2" t="s">
        <v>174</v>
      </c>
      <c r="C55" s="104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70000</v>
      </c>
      <c r="M55" s="3"/>
      <c r="N55" s="3">
        <v>2900731435</v>
      </c>
      <c r="O55" s="3"/>
      <c r="P55" s="3">
        <v>3006463493</v>
      </c>
      <c r="Q55" s="3"/>
      <c r="R55" s="3">
        <v>-105732058</v>
      </c>
    </row>
    <row r="56" spans="2:18" x14ac:dyDescent="0.55000000000000004">
      <c r="B56" s="2" t="s">
        <v>163</v>
      </c>
      <c r="C56" s="104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2800000</v>
      </c>
      <c r="M56" s="3"/>
      <c r="N56" s="3">
        <v>10613409820</v>
      </c>
      <c r="O56" s="3"/>
      <c r="P56" s="3">
        <v>10947009356</v>
      </c>
      <c r="Q56" s="3"/>
      <c r="R56" s="3">
        <v>-333599536</v>
      </c>
    </row>
    <row r="57" spans="2:18" x14ac:dyDescent="0.55000000000000004">
      <c r="B57" s="2" t="s">
        <v>162</v>
      </c>
      <c r="C57" s="104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241720</v>
      </c>
      <c r="M57" s="3"/>
      <c r="N57" s="3">
        <v>12203841301</v>
      </c>
      <c r="O57" s="3"/>
      <c r="P57" s="3">
        <v>12694079076</v>
      </c>
      <c r="Q57" s="3"/>
      <c r="R57" s="3">
        <v>-490237775</v>
      </c>
    </row>
    <row r="58" spans="2:18" x14ac:dyDescent="0.55000000000000004">
      <c r="B58" s="2" t="s">
        <v>15</v>
      </c>
      <c r="C58" s="104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7542643</v>
      </c>
      <c r="M58" s="3"/>
      <c r="N58" s="3">
        <v>42911390091</v>
      </c>
      <c r="O58" s="3"/>
      <c r="P58" s="3">
        <v>44161831574</v>
      </c>
      <c r="Q58" s="3"/>
      <c r="R58" s="3">
        <v>-1250441483</v>
      </c>
    </row>
    <row r="59" spans="2:18" x14ac:dyDescent="0.55000000000000004">
      <c r="B59" s="2" t="s">
        <v>153</v>
      </c>
      <c r="C59" s="104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1291591</v>
      </c>
      <c r="M59" s="3"/>
      <c r="N59" s="3">
        <v>16845365596</v>
      </c>
      <c r="O59" s="3"/>
      <c r="P59" s="3">
        <v>18181085605</v>
      </c>
      <c r="Q59" s="3"/>
      <c r="R59" s="3">
        <v>-1335720009</v>
      </c>
    </row>
    <row r="60" spans="2:18" x14ac:dyDescent="0.55000000000000004">
      <c r="B60" s="2" t="s">
        <v>172</v>
      </c>
      <c r="C60" s="104"/>
      <c r="D60" s="3">
        <v>4240319</v>
      </c>
      <c r="E60" s="3"/>
      <c r="F60" s="3">
        <v>8281726650</v>
      </c>
      <c r="G60" s="3"/>
      <c r="H60" s="3">
        <v>10550970508</v>
      </c>
      <c r="I60" s="3"/>
      <c r="J60" s="3">
        <v>-2269243858</v>
      </c>
      <c r="K60" s="3"/>
      <c r="L60" s="3">
        <v>4240319</v>
      </c>
      <c r="M60" s="3"/>
      <c r="N60" s="3">
        <v>8281726650</v>
      </c>
      <c r="O60" s="3"/>
      <c r="P60" s="3">
        <v>10550970508</v>
      </c>
      <c r="Q60" s="3"/>
      <c r="R60" s="3">
        <v>-2269243858</v>
      </c>
    </row>
    <row r="61" spans="2:18" x14ac:dyDescent="0.55000000000000004">
      <c r="B61" s="2" t="s">
        <v>158</v>
      </c>
      <c r="C61" s="104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10000000</v>
      </c>
      <c r="M61" s="3"/>
      <c r="N61" s="3">
        <v>29018732290</v>
      </c>
      <c r="O61" s="3"/>
      <c r="P61" s="3">
        <v>31999668021</v>
      </c>
      <c r="Q61" s="3"/>
      <c r="R61" s="3">
        <v>-2980935731</v>
      </c>
    </row>
    <row r="62" spans="2:18" x14ac:dyDescent="0.55000000000000004">
      <c r="B62" s="2" t="s">
        <v>160</v>
      </c>
      <c r="C62" s="104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2200000</v>
      </c>
      <c r="M62" s="3"/>
      <c r="N62" s="3">
        <v>15526899044</v>
      </c>
      <c r="O62" s="3"/>
      <c r="P62" s="3">
        <v>19056338386</v>
      </c>
      <c r="Q62" s="3"/>
      <c r="R62" s="3">
        <v>-3529439342</v>
      </c>
    </row>
    <row r="63" spans="2:18" x14ac:dyDescent="0.55000000000000004">
      <c r="B63" s="2" t="s">
        <v>161</v>
      </c>
      <c r="C63" s="104"/>
      <c r="D63" s="3">
        <v>88900</v>
      </c>
      <c r="E63" s="3"/>
      <c r="F63" s="3">
        <v>11741953729</v>
      </c>
      <c r="G63" s="3"/>
      <c r="H63" s="3">
        <v>17543321610</v>
      </c>
      <c r="I63" s="3"/>
      <c r="J63" s="3">
        <v>-5801367881</v>
      </c>
      <c r="K63" s="3"/>
      <c r="L63" s="3">
        <v>127000</v>
      </c>
      <c r="M63" s="3"/>
      <c r="N63" s="3">
        <v>17389142198</v>
      </c>
      <c r="O63" s="3"/>
      <c r="P63" s="3">
        <v>25061888013</v>
      </c>
      <c r="Q63" s="3"/>
      <c r="R63" s="3">
        <v>-7672745815</v>
      </c>
    </row>
    <row r="64" spans="2:18" x14ac:dyDescent="0.55000000000000004">
      <c r="B64" s="2" t="s">
        <v>157</v>
      </c>
      <c r="C64" s="104"/>
      <c r="D64" s="3">
        <v>186278</v>
      </c>
      <c r="E64" s="3"/>
      <c r="F64" s="3">
        <v>7925530765</v>
      </c>
      <c r="G64" s="3"/>
      <c r="H64" s="3">
        <v>11956335610</v>
      </c>
      <c r="I64" s="3"/>
      <c r="J64" s="3">
        <v>-4030804845</v>
      </c>
      <c r="K64" s="3"/>
      <c r="L64" s="3">
        <v>452390</v>
      </c>
      <c r="M64" s="3"/>
      <c r="N64" s="3">
        <v>19079948108</v>
      </c>
      <c r="O64" s="3"/>
      <c r="P64" s="3">
        <v>29036851729</v>
      </c>
      <c r="Q64" s="3"/>
      <c r="R64" s="3">
        <v>-9956903621</v>
      </c>
    </row>
    <row r="65" spans="2:18" x14ac:dyDescent="0.55000000000000004">
      <c r="D65" s="3"/>
      <c r="F65" s="3"/>
      <c r="H65" s="3"/>
      <c r="J65" s="3"/>
      <c r="L65" s="3"/>
      <c r="N65" s="3"/>
      <c r="P65" s="3"/>
      <c r="R65" s="3"/>
    </row>
    <row r="66" spans="2:18" ht="21.75" thickBot="1" x14ac:dyDescent="0.6">
      <c r="B66" s="30" t="s">
        <v>88</v>
      </c>
      <c r="D66" s="9"/>
      <c r="F66" s="9">
        <f>SUM(F10:F65)</f>
        <v>131096698356</v>
      </c>
      <c r="H66" s="9">
        <f>SUM(H10:H65)</f>
        <v>128119558809</v>
      </c>
      <c r="J66" s="9">
        <f>SUM(J10:J65)</f>
        <v>2977139547</v>
      </c>
      <c r="L66" s="9">
        <f>SUM(L10:L65)</f>
        <v>56898819</v>
      </c>
      <c r="N66" s="9">
        <f>SUM(N10:N65)</f>
        <v>919633244983</v>
      </c>
      <c r="P66" s="9">
        <f>SUM(P10:P65)</f>
        <v>818792678699</v>
      </c>
      <c r="R66" s="9">
        <f>SUM(R10:R65)</f>
        <v>100840566284</v>
      </c>
    </row>
    <row r="67" spans="2:18" ht="21.75" thickTop="1" x14ac:dyDescent="0.55000000000000004"/>
    <row r="68" spans="2:18" ht="26.25" x14ac:dyDescent="0.65">
      <c r="J68" s="26">
        <v>12</v>
      </c>
    </row>
  </sheetData>
  <sortState xmlns:xlrd2="http://schemas.microsoft.com/office/spreadsheetml/2017/richdata2" ref="B10:R64">
    <sortCondition descending="1" ref="R10:R6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  <rowBreaks count="2" manualBreakCount="2">
    <brk id="35" max="16383" man="1"/>
    <brk id="5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3"/>
  <sheetViews>
    <sheetView rightToLeft="1" view="pageBreakPreview" topLeftCell="A4" zoomScale="60" zoomScaleNormal="100" workbookViewId="0">
      <selection activeCell="D22" sqref="D22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6"/>
      <c r="R2" s="16"/>
      <c r="S2" s="16"/>
      <c r="T2" s="16"/>
      <c r="U2" s="16"/>
    </row>
    <row r="3" spans="2:28" ht="30" x14ac:dyDescent="0.6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6"/>
      <c r="R3" s="16"/>
    </row>
    <row r="4" spans="2:28" ht="30" x14ac:dyDescent="0.6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6"/>
      <c r="R4" s="16"/>
    </row>
    <row r="6" spans="2:28" s="2" customFormat="1" ht="30" x14ac:dyDescent="0.55000000000000004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3" t="s">
        <v>116</v>
      </c>
      <c r="C7" s="133"/>
      <c r="D7" s="133"/>
      <c r="E7" s="133"/>
      <c r="F7" s="1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10" t="s">
        <v>56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s="52" customFormat="1" ht="54" customHeight="1" x14ac:dyDescent="0.75">
      <c r="B9" s="110" t="s">
        <v>56</v>
      </c>
      <c r="D9" s="130" t="s">
        <v>76</v>
      </c>
      <c r="E9" s="95"/>
      <c r="F9" s="130" t="s">
        <v>73</v>
      </c>
      <c r="G9" s="95"/>
      <c r="H9" s="130" t="s">
        <v>74</v>
      </c>
      <c r="I9" s="95"/>
      <c r="J9" s="130" t="s">
        <v>77</v>
      </c>
      <c r="K9" s="96"/>
      <c r="L9" s="130" t="s">
        <v>76</v>
      </c>
      <c r="M9" s="95"/>
      <c r="N9" s="130" t="s">
        <v>73</v>
      </c>
      <c r="O9" s="95"/>
      <c r="P9" s="130" t="s">
        <v>74</v>
      </c>
      <c r="Q9" s="95"/>
      <c r="R9" s="130" t="s">
        <v>77</v>
      </c>
    </row>
    <row r="10" spans="2:28" s="52" customFormat="1" ht="26.25" x14ac:dyDescent="0.75">
      <c r="B10" s="94" t="s">
        <v>148</v>
      </c>
      <c r="C10" s="104"/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430821900</v>
      </c>
      <c r="Q10" s="83"/>
      <c r="R10" s="83">
        <v>430821900</v>
      </c>
    </row>
    <row r="11" spans="2:28" s="52" customFormat="1" ht="26.25" x14ac:dyDescent="0.75">
      <c r="B11" s="94" t="s">
        <v>117</v>
      </c>
      <c r="C11" s="104"/>
      <c r="D11" s="83">
        <v>86735218</v>
      </c>
      <c r="E11" s="83"/>
      <c r="F11" s="83">
        <v>0</v>
      </c>
      <c r="G11" s="83"/>
      <c r="H11" s="83">
        <v>0</v>
      </c>
      <c r="I11" s="83"/>
      <c r="J11" s="83">
        <v>86735218</v>
      </c>
      <c r="K11" s="83"/>
      <c r="L11" s="83">
        <v>408504107</v>
      </c>
      <c r="M11" s="83"/>
      <c r="N11" s="83">
        <v>0</v>
      </c>
      <c r="O11" s="83"/>
      <c r="P11" s="83">
        <v>0</v>
      </c>
      <c r="Q11" s="83"/>
      <c r="R11" s="83">
        <v>408504107</v>
      </c>
    </row>
    <row r="12" spans="2:28" s="52" customFormat="1" ht="26.25" x14ac:dyDescent="0.75">
      <c r="B12" s="94" t="s">
        <v>180</v>
      </c>
      <c r="C12" s="104"/>
      <c r="D12" s="83">
        <v>0</v>
      </c>
      <c r="E12" s="83"/>
      <c r="F12" s="83">
        <v>24195614</v>
      </c>
      <c r="G12" s="83"/>
      <c r="H12" s="83">
        <v>0</v>
      </c>
      <c r="I12" s="83"/>
      <c r="J12" s="83">
        <v>24195614</v>
      </c>
      <c r="K12" s="83"/>
      <c r="L12" s="83">
        <v>0</v>
      </c>
      <c r="M12" s="83"/>
      <c r="N12" s="83">
        <v>85958252</v>
      </c>
      <c r="O12" s="83"/>
      <c r="P12" s="83">
        <v>0</v>
      </c>
      <c r="Q12" s="83"/>
      <c r="R12" s="83">
        <v>85958252</v>
      </c>
    </row>
    <row r="13" spans="2:28" s="52" customFormat="1" ht="26.25" x14ac:dyDescent="0.75">
      <c r="B13" s="94" t="s">
        <v>213</v>
      </c>
      <c r="C13" s="104"/>
      <c r="D13" s="83">
        <v>0</v>
      </c>
      <c r="E13" s="83"/>
      <c r="F13" s="83">
        <v>33549818</v>
      </c>
      <c r="G13" s="83"/>
      <c r="H13" s="83">
        <v>0</v>
      </c>
      <c r="I13" s="83"/>
      <c r="J13" s="83">
        <v>33549818</v>
      </c>
      <c r="K13" s="83"/>
      <c r="L13" s="83">
        <v>0</v>
      </c>
      <c r="M13" s="83"/>
      <c r="N13" s="83">
        <v>33549818</v>
      </c>
      <c r="O13" s="83"/>
      <c r="P13" s="83">
        <v>0</v>
      </c>
      <c r="Q13" s="83"/>
      <c r="R13" s="83">
        <v>33549818</v>
      </c>
    </row>
    <row r="14" spans="2:28" s="52" customFormat="1" ht="26.25" x14ac:dyDescent="0.75">
      <c r="B14" s="94" t="s">
        <v>216</v>
      </c>
      <c r="C14" s="104"/>
      <c r="D14" s="83">
        <v>0</v>
      </c>
      <c r="E14" s="83"/>
      <c r="F14" s="83">
        <v>0</v>
      </c>
      <c r="G14" s="83"/>
      <c r="H14" s="83">
        <v>22097920</v>
      </c>
      <c r="I14" s="83"/>
      <c r="J14" s="83">
        <v>22097920</v>
      </c>
      <c r="K14" s="83"/>
      <c r="L14" s="83">
        <v>0</v>
      </c>
      <c r="M14" s="83"/>
      <c r="N14" s="83">
        <v>0</v>
      </c>
      <c r="O14" s="83"/>
      <c r="P14" s="83">
        <v>22097920</v>
      </c>
      <c r="Q14" s="83"/>
      <c r="R14" s="83">
        <v>22097920</v>
      </c>
    </row>
    <row r="15" spans="2:28" s="52" customFormat="1" ht="26.25" x14ac:dyDescent="0.75">
      <c r="B15" s="94" t="s">
        <v>185</v>
      </c>
      <c r="C15" s="104"/>
      <c r="D15" s="83">
        <v>0</v>
      </c>
      <c r="E15" s="83"/>
      <c r="F15" s="83">
        <v>0</v>
      </c>
      <c r="G15" s="83"/>
      <c r="H15" s="83">
        <v>0</v>
      </c>
      <c r="I15" s="83"/>
      <c r="J15" s="83">
        <v>0</v>
      </c>
      <c r="K15" s="83"/>
      <c r="L15" s="83">
        <v>0</v>
      </c>
      <c r="M15" s="83"/>
      <c r="N15" s="83">
        <v>0</v>
      </c>
      <c r="O15" s="83"/>
      <c r="P15" s="83">
        <v>13558476</v>
      </c>
      <c r="Q15" s="83"/>
      <c r="R15" s="83">
        <v>13558476</v>
      </c>
    </row>
    <row r="16" spans="2:28" s="52" customFormat="1" ht="26.25" x14ac:dyDescent="0.75">
      <c r="B16" s="94" t="s">
        <v>186</v>
      </c>
      <c r="C16" s="104"/>
      <c r="D16" s="83">
        <v>0</v>
      </c>
      <c r="E16" s="83"/>
      <c r="F16" s="83">
        <v>0</v>
      </c>
      <c r="G16" s="83"/>
      <c r="H16" s="83">
        <v>0</v>
      </c>
      <c r="I16" s="83"/>
      <c r="J16" s="83">
        <v>0</v>
      </c>
      <c r="K16" s="83"/>
      <c r="L16" s="83">
        <v>0</v>
      </c>
      <c r="M16" s="83"/>
      <c r="N16" s="83">
        <v>0</v>
      </c>
      <c r="O16" s="83"/>
      <c r="P16" s="83">
        <v>11983448</v>
      </c>
      <c r="Q16" s="83"/>
      <c r="R16" s="83">
        <v>11983448</v>
      </c>
    </row>
    <row r="17" spans="2:18" s="52" customFormat="1" ht="26.25" x14ac:dyDescent="0.75">
      <c r="B17" s="94" t="s">
        <v>126</v>
      </c>
      <c r="C17" s="104"/>
      <c r="D17" s="83">
        <v>0</v>
      </c>
      <c r="E17" s="83"/>
      <c r="F17" s="83">
        <v>90843</v>
      </c>
      <c r="G17" s="83"/>
      <c r="H17" s="83">
        <v>0</v>
      </c>
      <c r="I17" s="83"/>
      <c r="J17" s="83">
        <v>90843</v>
      </c>
      <c r="K17" s="83"/>
      <c r="L17" s="83">
        <v>0</v>
      </c>
      <c r="M17" s="83"/>
      <c r="N17" s="83">
        <v>5278933</v>
      </c>
      <c r="O17" s="83"/>
      <c r="P17" s="83">
        <v>0</v>
      </c>
      <c r="Q17" s="83"/>
      <c r="R17" s="83">
        <v>5278933</v>
      </c>
    </row>
    <row r="18" spans="2:18" s="52" customFormat="1" ht="26.25" x14ac:dyDescent="0.75">
      <c r="B18" s="94" t="s">
        <v>183</v>
      </c>
      <c r="C18" s="104"/>
      <c r="D18" s="83">
        <v>0</v>
      </c>
      <c r="E18" s="83"/>
      <c r="F18" s="83">
        <v>-64315930</v>
      </c>
      <c r="G18" s="83"/>
      <c r="H18" s="83">
        <v>0</v>
      </c>
      <c r="I18" s="83"/>
      <c r="J18" s="83">
        <v>-64315930</v>
      </c>
      <c r="K18" s="83"/>
      <c r="L18" s="83">
        <v>0</v>
      </c>
      <c r="M18" s="83"/>
      <c r="N18" s="83">
        <v>-64315930</v>
      </c>
      <c r="O18" s="83"/>
      <c r="P18" s="83">
        <v>32106497</v>
      </c>
      <c r="Q18" s="83"/>
      <c r="R18" s="83">
        <v>-32209433</v>
      </c>
    </row>
    <row r="19" spans="2:18" s="52" customFormat="1" ht="26.25" x14ac:dyDescent="0.75">
      <c r="B19" s="94" t="s">
        <v>123</v>
      </c>
      <c r="C19" s="104"/>
      <c r="D19" s="83">
        <v>0</v>
      </c>
      <c r="E19" s="83"/>
      <c r="F19" s="83">
        <v>-41898735</v>
      </c>
      <c r="G19" s="83"/>
      <c r="H19" s="83">
        <v>0</v>
      </c>
      <c r="I19" s="83"/>
      <c r="J19" s="83">
        <v>-41898735</v>
      </c>
      <c r="K19" s="83"/>
      <c r="L19" s="83">
        <v>0</v>
      </c>
      <c r="M19" s="83"/>
      <c r="N19" s="83">
        <v>-34948974</v>
      </c>
      <c r="O19" s="83"/>
      <c r="P19" s="83">
        <v>0</v>
      </c>
      <c r="Q19" s="83"/>
      <c r="R19" s="83">
        <v>-34948974</v>
      </c>
    </row>
    <row r="20" spans="2:18" ht="26.25" x14ac:dyDescent="0.75">
      <c r="B20" s="92"/>
      <c r="C20" s="52"/>
      <c r="D20" s="75"/>
      <c r="E20" s="87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spans="2:18" ht="27" thickBot="1" x14ac:dyDescent="0.8">
      <c r="B21" s="93" t="s">
        <v>88</v>
      </c>
      <c r="D21" s="72">
        <f>SUM(D10:D20)</f>
        <v>86735218</v>
      </c>
      <c r="E21" s="87"/>
      <c r="F21" s="72">
        <f>SUM(F10:F20)</f>
        <v>-48378390</v>
      </c>
      <c r="G21" s="83"/>
      <c r="H21" s="72">
        <f>SUM(H10:H20)</f>
        <v>22097920</v>
      </c>
      <c r="I21" s="83"/>
      <c r="J21" s="72">
        <f>SUM(J10:J20)</f>
        <v>60454748</v>
      </c>
      <c r="K21" s="83"/>
      <c r="L21" s="72">
        <f>SUM(L10:L20)</f>
        <v>408504107</v>
      </c>
      <c r="M21" s="83"/>
      <c r="N21" s="72">
        <f>SUM(N10:N20)</f>
        <v>25522099</v>
      </c>
      <c r="O21" s="83"/>
      <c r="P21" s="72">
        <f>SUM(P10:P20)</f>
        <v>510568241</v>
      </c>
      <c r="Q21" s="83"/>
      <c r="R21" s="72">
        <f>SUM(R10:R20)</f>
        <v>944594447</v>
      </c>
    </row>
    <row r="22" spans="2:18" ht="27" thickTop="1" x14ac:dyDescent="0.75">
      <c r="D22" s="83"/>
      <c r="E22" s="87"/>
      <c r="G22" s="83"/>
      <c r="I22" s="83"/>
      <c r="K22" s="83"/>
      <c r="M22" s="83"/>
      <c r="O22" s="83"/>
      <c r="Q22" s="83"/>
    </row>
    <row r="23" spans="2:18" ht="30" x14ac:dyDescent="0.75">
      <c r="J23" s="55">
        <v>13</v>
      </c>
    </row>
  </sheetData>
  <sortState xmlns:xlrd2="http://schemas.microsoft.com/office/spreadsheetml/2017/richdata2" ref="B10:R19">
    <sortCondition descending="1" ref="R10:R19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7"/>
  <sheetViews>
    <sheetView rightToLeft="1" view="pageBreakPreview" topLeftCell="B1" zoomScaleNormal="100" zoomScaleSheetLayoutView="100" workbookViewId="0">
      <selection activeCell="F16" sqref="F16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27" customHeight="1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27" customHeight="1" x14ac:dyDescent="0.55000000000000004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2" t="s">
        <v>78</v>
      </c>
      <c r="C9" s="112" t="s">
        <v>78</v>
      </c>
      <c r="D9" s="112" t="s">
        <v>78</v>
      </c>
      <c r="F9" s="112" t="s">
        <v>54</v>
      </c>
      <c r="G9" s="112" t="s">
        <v>54</v>
      </c>
      <c r="H9" s="112" t="s">
        <v>54</v>
      </c>
      <c r="J9" s="112" t="s">
        <v>55</v>
      </c>
      <c r="K9" s="112" t="s">
        <v>55</v>
      </c>
      <c r="L9" s="112" t="s">
        <v>55</v>
      </c>
    </row>
    <row r="10" spans="2:28" s="42" customFormat="1" ht="50.25" customHeight="1" x14ac:dyDescent="0.6">
      <c r="B10" s="131" t="s">
        <v>79</v>
      </c>
      <c r="D10" s="131" t="s">
        <v>39</v>
      </c>
      <c r="F10" s="131" t="s">
        <v>80</v>
      </c>
      <c r="H10" s="131" t="s">
        <v>81</v>
      </c>
      <c r="J10" s="129" t="s">
        <v>80</v>
      </c>
      <c r="L10" s="131" t="s">
        <v>81</v>
      </c>
    </row>
    <row r="11" spans="2:28" s="4" customFormat="1" ht="21.75" customHeight="1" x14ac:dyDescent="0.55000000000000004">
      <c r="B11" s="4" t="s">
        <v>218</v>
      </c>
      <c r="C11" s="104"/>
      <c r="D11" s="4" t="s">
        <v>219</v>
      </c>
      <c r="E11" s="104"/>
      <c r="F11" s="67">
        <v>554520538</v>
      </c>
      <c r="G11" s="67"/>
      <c r="H11" s="67" t="s">
        <v>61</v>
      </c>
      <c r="I11" s="67"/>
      <c r="J11" s="67">
        <v>554520538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4"/>
      <c r="D12" s="4" t="s">
        <v>136</v>
      </c>
      <c r="E12" s="104"/>
      <c r="F12" s="67">
        <v>9088078</v>
      </c>
      <c r="G12" s="67"/>
      <c r="H12" s="67" t="s">
        <v>61</v>
      </c>
      <c r="I12" s="67"/>
      <c r="J12" s="67">
        <v>62406569</v>
      </c>
    </row>
    <row r="13" spans="2:28" s="4" customFormat="1" ht="21.75" customHeight="1" x14ac:dyDescent="0.55000000000000004">
      <c r="B13" s="4" t="s">
        <v>46</v>
      </c>
      <c r="C13" s="104"/>
      <c r="D13" s="4" t="s">
        <v>47</v>
      </c>
      <c r="E13" s="104"/>
      <c r="F13" s="67">
        <v>3198</v>
      </c>
      <c r="G13" s="67"/>
      <c r="H13" s="67" t="s">
        <v>61</v>
      </c>
      <c r="I13" s="67"/>
      <c r="J13" s="67">
        <v>16190</v>
      </c>
    </row>
    <row r="14" spans="2:28" s="4" customFormat="1" ht="21.75" customHeight="1" x14ac:dyDescent="0.55000000000000004">
      <c r="B14" s="4" t="s">
        <v>49</v>
      </c>
      <c r="C14" s="104"/>
      <c r="D14" s="4" t="s">
        <v>50</v>
      </c>
      <c r="E14" s="104"/>
      <c r="F14" s="67">
        <v>1822</v>
      </c>
      <c r="G14" s="67"/>
      <c r="H14" s="67" t="s">
        <v>61</v>
      </c>
      <c r="I14" s="67"/>
      <c r="J14" s="67">
        <v>10525</v>
      </c>
    </row>
    <row r="15" spans="2:28" ht="21.75" customHeight="1" thickBot="1" x14ac:dyDescent="0.6">
      <c r="B15" s="134" t="s">
        <v>88</v>
      </c>
      <c r="C15" s="134"/>
      <c r="D15" s="134"/>
      <c r="F15" s="72">
        <f>SUM(F11:F14)</f>
        <v>563613636</v>
      </c>
      <c r="H15" s="30"/>
      <c r="J15" s="72">
        <f>SUM(J11:J14)</f>
        <v>616953822</v>
      </c>
      <c r="L15" s="30"/>
    </row>
    <row r="16" spans="2:28" ht="21.75" customHeight="1" thickTop="1" x14ac:dyDescent="0.55000000000000004"/>
    <row r="17" spans="6:6" ht="30" x14ac:dyDescent="0.75">
      <c r="F17" s="58">
        <v>14</v>
      </c>
    </row>
  </sheetData>
  <sortState xmlns:xlrd2="http://schemas.microsoft.com/office/spreadsheetml/2017/richdata2" ref="B11:J14">
    <sortCondition descending="1" ref="J11:J14"/>
  </sortState>
  <mergeCells count="13">
    <mergeCell ref="B2:L2"/>
    <mergeCell ref="B3:L3"/>
    <mergeCell ref="B4:L4"/>
    <mergeCell ref="B15:D15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0"/>
  <sheetViews>
    <sheetView rightToLeft="1" view="pageBreakPreview" topLeftCell="A3" zoomScaleNormal="100" zoomScaleSheetLayoutView="100" workbookViewId="0">
      <selection activeCell="N10" sqref="N10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8" ht="30" x14ac:dyDescent="0.25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8" ht="30" x14ac:dyDescent="0.25">
      <c r="B4" s="136" t="s">
        <v>196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5" t="s">
        <v>53</v>
      </c>
      <c r="C9" s="135" t="s">
        <v>53</v>
      </c>
      <c r="D9" s="135" t="s">
        <v>53</v>
      </c>
      <c r="E9" s="135" t="s">
        <v>53</v>
      </c>
      <c r="F9" s="135" t="s">
        <v>53</v>
      </c>
      <c r="G9" s="135" t="s">
        <v>53</v>
      </c>
      <c r="H9" s="135" t="s">
        <v>53</v>
      </c>
      <c r="J9" s="135" t="s">
        <v>54</v>
      </c>
      <c r="K9" s="135" t="s">
        <v>54</v>
      </c>
      <c r="L9" s="135" t="s">
        <v>54</v>
      </c>
      <c r="M9" s="135" t="s">
        <v>54</v>
      </c>
      <c r="N9" s="135" t="s">
        <v>54</v>
      </c>
      <c r="P9" s="135" t="s">
        <v>55</v>
      </c>
      <c r="Q9" s="135" t="s">
        <v>55</v>
      </c>
      <c r="R9" s="135" t="s">
        <v>55</v>
      </c>
      <c r="S9" s="135" t="s">
        <v>55</v>
      </c>
      <c r="T9" s="135" t="s">
        <v>55</v>
      </c>
    </row>
    <row r="10" spans="2:28" s="35" customFormat="1" ht="60" customHeight="1" x14ac:dyDescent="0.25">
      <c r="B10" s="138" t="s">
        <v>56</v>
      </c>
      <c r="C10" s="38"/>
      <c r="D10" s="138" t="s">
        <v>57</v>
      </c>
      <c r="E10" s="38"/>
      <c r="F10" s="138" t="s">
        <v>25</v>
      </c>
      <c r="G10" s="38"/>
      <c r="H10" s="138" t="s">
        <v>26</v>
      </c>
      <c r="J10" s="138" t="s">
        <v>58</v>
      </c>
      <c r="K10" s="38"/>
      <c r="L10" s="138" t="s">
        <v>59</v>
      </c>
      <c r="M10" s="38"/>
      <c r="N10" s="138" t="s">
        <v>60</v>
      </c>
      <c r="P10" s="138" t="s">
        <v>58</v>
      </c>
      <c r="Q10" s="38"/>
      <c r="R10" s="138" t="s">
        <v>59</v>
      </c>
      <c r="S10" s="38"/>
      <c r="T10" s="138" t="s">
        <v>60</v>
      </c>
    </row>
    <row r="11" spans="2:28" s="33" customFormat="1" x14ac:dyDescent="0.45">
      <c r="B11" s="103" t="s">
        <v>218</v>
      </c>
      <c r="C11" s="104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554520538</v>
      </c>
      <c r="K11" s="34"/>
      <c r="L11" s="34">
        <v>3127081</v>
      </c>
      <c r="M11" s="34"/>
      <c r="N11" s="34">
        <v>551393457</v>
      </c>
      <c r="O11" s="34"/>
      <c r="P11" s="34">
        <v>554520538</v>
      </c>
      <c r="Q11" s="34"/>
      <c r="R11" s="34">
        <v>3127081</v>
      </c>
      <c r="S11" s="34"/>
      <c r="T11" s="34">
        <v>551393457</v>
      </c>
    </row>
    <row r="12" spans="2:28" s="33" customFormat="1" x14ac:dyDescent="0.45">
      <c r="B12" s="103" t="s">
        <v>117</v>
      </c>
      <c r="C12" s="104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86735218</v>
      </c>
      <c r="K12" s="34"/>
      <c r="L12" s="34" t="s">
        <v>61</v>
      </c>
      <c r="M12" s="34"/>
      <c r="N12" s="34">
        <v>86735218</v>
      </c>
      <c r="O12" s="34"/>
      <c r="P12" s="34">
        <v>408504107</v>
      </c>
      <c r="Q12" s="34"/>
      <c r="R12" s="34" t="s">
        <v>61</v>
      </c>
      <c r="S12" s="34"/>
      <c r="T12" s="34">
        <v>408504107</v>
      </c>
    </row>
    <row r="13" spans="2:28" s="33" customFormat="1" x14ac:dyDescent="0.45">
      <c r="B13" s="103" t="s">
        <v>135</v>
      </c>
      <c r="C13" s="104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9088078</v>
      </c>
      <c r="K13" s="34"/>
      <c r="L13" s="34">
        <v>0</v>
      </c>
      <c r="M13" s="34"/>
      <c r="N13" s="34">
        <v>9088078</v>
      </c>
      <c r="O13" s="34"/>
      <c r="P13" s="34">
        <v>62406569</v>
      </c>
      <c r="Q13" s="34"/>
      <c r="R13" s="34">
        <v>0</v>
      </c>
      <c r="S13" s="34"/>
      <c r="T13" s="34">
        <v>62406569</v>
      </c>
    </row>
    <row r="14" spans="2:28" s="33" customFormat="1" x14ac:dyDescent="0.45">
      <c r="B14" s="103" t="s">
        <v>46</v>
      </c>
      <c r="C14" s="104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3198</v>
      </c>
      <c r="K14" s="34"/>
      <c r="L14" s="34">
        <v>0</v>
      </c>
      <c r="M14" s="34"/>
      <c r="N14" s="34">
        <v>3198</v>
      </c>
      <c r="O14" s="34"/>
      <c r="P14" s="34">
        <v>16190</v>
      </c>
      <c r="Q14" s="34"/>
      <c r="R14" s="34">
        <v>0</v>
      </c>
      <c r="S14" s="34"/>
      <c r="T14" s="34">
        <v>16190</v>
      </c>
    </row>
    <row r="15" spans="2:28" s="33" customFormat="1" ht="19.5" customHeight="1" x14ac:dyDescent="0.45">
      <c r="B15" s="103" t="s">
        <v>49</v>
      </c>
      <c r="C15" s="104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1822</v>
      </c>
      <c r="K15" s="34"/>
      <c r="L15" s="34">
        <v>0</v>
      </c>
      <c r="M15" s="34"/>
      <c r="N15" s="34">
        <v>1822</v>
      </c>
      <c r="O15" s="34"/>
      <c r="P15" s="34">
        <v>10525</v>
      </c>
      <c r="Q15" s="34"/>
      <c r="R15" s="34">
        <v>0</v>
      </c>
      <c r="S15" s="34"/>
      <c r="T15" s="34">
        <v>10525</v>
      </c>
    </row>
    <row r="16" spans="2:28" s="33" customFormat="1" x14ac:dyDescent="0.25">
      <c r="D16" s="34"/>
      <c r="H16" s="34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</row>
    <row r="17" spans="2:20" s="33" customFormat="1" ht="21.75" thickBot="1" x14ac:dyDescent="0.3">
      <c r="B17" s="137" t="s">
        <v>88</v>
      </c>
      <c r="C17" s="137"/>
      <c r="D17" s="137"/>
      <c r="E17" s="137"/>
      <c r="F17" s="137"/>
      <c r="G17" s="137"/>
      <c r="H17" s="137"/>
      <c r="J17" s="40">
        <f>SUM(J11:J16)</f>
        <v>650348854</v>
      </c>
      <c r="L17" s="68">
        <f>SUM(L11:L15)</f>
        <v>3127081</v>
      </c>
      <c r="N17" s="40">
        <f>SUM(N11:N16)</f>
        <v>647221773</v>
      </c>
      <c r="P17" s="40">
        <f>SUM(P11:P16)</f>
        <v>1025457929</v>
      </c>
      <c r="R17" s="68">
        <f>SUM(R11:R15)</f>
        <v>3127081</v>
      </c>
      <c r="T17" s="40">
        <f>SUM(T11:T16)</f>
        <v>1022330848</v>
      </c>
    </row>
    <row r="18" spans="2:20" ht="21.75" thickTop="1" x14ac:dyDescent="0.25"/>
    <row r="20" spans="2:20" ht="30" x14ac:dyDescent="0.25">
      <c r="J20" s="62">
        <v>15</v>
      </c>
    </row>
  </sheetData>
  <sortState xmlns:xlrd2="http://schemas.microsoft.com/office/spreadsheetml/2017/richdata2" ref="B11:T15">
    <sortCondition descending="1" ref="T11:T15"/>
  </sortState>
  <mergeCells count="17">
    <mergeCell ref="H10"/>
    <mergeCell ref="B9:H9"/>
    <mergeCell ref="B2:T2"/>
    <mergeCell ref="B3:T3"/>
    <mergeCell ref="B4:T4"/>
    <mergeCell ref="B17:H17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6" zoomScale="85" zoomScaleNormal="85" zoomScaleSheetLayoutView="85" workbookViewId="0">
      <selection activeCell="D16" sqref="D16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</row>
    <row r="3" spans="2:28" ht="30" x14ac:dyDescent="0.55000000000000004">
      <c r="B3" s="108" t="s">
        <v>52</v>
      </c>
      <c r="C3" s="108"/>
      <c r="D3" s="108"/>
      <c r="E3" s="108"/>
      <c r="F3" s="108"/>
    </row>
    <row r="4" spans="2:28" ht="30" x14ac:dyDescent="0.55000000000000004">
      <c r="B4" s="108" t="s">
        <v>196</v>
      </c>
      <c r="C4" s="108"/>
      <c r="D4" s="108"/>
      <c r="E4" s="108"/>
      <c r="F4" s="108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7" t="s">
        <v>82</v>
      </c>
      <c r="D9" s="108" t="s">
        <v>54</v>
      </c>
      <c r="F9" s="108" t="s">
        <v>197</v>
      </c>
    </row>
    <row r="10" spans="2:28" ht="30" x14ac:dyDescent="0.55000000000000004">
      <c r="B10" s="140" t="s">
        <v>82</v>
      </c>
      <c r="D10" s="141" t="s">
        <v>42</v>
      </c>
      <c r="F10" s="141" t="s">
        <v>42</v>
      </c>
    </row>
    <row r="11" spans="2:28" ht="26.25" x14ac:dyDescent="0.65">
      <c r="B11" s="26" t="s">
        <v>82</v>
      </c>
      <c r="C11" s="104"/>
      <c r="D11" s="97">
        <v>99886432</v>
      </c>
      <c r="E11" s="97"/>
      <c r="F11" s="97">
        <v>710507386</v>
      </c>
    </row>
    <row r="12" spans="2:28" ht="26.25" x14ac:dyDescent="0.65">
      <c r="B12" s="26" t="s">
        <v>84</v>
      </c>
      <c r="C12" s="104"/>
      <c r="D12" s="97">
        <v>13259382</v>
      </c>
      <c r="E12" s="97"/>
      <c r="F12" s="97">
        <v>221542014</v>
      </c>
    </row>
    <row r="13" spans="2:28" ht="26.25" hidden="1" x14ac:dyDescent="0.65">
      <c r="B13" s="26" t="s">
        <v>83</v>
      </c>
      <c r="C13" s="26"/>
      <c r="D13" s="97">
        <v>0</v>
      </c>
      <c r="E13" s="98"/>
      <c r="F13" s="97">
        <v>0</v>
      </c>
    </row>
    <row r="14" spans="2:28" ht="26.25" x14ac:dyDescent="0.65">
      <c r="B14" s="26"/>
      <c r="C14" s="26"/>
      <c r="D14" s="97"/>
      <c r="E14" s="98"/>
      <c r="F14" s="97"/>
    </row>
    <row r="15" spans="2:28" ht="27" thickBot="1" x14ac:dyDescent="0.7">
      <c r="B15" s="99" t="s">
        <v>88</v>
      </c>
      <c r="C15" s="26"/>
      <c r="D15" s="100">
        <f>SUM(D11:D14)</f>
        <v>113145814</v>
      </c>
      <c r="E15" s="98"/>
      <c r="F15" s="100">
        <f>SUM(F11:F14)</f>
        <v>932049400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9">
        <v>16</v>
      </c>
      <c r="B19" s="139"/>
      <c r="C19" s="139"/>
      <c r="D19" s="139"/>
      <c r="E19" s="139"/>
      <c r="F19" s="139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I8" sqref="I8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 x14ac:dyDescent="0.55000000000000004">
      <c r="C4" s="108" t="s">
        <v>196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9" t="s">
        <v>99</v>
      </c>
      <c r="D9" s="110" t="s">
        <v>179</v>
      </c>
      <c r="E9" s="110" t="s">
        <v>3</v>
      </c>
      <c r="F9" s="110" t="s">
        <v>3</v>
      </c>
      <c r="G9" s="110" t="s">
        <v>3</v>
      </c>
      <c r="I9" s="110" t="s">
        <v>4</v>
      </c>
      <c r="J9" s="110" t="s">
        <v>4</v>
      </c>
      <c r="K9" s="110" t="s">
        <v>4</v>
      </c>
      <c r="M9" s="110" t="s">
        <v>197</v>
      </c>
      <c r="N9" s="110" t="s">
        <v>5</v>
      </c>
      <c r="O9" s="110" t="s">
        <v>5</v>
      </c>
      <c r="P9" s="110" t="s">
        <v>5</v>
      </c>
      <c r="Q9" s="110" t="s">
        <v>5</v>
      </c>
    </row>
    <row r="10" spans="3:17" s="6" customFormat="1" ht="44.25" customHeight="1" x14ac:dyDescent="0.25">
      <c r="C10" s="109"/>
      <c r="D10" s="11"/>
      <c r="E10" s="111" t="s">
        <v>7</v>
      </c>
      <c r="F10" s="11"/>
      <c r="G10" s="111" t="s">
        <v>8</v>
      </c>
      <c r="I10" s="111" t="s">
        <v>100</v>
      </c>
      <c r="J10" s="11"/>
      <c r="K10" s="111" t="s">
        <v>101</v>
      </c>
      <c r="M10" s="111" t="s">
        <v>7</v>
      </c>
      <c r="N10" s="11"/>
      <c r="O10" s="111" t="s">
        <v>8</v>
      </c>
      <c r="Q10" s="113" t="s">
        <v>12</v>
      </c>
    </row>
    <row r="11" spans="3:17" s="6" customFormat="1" ht="39.75" customHeight="1" x14ac:dyDescent="0.25">
      <c r="C11" s="109"/>
      <c r="D11" s="10"/>
      <c r="E11" s="112" t="s">
        <v>7</v>
      </c>
      <c r="F11" s="10"/>
      <c r="G11" s="112" t="s">
        <v>8</v>
      </c>
      <c r="I11" s="112"/>
      <c r="J11" s="10"/>
      <c r="K11" s="112"/>
      <c r="M11" s="112" t="s">
        <v>7</v>
      </c>
      <c r="N11" s="10"/>
      <c r="O11" s="112" t="s">
        <v>8</v>
      </c>
      <c r="Q11" s="114" t="s">
        <v>12</v>
      </c>
    </row>
    <row r="12" spans="3:17" x14ac:dyDescent="0.55000000000000004">
      <c r="C12" s="43" t="s">
        <v>91</v>
      </c>
      <c r="E12" s="3">
        <f>سهام!G49</f>
        <v>753147947601</v>
      </c>
      <c r="G12" s="3">
        <f>سهام!I49</f>
        <v>730343832585.55139</v>
      </c>
      <c r="I12" s="3">
        <f>سهام!M49</f>
        <v>37406111796</v>
      </c>
      <c r="K12" s="3">
        <f>سهام!Q49</f>
        <v>126096698356</v>
      </c>
      <c r="M12" s="3">
        <f>سهام!W49</f>
        <v>671229103077</v>
      </c>
      <c r="O12" s="3">
        <f>سهام!Y49</f>
        <v>607564419404.81128</v>
      </c>
      <c r="Q12" s="8">
        <f t="shared" ref="Q12:Q17" si="0">O12/$O$19</f>
        <v>0.87963929899671711</v>
      </c>
    </row>
    <row r="13" spans="3:17" x14ac:dyDescent="0.55000000000000004">
      <c r="C13" s="2" t="s">
        <v>95</v>
      </c>
      <c r="E13" s="3">
        <f>سپرده!L16</f>
        <v>2109613401</v>
      </c>
      <c r="G13" s="3">
        <f>E13</f>
        <v>2109613401</v>
      </c>
      <c r="I13" s="3">
        <f>سپرده!N16</f>
        <v>237944259377</v>
      </c>
      <c r="K13" s="3">
        <f>سپرده!P16</f>
        <v>184363630595</v>
      </c>
      <c r="M13" s="3">
        <f>سپرده!R16</f>
        <v>55690242183</v>
      </c>
      <c r="O13" s="3">
        <f>M13</f>
        <v>55690242183</v>
      </c>
      <c r="Q13" s="8">
        <f t="shared" si="0"/>
        <v>8.0629023080056275E-2</v>
      </c>
    </row>
    <row r="14" spans="3:17" x14ac:dyDescent="0.55000000000000004">
      <c r="C14" s="2" t="s">
        <v>93</v>
      </c>
      <c r="E14" s="3">
        <f>'اوراق مشارکت'!R19</f>
        <v>8291708109</v>
      </c>
      <c r="G14" s="3">
        <f>'اوراق مشارکت'!T19</f>
        <v>8590631875</v>
      </c>
      <c r="I14" s="3">
        <f>'اوراق مشارکت'!X19</f>
        <v>23878208129</v>
      </c>
      <c r="K14" s="3">
        <f>'اوراق مشارکت'!AB19</f>
        <v>5000000000</v>
      </c>
      <c r="M14" s="3">
        <f>'اوراق مشارکت'!AH19</f>
        <v>27192014158</v>
      </c>
      <c r="O14" s="3">
        <f>'اوراق مشارکت'!AJ19</f>
        <v>27442559532</v>
      </c>
      <c r="Q14" s="8">
        <f t="shared" si="0"/>
        <v>3.9731677923226648E-2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763549269111</v>
      </c>
      <c r="F19" s="3">
        <f t="shared" si="1"/>
        <v>0</v>
      </c>
      <c r="G19" s="9">
        <f>SUM(G12:G18)</f>
        <v>741044077861.55139</v>
      </c>
      <c r="H19" s="3">
        <f t="shared" si="1"/>
        <v>0</v>
      </c>
      <c r="I19" s="9">
        <f>SUM(I12:I14)</f>
        <v>299228579302</v>
      </c>
      <c r="J19" s="3">
        <f t="shared" si="1"/>
        <v>0</v>
      </c>
      <c r="K19" s="9">
        <f>SUM(K12:K14)</f>
        <v>315460328951</v>
      </c>
      <c r="L19" s="3">
        <f t="shared" si="1"/>
        <v>0</v>
      </c>
      <c r="M19" s="9">
        <f>SUM(M12:M14)</f>
        <v>754111359418</v>
      </c>
      <c r="N19" s="3">
        <f t="shared" si="1"/>
        <v>0</v>
      </c>
      <c r="O19" s="9">
        <f>SUM(O12:O18)</f>
        <v>690697221119.81128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1"/>
  <sheetViews>
    <sheetView rightToLeft="1" view="pageBreakPreview" topLeftCell="A12" zoomScale="60" zoomScaleNormal="80" workbookViewId="0">
      <selection activeCell="E50" sqref="E50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30" x14ac:dyDescent="0.55000000000000004">
      <c r="C4" s="108" t="s">
        <v>196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9" t="s">
        <v>2</v>
      </c>
      <c r="E8" s="110" t="s">
        <v>179</v>
      </c>
      <c r="F8" s="110" t="s">
        <v>3</v>
      </c>
      <c r="G8" s="110" t="s">
        <v>3</v>
      </c>
      <c r="H8" s="110" t="s">
        <v>3</v>
      </c>
      <c r="I8" s="110" t="s">
        <v>3</v>
      </c>
      <c r="J8" s="115"/>
      <c r="K8" s="110" t="s">
        <v>4</v>
      </c>
      <c r="L8" s="110" t="s">
        <v>4</v>
      </c>
      <c r="M8" s="110" t="s">
        <v>4</v>
      </c>
      <c r="N8" s="110" t="s">
        <v>4</v>
      </c>
      <c r="O8" s="110" t="s">
        <v>4</v>
      </c>
      <c r="P8" s="110" t="s">
        <v>4</v>
      </c>
      <c r="Q8" s="110" t="s">
        <v>4</v>
      </c>
      <c r="R8" s="115"/>
      <c r="S8" s="110" t="s">
        <v>197</v>
      </c>
      <c r="T8" s="110" t="s">
        <v>5</v>
      </c>
      <c r="U8" s="110" t="s">
        <v>5</v>
      </c>
      <c r="V8" s="110" t="s">
        <v>5</v>
      </c>
      <c r="W8" s="110" t="s">
        <v>5</v>
      </c>
      <c r="X8" s="110" t="s">
        <v>5</v>
      </c>
      <c r="Y8" s="110" t="s">
        <v>5</v>
      </c>
      <c r="Z8" s="110" t="s">
        <v>5</v>
      </c>
      <c r="AA8" s="110" t="s">
        <v>5</v>
      </c>
    </row>
    <row r="9" spans="3:27" s="6" customFormat="1" ht="44.25" customHeight="1" x14ac:dyDescent="0.25">
      <c r="C9" s="109" t="s">
        <v>2</v>
      </c>
      <c r="D9" s="115"/>
      <c r="E9" s="111" t="s">
        <v>6</v>
      </c>
      <c r="F9" s="116"/>
      <c r="G9" s="111" t="s">
        <v>7</v>
      </c>
      <c r="H9" s="11"/>
      <c r="I9" s="111" t="s">
        <v>8</v>
      </c>
      <c r="J9" s="115"/>
      <c r="K9" s="111" t="s">
        <v>9</v>
      </c>
      <c r="L9" s="111" t="s">
        <v>9</v>
      </c>
      <c r="M9" s="111" t="s">
        <v>9</v>
      </c>
      <c r="N9" s="11"/>
      <c r="O9" s="111" t="s">
        <v>10</v>
      </c>
      <c r="P9" s="111" t="s">
        <v>10</v>
      </c>
      <c r="Q9" s="111" t="s">
        <v>10</v>
      </c>
      <c r="R9" s="115"/>
      <c r="S9" s="111" t="s">
        <v>6</v>
      </c>
      <c r="T9" s="116"/>
      <c r="U9" s="111" t="s">
        <v>11</v>
      </c>
      <c r="V9" s="116"/>
      <c r="W9" s="111" t="s">
        <v>7</v>
      </c>
      <c r="X9" s="116"/>
      <c r="Y9" s="111" t="s">
        <v>8</v>
      </c>
      <c r="Z9" s="115"/>
      <c r="AA9" s="111" t="s">
        <v>12</v>
      </c>
    </row>
    <row r="10" spans="3:27" s="6" customFormat="1" ht="54" customHeight="1" x14ac:dyDescent="0.25">
      <c r="C10" s="109" t="s">
        <v>2</v>
      </c>
      <c r="D10" s="115"/>
      <c r="E10" s="112" t="s">
        <v>6</v>
      </c>
      <c r="F10" s="117"/>
      <c r="G10" s="112" t="s">
        <v>7</v>
      </c>
      <c r="H10" s="10"/>
      <c r="I10" s="112" t="s">
        <v>8</v>
      </c>
      <c r="J10" s="115"/>
      <c r="K10" s="112" t="s">
        <v>6</v>
      </c>
      <c r="L10" s="10"/>
      <c r="M10" s="112" t="s">
        <v>7</v>
      </c>
      <c r="N10" s="10"/>
      <c r="O10" s="112" t="s">
        <v>6</v>
      </c>
      <c r="P10" s="10"/>
      <c r="Q10" s="112" t="s">
        <v>13</v>
      </c>
      <c r="R10" s="115"/>
      <c r="S10" s="112" t="s">
        <v>6</v>
      </c>
      <c r="T10" s="117"/>
      <c r="U10" s="112" t="s">
        <v>11</v>
      </c>
      <c r="V10" s="117"/>
      <c r="W10" s="112" t="s">
        <v>7</v>
      </c>
      <c r="X10" s="117"/>
      <c r="Y10" s="112" t="s">
        <v>8</v>
      </c>
      <c r="Z10" s="115"/>
      <c r="AA10" s="112" t="s">
        <v>12</v>
      </c>
    </row>
    <row r="11" spans="3:27" x14ac:dyDescent="0.55000000000000004">
      <c r="C11" s="2" t="s">
        <v>139</v>
      </c>
      <c r="D11" s="104"/>
      <c r="E11" s="3">
        <v>4821980</v>
      </c>
      <c r="F11" s="3"/>
      <c r="G11" s="3">
        <v>48005802746</v>
      </c>
      <c r="H11" s="3"/>
      <c r="I11" s="3">
        <v>75733969660.199997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4821980</v>
      </c>
      <c r="T11" s="3"/>
      <c r="U11" s="3">
        <v>16280</v>
      </c>
      <c r="V11" s="3"/>
      <c r="W11" s="3">
        <v>48005802746</v>
      </c>
      <c r="X11" s="3"/>
      <c r="Y11" s="3">
        <v>78034748485.320007</v>
      </c>
      <c r="AA11" s="8">
        <f>Y11/'سرمایه گذاری ها'!$O$19</f>
        <v>0.1129796763316987</v>
      </c>
    </row>
    <row r="12" spans="3:27" x14ac:dyDescent="0.55000000000000004">
      <c r="C12" s="2" t="s">
        <v>155</v>
      </c>
      <c r="D12" s="104"/>
      <c r="E12" s="3">
        <v>10679000</v>
      </c>
      <c r="F12" s="3"/>
      <c r="G12" s="3">
        <v>44981887046</v>
      </c>
      <c r="H12" s="3"/>
      <c r="I12" s="3">
        <v>46102942562.849998</v>
      </c>
      <c r="J12" s="3"/>
      <c r="K12" s="3">
        <v>2231060</v>
      </c>
      <c r="L12" s="3"/>
      <c r="M12" s="3">
        <v>10116745042</v>
      </c>
      <c r="N12" s="3"/>
      <c r="O12" s="3">
        <v>0</v>
      </c>
      <c r="P12" s="3"/>
      <c r="Q12" s="3">
        <v>0</v>
      </c>
      <c r="R12" s="3"/>
      <c r="S12" s="3">
        <v>12910060</v>
      </c>
      <c r="T12" s="3"/>
      <c r="U12" s="3">
        <v>4391</v>
      </c>
      <c r="V12" s="3"/>
      <c r="W12" s="3">
        <v>55098632088</v>
      </c>
      <c r="X12" s="3"/>
      <c r="Y12" s="3">
        <v>56350779422.913002</v>
      </c>
      <c r="AA12" s="8">
        <f>Y12/'سرمایه گذاری ها'!$O$19</f>
        <v>8.1585357085341675E-2</v>
      </c>
    </row>
    <row r="13" spans="3:27" x14ac:dyDescent="0.55000000000000004">
      <c r="C13" s="2" t="s">
        <v>154</v>
      </c>
      <c r="D13" s="104"/>
      <c r="E13" s="3">
        <v>1421252</v>
      </c>
      <c r="F13" s="3"/>
      <c r="G13" s="3">
        <v>75359240213</v>
      </c>
      <c r="H13" s="3"/>
      <c r="I13" s="3">
        <v>80599986161.729996</v>
      </c>
      <c r="J13" s="3"/>
      <c r="K13" s="3">
        <v>0</v>
      </c>
      <c r="L13" s="3"/>
      <c r="M13" s="3">
        <v>0</v>
      </c>
      <c r="N13" s="3"/>
      <c r="O13" s="3">
        <v>-490122</v>
      </c>
      <c r="P13" s="3"/>
      <c r="Q13" s="3">
        <v>27882518410</v>
      </c>
      <c r="R13" s="3"/>
      <c r="S13" s="3">
        <v>931130</v>
      </c>
      <c r="T13" s="3"/>
      <c r="U13" s="3">
        <v>50600</v>
      </c>
      <c r="V13" s="3"/>
      <c r="W13" s="3">
        <v>49371434018</v>
      </c>
      <c r="X13" s="3"/>
      <c r="Y13" s="3">
        <v>46834842690.900002</v>
      </c>
      <c r="AA13" s="8">
        <f>Y13/'سرمایه گذاری ها'!$O$19</f>
        <v>6.7808065906169085E-2</v>
      </c>
    </row>
    <row r="14" spans="3:27" x14ac:dyDescent="0.55000000000000004">
      <c r="C14" s="2" t="s">
        <v>122</v>
      </c>
      <c r="D14" s="104"/>
      <c r="E14" s="3">
        <v>1959000</v>
      </c>
      <c r="F14" s="3"/>
      <c r="G14" s="3">
        <v>52260824353</v>
      </c>
      <c r="H14" s="3"/>
      <c r="I14" s="3">
        <v>41906841804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1959000</v>
      </c>
      <c r="T14" s="3"/>
      <c r="U14" s="3">
        <v>21970</v>
      </c>
      <c r="V14" s="3"/>
      <c r="W14" s="3">
        <v>52260824353</v>
      </c>
      <c r="X14" s="3"/>
      <c r="Y14" s="3">
        <v>42783146581.5</v>
      </c>
      <c r="AA14" s="8">
        <f>Y14/'سرمایه گذاری ها'!$O$19</f>
        <v>6.1941970046059669E-2</v>
      </c>
    </row>
    <row r="15" spans="3:27" x14ac:dyDescent="0.55000000000000004">
      <c r="C15" s="2" t="s">
        <v>147</v>
      </c>
      <c r="D15" s="104"/>
      <c r="E15" s="3">
        <v>1887380</v>
      </c>
      <c r="F15" s="3"/>
      <c r="G15" s="3">
        <v>43920696522</v>
      </c>
      <c r="H15" s="3"/>
      <c r="I15" s="3">
        <v>50562244898.550003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1887380</v>
      </c>
      <c r="T15" s="3"/>
      <c r="U15" s="3">
        <v>22640</v>
      </c>
      <c r="V15" s="3"/>
      <c r="W15" s="3">
        <v>43920696522</v>
      </c>
      <c r="X15" s="3"/>
      <c r="Y15" s="3">
        <v>42476038014.959999</v>
      </c>
      <c r="AA15" s="8">
        <f>Y15/'سرمایه گذاری ها'!$O$19</f>
        <v>6.1497334455891672E-2</v>
      </c>
    </row>
    <row r="16" spans="3:27" x14ac:dyDescent="0.55000000000000004">
      <c r="C16" s="2" t="s">
        <v>133</v>
      </c>
      <c r="D16" s="104"/>
      <c r="E16" s="3">
        <v>300000</v>
      </c>
      <c r="F16" s="3"/>
      <c r="G16" s="3">
        <v>54550416675</v>
      </c>
      <c r="H16" s="3"/>
      <c r="I16" s="3">
        <v>37679465250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300000</v>
      </c>
      <c r="T16" s="3"/>
      <c r="U16" s="3">
        <v>127050</v>
      </c>
      <c r="V16" s="3"/>
      <c r="W16" s="3">
        <v>54550416675</v>
      </c>
      <c r="X16" s="3"/>
      <c r="Y16" s="3">
        <v>37888215750</v>
      </c>
      <c r="AA16" s="8">
        <f>Y16/'سرمایه گذاری ها'!$O$19</f>
        <v>5.4855028500871511E-2</v>
      </c>
    </row>
    <row r="17" spans="3:27" x14ac:dyDescent="0.55000000000000004">
      <c r="C17" s="2" t="s">
        <v>130</v>
      </c>
      <c r="D17" s="104"/>
      <c r="E17" s="3">
        <v>4974884</v>
      </c>
      <c r="F17" s="3"/>
      <c r="G17" s="3">
        <v>35905566716</v>
      </c>
      <c r="H17" s="3"/>
      <c r="I17" s="3">
        <v>32886134877.330002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4974884</v>
      </c>
      <c r="T17" s="3"/>
      <c r="U17" s="3">
        <v>6870</v>
      </c>
      <c r="V17" s="3"/>
      <c r="W17" s="3">
        <v>35905566716</v>
      </c>
      <c r="X17" s="3"/>
      <c r="Y17" s="3">
        <v>33974097234.174</v>
      </c>
      <c r="AA17" s="8">
        <f>Y17/'سرمایه گذاری ها'!$O$19</f>
        <v>4.918811918642526E-2</v>
      </c>
    </row>
    <row r="18" spans="3:27" x14ac:dyDescent="0.55000000000000004">
      <c r="C18" s="2" t="s">
        <v>168</v>
      </c>
      <c r="D18" s="104"/>
      <c r="E18" s="3">
        <v>906255</v>
      </c>
      <c r="F18" s="3"/>
      <c r="G18" s="3">
        <v>39611468614</v>
      </c>
      <c r="H18" s="3"/>
      <c r="I18" s="3">
        <v>36169640727.412498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906255</v>
      </c>
      <c r="T18" s="3"/>
      <c r="U18" s="3">
        <v>34950</v>
      </c>
      <c r="V18" s="3"/>
      <c r="W18" s="3">
        <v>39611468614</v>
      </c>
      <c r="X18" s="3"/>
      <c r="Y18" s="3">
        <v>31485154257.112499</v>
      </c>
      <c r="AA18" s="8">
        <f>Y18/'سرمایه گذاری ها'!$O$19</f>
        <v>4.5584596686325675E-2</v>
      </c>
    </row>
    <row r="19" spans="3:27" x14ac:dyDescent="0.55000000000000004">
      <c r="C19" s="2" t="s">
        <v>156</v>
      </c>
      <c r="D19" s="104"/>
      <c r="E19" s="3">
        <v>16200000</v>
      </c>
      <c r="F19" s="3"/>
      <c r="G19" s="3">
        <v>44834567697</v>
      </c>
      <c r="H19" s="3"/>
      <c r="I19" s="3">
        <v>32110598340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16200000</v>
      </c>
      <c r="T19" s="3"/>
      <c r="U19" s="3">
        <v>1944</v>
      </c>
      <c r="V19" s="3"/>
      <c r="W19" s="3">
        <v>44834567697</v>
      </c>
      <c r="X19" s="3"/>
      <c r="Y19" s="3">
        <v>31305417840</v>
      </c>
      <c r="AA19" s="8">
        <f>Y19/'سرمایه گذاری ها'!$O$19</f>
        <v>4.5324372073258463E-2</v>
      </c>
    </row>
    <row r="20" spans="3:27" x14ac:dyDescent="0.55000000000000004">
      <c r="C20" s="2" t="s">
        <v>153</v>
      </c>
      <c r="D20" s="104"/>
      <c r="E20" s="3">
        <v>3013713</v>
      </c>
      <c r="F20" s="3"/>
      <c r="G20" s="3">
        <v>42422542431</v>
      </c>
      <c r="H20" s="3"/>
      <c r="I20" s="3">
        <v>30886506312.871498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3013713</v>
      </c>
      <c r="T20" s="3"/>
      <c r="U20" s="3">
        <v>9360</v>
      </c>
      <c r="V20" s="3"/>
      <c r="W20" s="3">
        <v>42422542431</v>
      </c>
      <c r="X20" s="3"/>
      <c r="Y20" s="3">
        <v>28040513975.604</v>
      </c>
      <c r="AA20" s="8">
        <f>Y20/'سرمایه گذاری ها'!$O$19</f>
        <v>4.0597403780114491E-2</v>
      </c>
    </row>
    <row r="21" spans="3:27" x14ac:dyDescent="0.55000000000000004">
      <c r="C21" s="2" t="s">
        <v>169</v>
      </c>
      <c r="D21" s="104"/>
      <c r="E21" s="3">
        <v>680156</v>
      </c>
      <c r="F21" s="3"/>
      <c r="G21" s="3">
        <v>25661180307</v>
      </c>
      <c r="H21" s="3"/>
      <c r="I21" s="3">
        <v>25590728367.630001</v>
      </c>
      <c r="J21" s="3"/>
      <c r="K21" s="3">
        <v>17236</v>
      </c>
      <c r="L21" s="3"/>
      <c r="M21" s="3">
        <v>708927970</v>
      </c>
      <c r="N21" s="3"/>
      <c r="O21" s="3">
        <v>0</v>
      </c>
      <c r="P21" s="3"/>
      <c r="Q21" s="3">
        <v>0</v>
      </c>
      <c r="R21" s="3"/>
      <c r="S21" s="3">
        <v>697392</v>
      </c>
      <c r="T21" s="3"/>
      <c r="U21" s="3">
        <v>39000</v>
      </c>
      <c r="V21" s="3"/>
      <c r="W21" s="3">
        <v>26370108277</v>
      </c>
      <c r="X21" s="3"/>
      <c r="Y21" s="3">
        <v>27036458186.400002</v>
      </c>
      <c r="AA21" s="8">
        <f>Y21/'سرمایه گذاری ها'!$O$19</f>
        <v>3.9143719360223317E-2</v>
      </c>
    </row>
    <row r="22" spans="3:27" x14ac:dyDescent="0.55000000000000004">
      <c r="C22" s="2" t="s">
        <v>145</v>
      </c>
      <c r="D22" s="104"/>
      <c r="E22" s="3">
        <v>1300000</v>
      </c>
      <c r="F22" s="3"/>
      <c r="G22" s="3">
        <v>23942197696</v>
      </c>
      <c r="H22" s="3"/>
      <c r="I22" s="3">
        <v>29696249700</v>
      </c>
      <c r="J22" s="3"/>
      <c r="K22" s="3">
        <v>0</v>
      </c>
      <c r="L22" s="3"/>
      <c r="M22" s="3">
        <v>0</v>
      </c>
      <c r="N22" s="3"/>
      <c r="O22" s="3">
        <v>-151631</v>
      </c>
      <c r="P22" s="3"/>
      <c r="Q22" s="3">
        <v>3288389933</v>
      </c>
      <c r="R22" s="3"/>
      <c r="S22" s="3">
        <v>1148369</v>
      </c>
      <c r="T22" s="3"/>
      <c r="U22" s="3">
        <v>21730</v>
      </c>
      <c r="V22" s="3"/>
      <c r="W22" s="3">
        <v>21149598174</v>
      </c>
      <c r="X22" s="3"/>
      <c r="Y22" s="3">
        <v>24805581722.698502</v>
      </c>
      <c r="AA22" s="8">
        <f>Y22/'سرمایه گذاری ها'!$O$19</f>
        <v>3.5913828757674446E-2</v>
      </c>
    </row>
    <row r="23" spans="3:27" x14ac:dyDescent="0.55000000000000004">
      <c r="C23" s="2" t="s">
        <v>171</v>
      </c>
      <c r="D23" s="104"/>
      <c r="E23" s="3">
        <v>2034483</v>
      </c>
      <c r="F23" s="3"/>
      <c r="G23" s="3">
        <v>28511703232</v>
      </c>
      <c r="H23" s="3"/>
      <c r="I23" s="3">
        <v>26905714599.099602</v>
      </c>
      <c r="J23" s="3"/>
      <c r="K23" s="3">
        <v>0</v>
      </c>
      <c r="L23" s="3"/>
      <c r="M23" s="3">
        <v>0</v>
      </c>
      <c r="N23" s="3"/>
      <c r="O23" s="3">
        <v>-1</v>
      </c>
      <c r="P23" s="3"/>
      <c r="Q23" s="3">
        <v>1</v>
      </c>
      <c r="R23" s="3"/>
      <c r="S23" s="3">
        <v>2034482</v>
      </c>
      <c r="T23" s="3"/>
      <c r="U23" s="3">
        <v>9730</v>
      </c>
      <c r="V23" s="3"/>
      <c r="W23" s="3">
        <v>28511689218</v>
      </c>
      <c r="X23" s="3"/>
      <c r="Y23" s="3">
        <v>19677726576.333</v>
      </c>
      <c r="AA23" s="8">
        <f>Y23/'سرمایه گذاری ها'!$O$19</f>
        <v>2.8489656501628834E-2</v>
      </c>
    </row>
    <row r="24" spans="3:27" x14ac:dyDescent="0.55000000000000004">
      <c r="C24" s="2" t="s">
        <v>146</v>
      </c>
      <c r="D24" s="104"/>
      <c r="E24" s="3">
        <v>255355</v>
      </c>
      <c r="F24" s="3"/>
      <c r="G24" s="3">
        <v>29246210374</v>
      </c>
      <c r="H24" s="3"/>
      <c r="I24" s="3">
        <v>36907701728.849998</v>
      </c>
      <c r="J24" s="3"/>
      <c r="K24" s="3">
        <v>0</v>
      </c>
      <c r="L24" s="3"/>
      <c r="M24" s="3">
        <v>0</v>
      </c>
      <c r="N24" s="3"/>
      <c r="O24" s="3">
        <v>-97854</v>
      </c>
      <c r="P24" s="3"/>
      <c r="Q24" s="3">
        <v>14613966380</v>
      </c>
      <c r="R24" s="3"/>
      <c r="S24" s="3">
        <v>157501</v>
      </c>
      <c r="T24" s="3"/>
      <c r="U24" s="3">
        <v>121500</v>
      </c>
      <c r="V24" s="3"/>
      <c r="W24" s="3">
        <v>18038837618</v>
      </c>
      <c r="X24" s="3"/>
      <c r="Y24" s="3">
        <v>19022510089.575001</v>
      </c>
      <c r="AA24" s="8">
        <f>Y24/'سرمایه گذاری ها'!$O$19</f>
        <v>2.7541025948727937E-2</v>
      </c>
    </row>
    <row r="25" spans="3:27" x14ac:dyDescent="0.55000000000000004">
      <c r="C25" s="2" t="s">
        <v>157</v>
      </c>
      <c r="D25" s="104"/>
      <c r="E25" s="3">
        <v>620928</v>
      </c>
      <c r="F25" s="3"/>
      <c r="G25" s="3">
        <v>39854537641</v>
      </c>
      <c r="H25" s="3"/>
      <c r="I25" s="3">
        <v>25954667766.720001</v>
      </c>
      <c r="J25" s="3"/>
      <c r="K25" s="3">
        <v>0</v>
      </c>
      <c r="L25" s="3"/>
      <c r="M25" s="3">
        <v>0</v>
      </c>
      <c r="N25" s="3"/>
      <c r="O25" s="3">
        <v>-186278</v>
      </c>
      <c r="P25" s="3"/>
      <c r="Q25" s="3">
        <v>7925530765</v>
      </c>
      <c r="R25" s="3"/>
      <c r="S25" s="3">
        <v>434650</v>
      </c>
      <c r="T25" s="3"/>
      <c r="U25" s="3">
        <v>43900</v>
      </c>
      <c r="V25" s="3"/>
      <c r="W25" s="3">
        <v>27898202031</v>
      </c>
      <c r="X25" s="3"/>
      <c r="Y25" s="3">
        <v>18967602246.75</v>
      </c>
      <c r="AA25" s="8">
        <f>Y25/'سرمایه گذاری ها'!$O$19</f>
        <v>2.746152969313858E-2</v>
      </c>
    </row>
    <row r="26" spans="3:27" x14ac:dyDescent="0.55000000000000004">
      <c r="C26" s="2" t="s">
        <v>149</v>
      </c>
      <c r="D26" s="104"/>
      <c r="E26" s="3">
        <v>1362364</v>
      </c>
      <c r="F26" s="3"/>
      <c r="G26" s="3">
        <v>19886971817</v>
      </c>
      <c r="H26" s="3"/>
      <c r="I26" s="3">
        <v>18770014968.012001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1362364</v>
      </c>
      <c r="T26" s="3"/>
      <c r="U26" s="3">
        <v>13040</v>
      </c>
      <c r="V26" s="3"/>
      <c r="W26" s="3">
        <v>19886971817</v>
      </c>
      <c r="X26" s="3"/>
      <c r="Y26" s="3">
        <v>17659523461.967999</v>
      </c>
      <c r="AA26" s="8">
        <f>Y26/'سرمایه گذاری ها'!$O$19</f>
        <v>2.5567677010973094E-2</v>
      </c>
    </row>
    <row r="27" spans="3:27" x14ac:dyDescent="0.55000000000000004">
      <c r="C27" s="2" t="s">
        <v>198</v>
      </c>
      <c r="D27" s="104"/>
      <c r="E27" s="3">
        <v>0</v>
      </c>
      <c r="F27" s="3"/>
      <c r="G27" s="3">
        <v>0</v>
      </c>
      <c r="H27" s="3"/>
      <c r="I27" s="3">
        <v>0</v>
      </c>
      <c r="J27" s="3"/>
      <c r="K27" s="3">
        <v>617252</v>
      </c>
      <c r="L27" s="3"/>
      <c r="M27" s="3">
        <v>20309610444</v>
      </c>
      <c r="N27" s="3"/>
      <c r="O27" s="3">
        <v>0</v>
      </c>
      <c r="P27" s="3"/>
      <c r="Q27" s="3">
        <v>0</v>
      </c>
      <c r="R27" s="3"/>
      <c r="S27" s="3">
        <v>617252</v>
      </c>
      <c r="T27" s="3"/>
      <c r="U27" s="3">
        <v>28620</v>
      </c>
      <c r="V27" s="3"/>
      <c r="W27" s="3">
        <v>20309610444</v>
      </c>
      <c r="X27" s="3"/>
      <c r="Y27" s="3">
        <v>17560641014.172001</v>
      </c>
      <c r="AA27" s="8">
        <f>Y27/'سرمایه گذاری ها'!$O$19</f>
        <v>2.5424513777109664E-2</v>
      </c>
    </row>
    <row r="28" spans="3:27" x14ac:dyDescent="0.55000000000000004">
      <c r="C28" s="2" t="s">
        <v>143</v>
      </c>
      <c r="D28" s="104"/>
      <c r="E28" s="3">
        <v>842226</v>
      </c>
      <c r="F28" s="3"/>
      <c r="G28" s="3">
        <v>9452273412</v>
      </c>
      <c r="H28" s="3"/>
      <c r="I28" s="3">
        <v>7777725076.7370005</v>
      </c>
      <c r="J28" s="3"/>
      <c r="K28" s="3">
        <v>669561</v>
      </c>
      <c r="L28" s="3"/>
      <c r="M28" s="3">
        <v>6270828304</v>
      </c>
      <c r="N28" s="3"/>
      <c r="O28" s="3">
        <v>0</v>
      </c>
      <c r="P28" s="3"/>
      <c r="Q28" s="3">
        <v>0</v>
      </c>
      <c r="R28" s="3"/>
      <c r="S28" s="3">
        <v>1511787</v>
      </c>
      <c r="T28" s="3"/>
      <c r="U28" s="3">
        <v>8460</v>
      </c>
      <c r="V28" s="3"/>
      <c r="W28" s="3">
        <v>15723101716</v>
      </c>
      <c r="X28" s="3"/>
      <c r="Y28" s="3">
        <v>12713619197.781</v>
      </c>
      <c r="AA28" s="8">
        <f>Y28/'سرمایه گذاری ها'!$O$19</f>
        <v>1.8406935497972187E-2</v>
      </c>
    </row>
    <row r="29" spans="3:27" x14ac:dyDescent="0.55000000000000004">
      <c r="C29" s="2" t="s">
        <v>178</v>
      </c>
      <c r="D29" s="104"/>
      <c r="E29" s="3">
        <v>130020</v>
      </c>
      <c r="F29" s="3"/>
      <c r="G29" s="3">
        <v>14035670014</v>
      </c>
      <c r="H29" s="3"/>
      <c r="I29" s="3">
        <v>14345055827.190001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130020</v>
      </c>
      <c r="T29" s="3"/>
      <c r="U29" s="3">
        <v>92720</v>
      </c>
      <c r="V29" s="3"/>
      <c r="W29" s="3">
        <v>14035670014</v>
      </c>
      <c r="X29" s="3"/>
      <c r="Y29" s="3">
        <v>11983724446.32</v>
      </c>
      <c r="AA29" s="8">
        <f>Y29/'سرمایه گذاری ها'!$O$19</f>
        <v>1.7350184827573313E-2</v>
      </c>
    </row>
    <row r="30" spans="3:27" x14ac:dyDescent="0.55000000000000004">
      <c r="C30" s="2" t="s">
        <v>173</v>
      </c>
      <c r="D30" s="104"/>
      <c r="E30" s="3">
        <v>900000</v>
      </c>
      <c r="F30" s="3"/>
      <c r="G30" s="3">
        <v>11377548511</v>
      </c>
      <c r="H30" s="3"/>
      <c r="I30" s="3">
        <v>8418609450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900000</v>
      </c>
      <c r="T30" s="3"/>
      <c r="U30" s="3">
        <v>8520</v>
      </c>
      <c r="V30" s="3"/>
      <c r="W30" s="3">
        <v>11377548511</v>
      </c>
      <c r="X30" s="3"/>
      <c r="Y30" s="3">
        <v>7622375400</v>
      </c>
      <c r="AA30" s="8">
        <f>Y30/'سرمایه گذاری ها'!$O$19</f>
        <v>1.1035769606314647E-2</v>
      </c>
    </row>
    <row r="31" spans="3:27" x14ac:dyDescent="0.55000000000000004">
      <c r="C31" s="2" t="s">
        <v>172</v>
      </c>
      <c r="D31" s="104"/>
      <c r="E31" s="3">
        <v>5022320</v>
      </c>
      <c r="F31" s="3"/>
      <c r="G31" s="3">
        <v>12496783905</v>
      </c>
      <c r="H31" s="3"/>
      <c r="I31" s="3">
        <v>9979881954.8040009</v>
      </c>
      <c r="J31" s="3"/>
      <c r="K31" s="3">
        <v>0</v>
      </c>
      <c r="L31" s="3"/>
      <c r="M31" s="3">
        <v>0</v>
      </c>
      <c r="N31" s="3"/>
      <c r="O31" s="3">
        <v>-4240319</v>
      </c>
      <c r="P31" s="3"/>
      <c r="Q31" s="3">
        <v>8281726650</v>
      </c>
      <c r="R31" s="3"/>
      <c r="S31" s="3">
        <v>782001</v>
      </c>
      <c r="T31" s="3"/>
      <c r="U31" s="3">
        <v>1726</v>
      </c>
      <c r="V31" s="3"/>
      <c r="W31" s="3">
        <v>1945813397</v>
      </c>
      <c r="X31" s="3"/>
      <c r="Y31" s="3">
        <v>1341702810.3303001</v>
      </c>
      <c r="AA31" s="8">
        <f>Y31/'سرمایه گذاری ها'!$O$19</f>
        <v>1.9425339632249115E-3</v>
      </c>
    </row>
    <row r="32" spans="3:27" x14ac:dyDescent="0.55000000000000004">
      <c r="C32" s="2" t="s">
        <v>161</v>
      </c>
      <c r="D32" s="104"/>
      <c r="E32" s="3">
        <v>88900</v>
      </c>
      <c r="F32" s="3"/>
      <c r="G32" s="3">
        <v>17543321610</v>
      </c>
      <c r="H32" s="3"/>
      <c r="I32" s="3">
        <v>11999904200.549999</v>
      </c>
      <c r="J32" s="3"/>
      <c r="K32" s="3">
        <v>0</v>
      </c>
      <c r="L32" s="3"/>
      <c r="M32" s="3">
        <v>0</v>
      </c>
      <c r="N32" s="3"/>
      <c r="O32" s="3">
        <v>-88900</v>
      </c>
      <c r="P32" s="3"/>
      <c r="Q32" s="3">
        <v>11741953729</v>
      </c>
      <c r="R32" s="3"/>
      <c r="S32" s="3">
        <v>0</v>
      </c>
      <c r="T32" s="3"/>
      <c r="U32" s="3">
        <v>0</v>
      </c>
      <c r="V32" s="3"/>
      <c r="W32" s="3">
        <v>0</v>
      </c>
      <c r="X32" s="3"/>
      <c r="Y32" s="3">
        <v>0</v>
      </c>
      <c r="AA32" s="8">
        <f>Y32/'سرمایه گذاری ها'!$O$19</f>
        <v>0</v>
      </c>
    </row>
    <row r="33" spans="3:27" x14ac:dyDescent="0.55000000000000004">
      <c r="C33" s="2" t="s">
        <v>131</v>
      </c>
      <c r="D33" s="104"/>
      <c r="E33" s="3">
        <v>902641</v>
      </c>
      <c r="F33" s="3"/>
      <c r="G33" s="3">
        <v>10405030867</v>
      </c>
      <c r="H33" s="3"/>
      <c r="I33" s="3">
        <v>16132022472.893</v>
      </c>
      <c r="J33" s="3"/>
      <c r="K33" s="3">
        <v>0</v>
      </c>
      <c r="L33" s="3"/>
      <c r="M33" s="3">
        <v>0</v>
      </c>
      <c r="N33" s="3"/>
      <c r="O33" s="3">
        <v>-902641</v>
      </c>
      <c r="P33" s="3"/>
      <c r="Q33" s="3">
        <v>15918726766</v>
      </c>
      <c r="R33" s="3"/>
      <c r="S33" s="3">
        <v>0</v>
      </c>
      <c r="T33" s="3"/>
      <c r="U33" s="3">
        <v>0</v>
      </c>
      <c r="V33" s="3"/>
      <c r="W33" s="3">
        <v>0</v>
      </c>
      <c r="X33" s="3"/>
      <c r="Y33" s="3">
        <v>0</v>
      </c>
      <c r="AA33" s="8">
        <f>Y33/'سرمایه گذاری ها'!$O$19</f>
        <v>0</v>
      </c>
    </row>
    <row r="34" spans="3:27" x14ac:dyDescent="0.55000000000000004">
      <c r="C34" s="2" t="s">
        <v>167</v>
      </c>
      <c r="D34" s="104"/>
      <c r="E34" s="3">
        <v>4236516</v>
      </c>
      <c r="F34" s="3"/>
      <c r="G34" s="3">
        <v>28881505202</v>
      </c>
      <c r="H34" s="3"/>
      <c r="I34" s="3">
        <v>33227225878.122002</v>
      </c>
      <c r="J34" s="3"/>
      <c r="K34" s="3">
        <v>0</v>
      </c>
      <c r="L34" s="3"/>
      <c r="M34" s="3">
        <v>0</v>
      </c>
      <c r="N34" s="3"/>
      <c r="O34" s="3">
        <v>-4236516</v>
      </c>
      <c r="P34" s="3"/>
      <c r="Q34" s="3">
        <v>36443885686</v>
      </c>
      <c r="R34" s="3"/>
      <c r="S34" s="3">
        <v>0</v>
      </c>
      <c r="T34" s="3"/>
      <c r="U34" s="3">
        <v>0</v>
      </c>
      <c r="V34" s="3"/>
      <c r="W34" s="3">
        <v>0</v>
      </c>
      <c r="X34" s="3"/>
      <c r="Y34" s="3">
        <v>0</v>
      </c>
      <c r="AA34" s="8">
        <f>Y34/'سرمایه گذاری ها'!$O$19</f>
        <v>0</v>
      </c>
    </row>
    <row r="35" spans="3:27" x14ac:dyDescent="0.55000000000000004">
      <c r="C35" s="2" t="s">
        <v>199</v>
      </c>
      <c r="D35" s="104"/>
      <c r="E35" s="3">
        <v>0</v>
      </c>
      <c r="F35" s="3"/>
      <c r="G35" s="3">
        <v>0</v>
      </c>
      <c r="H35" s="3"/>
      <c r="I35" s="3">
        <v>0</v>
      </c>
      <c r="J35" s="3"/>
      <c r="K35" s="3">
        <v>1</v>
      </c>
      <c r="L35" s="3"/>
      <c r="M35" s="3">
        <v>1</v>
      </c>
      <c r="N35" s="3"/>
      <c r="O35" s="3">
        <v>-1</v>
      </c>
      <c r="P35" s="3"/>
      <c r="Q35" s="3">
        <v>1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0</v>
      </c>
      <c r="AA35" s="8">
        <f>Y35/'سرمایه گذاری ها'!$O$19</f>
        <v>0</v>
      </c>
    </row>
    <row r="36" spans="3:27" x14ac:dyDescent="0.55000000000000004">
      <c r="C36" s="2" t="s">
        <v>200</v>
      </c>
      <c r="D36" s="104"/>
      <c r="E36" s="3">
        <v>0</v>
      </c>
      <c r="F36" s="3"/>
      <c r="G36" s="3">
        <v>0</v>
      </c>
      <c r="H36" s="3"/>
      <c r="I36" s="3">
        <v>0</v>
      </c>
      <c r="J36" s="3"/>
      <c r="K36" s="3">
        <v>4</v>
      </c>
      <c r="L36" s="3"/>
      <c r="M36" s="3">
        <v>4</v>
      </c>
      <c r="N36" s="3"/>
      <c r="O36" s="3">
        <v>-4</v>
      </c>
      <c r="P36" s="3"/>
      <c r="Q36" s="3">
        <v>4</v>
      </c>
      <c r="R36" s="3"/>
      <c r="S36" s="3">
        <v>0</v>
      </c>
      <c r="T36" s="3"/>
      <c r="U36" s="3">
        <v>0</v>
      </c>
      <c r="V36" s="3"/>
      <c r="W36" s="3">
        <v>0</v>
      </c>
      <c r="X36" s="3"/>
      <c r="Y36" s="3">
        <v>0</v>
      </c>
      <c r="AA36" s="8">
        <f>Y36/'سرمایه گذاری ها'!$O$19</f>
        <v>0</v>
      </c>
    </row>
    <row r="37" spans="3:27" x14ac:dyDescent="0.55000000000000004">
      <c r="C37" s="2" t="s">
        <v>201</v>
      </c>
      <c r="D37" s="104"/>
      <c r="E37" s="3">
        <v>0</v>
      </c>
      <c r="F37" s="3"/>
      <c r="G37" s="3">
        <v>0</v>
      </c>
      <c r="H37" s="3"/>
      <c r="I37" s="3">
        <v>0</v>
      </c>
      <c r="J37" s="3"/>
      <c r="K37" s="3">
        <v>1</v>
      </c>
      <c r="L37" s="3"/>
      <c r="M37" s="3">
        <v>1</v>
      </c>
      <c r="N37" s="3"/>
      <c r="O37" s="3">
        <v>-1</v>
      </c>
      <c r="P37" s="3"/>
      <c r="Q37" s="3">
        <v>1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 x14ac:dyDescent="0.55000000000000004">
      <c r="C38" s="2" t="s">
        <v>202</v>
      </c>
      <c r="D38" s="104"/>
      <c r="E38" s="3">
        <v>0</v>
      </c>
      <c r="F38" s="3"/>
      <c r="G38" s="3">
        <v>0</v>
      </c>
      <c r="H38" s="3"/>
      <c r="I38" s="3">
        <v>0</v>
      </c>
      <c r="J38" s="3"/>
      <c r="K38" s="3">
        <v>2</v>
      </c>
      <c r="L38" s="3"/>
      <c r="M38" s="3">
        <v>2</v>
      </c>
      <c r="N38" s="3"/>
      <c r="O38" s="3">
        <v>-2</v>
      </c>
      <c r="P38" s="3"/>
      <c r="Q38" s="3">
        <v>2</v>
      </c>
      <c r="R38" s="3"/>
      <c r="S38" s="3">
        <v>0</v>
      </c>
      <c r="T38" s="3"/>
      <c r="U38" s="3">
        <v>0</v>
      </c>
      <c r="V38" s="3"/>
      <c r="W38" s="3">
        <v>0</v>
      </c>
      <c r="X38" s="3"/>
      <c r="Y38" s="3">
        <v>0</v>
      </c>
      <c r="AA38" s="8">
        <f>Y38/'سرمایه گذاری ها'!$O$19</f>
        <v>0</v>
      </c>
    </row>
    <row r="39" spans="3:27" x14ac:dyDescent="0.55000000000000004">
      <c r="C39" s="2" t="s">
        <v>203</v>
      </c>
      <c r="D39" s="104"/>
      <c r="E39" s="3">
        <v>0</v>
      </c>
      <c r="F39" s="3"/>
      <c r="G39" s="3">
        <v>0</v>
      </c>
      <c r="H39" s="3"/>
      <c r="I39" s="3">
        <v>0</v>
      </c>
      <c r="J39" s="3"/>
      <c r="K39" s="3">
        <v>3</v>
      </c>
      <c r="L39" s="3"/>
      <c r="M39" s="3">
        <v>3</v>
      </c>
      <c r="N39" s="3"/>
      <c r="O39" s="3">
        <v>-3</v>
      </c>
      <c r="P39" s="3"/>
      <c r="Q39" s="3">
        <v>3</v>
      </c>
      <c r="R39" s="3"/>
      <c r="S39" s="3">
        <v>0</v>
      </c>
      <c r="T39" s="3"/>
      <c r="U39" s="3">
        <v>0</v>
      </c>
      <c r="V39" s="3"/>
      <c r="W39" s="3">
        <v>0</v>
      </c>
      <c r="X39" s="3"/>
      <c r="Y39" s="3">
        <v>0</v>
      </c>
      <c r="AA39" s="8">
        <f>Y39/'سرمایه گذاری ها'!$O$19</f>
        <v>0</v>
      </c>
    </row>
    <row r="40" spans="3:27" x14ac:dyDescent="0.55000000000000004">
      <c r="C40" s="2" t="s">
        <v>204</v>
      </c>
      <c r="D40" s="104"/>
      <c r="E40" s="3">
        <v>0</v>
      </c>
      <c r="F40" s="3"/>
      <c r="G40" s="3">
        <v>0</v>
      </c>
      <c r="H40" s="3"/>
      <c r="I40" s="3">
        <v>0</v>
      </c>
      <c r="J40" s="3"/>
      <c r="K40" s="3">
        <v>1</v>
      </c>
      <c r="L40" s="3"/>
      <c r="M40" s="3">
        <v>1</v>
      </c>
      <c r="N40" s="3"/>
      <c r="O40" s="3">
        <v>-1</v>
      </c>
      <c r="P40" s="3"/>
      <c r="Q40" s="3">
        <v>1</v>
      </c>
      <c r="R40" s="3"/>
      <c r="S40" s="3">
        <v>0</v>
      </c>
      <c r="T40" s="3"/>
      <c r="U40" s="3">
        <v>0</v>
      </c>
      <c r="V40" s="3"/>
      <c r="W40" s="3">
        <v>0</v>
      </c>
      <c r="X40" s="3"/>
      <c r="Y40" s="3">
        <v>0</v>
      </c>
      <c r="AA40" s="8">
        <f>Y40/'سرمایه گذاری ها'!$O$19</f>
        <v>0</v>
      </c>
    </row>
    <row r="41" spans="3:27" x14ac:dyDescent="0.55000000000000004">
      <c r="C41" s="2" t="s">
        <v>205</v>
      </c>
      <c r="D41" s="104"/>
      <c r="E41" s="3">
        <v>0</v>
      </c>
      <c r="F41" s="3"/>
      <c r="G41" s="3">
        <v>0</v>
      </c>
      <c r="H41" s="3"/>
      <c r="I41" s="3">
        <v>0</v>
      </c>
      <c r="J41" s="3"/>
      <c r="K41" s="3">
        <v>5</v>
      </c>
      <c r="L41" s="3"/>
      <c r="M41" s="3">
        <v>5</v>
      </c>
      <c r="N41" s="3"/>
      <c r="O41" s="3">
        <v>-5</v>
      </c>
      <c r="P41" s="3"/>
      <c r="Q41" s="3">
        <v>5</v>
      </c>
      <c r="R41" s="3"/>
      <c r="S41" s="3">
        <v>0</v>
      </c>
      <c r="T41" s="3"/>
      <c r="U41" s="3">
        <v>0</v>
      </c>
      <c r="V41" s="3"/>
      <c r="W41" s="3">
        <v>0</v>
      </c>
      <c r="X41" s="3"/>
      <c r="Y41" s="3">
        <v>0</v>
      </c>
      <c r="AA41" s="8">
        <f>Y41/'سرمایه گذاری ها'!$O$19</f>
        <v>0</v>
      </c>
    </row>
    <row r="42" spans="3:27" x14ac:dyDescent="0.55000000000000004">
      <c r="C42" s="2" t="s">
        <v>206</v>
      </c>
      <c r="D42" s="104"/>
      <c r="E42" s="3">
        <v>0</v>
      </c>
      <c r="F42" s="3"/>
      <c r="G42" s="3">
        <v>0</v>
      </c>
      <c r="H42" s="3"/>
      <c r="I42" s="3">
        <v>0</v>
      </c>
      <c r="J42" s="3"/>
      <c r="K42" s="3">
        <v>4</v>
      </c>
      <c r="L42" s="3"/>
      <c r="M42" s="3">
        <v>4</v>
      </c>
      <c r="N42" s="3"/>
      <c r="O42" s="3">
        <v>-4</v>
      </c>
      <c r="P42" s="3"/>
      <c r="Q42" s="3">
        <v>4</v>
      </c>
      <c r="R42" s="3"/>
      <c r="S42" s="3">
        <v>0</v>
      </c>
      <c r="T42" s="3"/>
      <c r="U42" s="3">
        <v>0</v>
      </c>
      <c r="V42" s="3"/>
      <c r="W42" s="3">
        <v>0</v>
      </c>
      <c r="X42" s="3"/>
      <c r="Y42" s="3">
        <v>0</v>
      </c>
      <c r="AA42" s="8">
        <f>Y42/'سرمایه گذاری ها'!$O$19</f>
        <v>0</v>
      </c>
    </row>
    <row r="43" spans="3:27" x14ac:dyDescent="0.55000000000000004">
      <c r="C43" s="2" t="s">
        <v>207</v>
      </c>
      <c r="D43" s="104"/>
      <c r="E43" s="3">
        <v>0</v>
      </c>
      <c r="F43" s="3"/>
      <c r="G43" s="3">
        <v>0</v>
      </c>
      <c r="H43" s="3"/>
      <c r="I43" s="3">
        <v>0</v>
      </c>
      <c r="J43" s="3"/>
      <c r="K43" s="3">
        <v>5</v>
      </c>
      <c r="L43" s="3"/>
      <c r="M43" s="3">
        <v>5</v>
      </c>
      <c r="N43" s="3"/>
      <c r="O43" s="3">
        <v>-5</v>
      </c>
      <c r="P43" s="3"/>
      <c r="Q43" s="3">
        <v>5</v>
      </c>
      <c r="R43" s="3"/>
      <c r="S43" s="3">
        <v>0</v>
      </c>
      <c r="T43" s="3"/>
      <c r="U43" s="3">
        <v>0</v>
      </c>
      <c r="V43" s="3"/>
      <c r="W43" s="3">
        <v>0</v>
      </c>
      <c r="X43" s="3"/>
      <c r="Y43" s="3">
        <v>0</v>
      </c>
      <c r="AA43" s="8">
        <f>Y43/'سرمایه گذاری ها'!$O$19</f>
        <v>0</v>
      </c>
    </row>
    <row r="44" spans="3:27" x14ac:dyDescent="0.55000000000000004">
      <c r="C44" s="2" t="s">
        <v>208</v>
      </c>
      <c r="D44" s="104"/>
      <c r="E44" s="3">
        <v>0</v>
      </c>
      <c r="F44" s="3"/>
      <c r="G44" s="3">
        <v>0</v>
      </c>
      <c r="H44" s="3"/>
      <c r="I44" s="3">
        <v>0</v>
      </c>
      <c r="J44" s="3"/>
      <c r="K44" s="3">
        <v>3</v>
      </c>
      <c r="L44" s="3"/>
      <c r="M44" s="3">
        <v>3</v>
      </c>
      <c r="N44" s="3"/>
      <c r="O44" s="3">
        <v>-3</v>
      </c>
      <c r="P44" s="3"/>
      <c r="Q44" s="3">
        <v>3</v>
      </c>
      <c r="R44" s="3"/>
      <c r="S44" s="3">
        <v>0</v>
      </c>
      <c r="T44" s="3"/>
      <c r="U44" s="3">
        <v>0</v>
      </c>
      <c r="V44" s="3"/>
      <c r="W44" s="3">
        <v>0</v>
      </c>
      <c r="X44" s="3"/>
      <c r="Y44" s="3">
        <v>0</v>
      </c>
      <c r="AA44" s="8">
        <f>Y44/'سرمایه گذاری ها'!$O$19</f>
        <v>0</v>
      </c>
    </row>
    <row r="45" spans="3:27" x14ac:dyDescent="0.55000000000000004">
      <c r="C45" s="2" t="s">
        <v>209</v>
      </c>
      <c r="D45" s="104"/>
      <c r="E45" s="3">
        <v>0</v>
      </c>
      <c r="F45" s="3"/>
      <c r="G45" s="3">
        <v>0</v>
      </c>
      <c r="H45" s="3"/>
      <c r="I45" s="3">
        <v>0</v>
      </c>
      <c r="J45" s="3"/>
      <c r="K45" s="3">
        <v>1</v>
      </c>
      <c r="L45" s="3"/>
      <c r="M45" s="3">
        <v>1</v>
      </c>
      <c r="N45" s="3"/>
      <c r="O45" s="3">
        <v>-1</v>
      </c>
      <c r="P45" s="3"/>
      <c r="Q45" s="3">
        <v>1</v>
      </c>
      <c r="R45" s="3"/>
      <c r="S45" s="3">
        <v>0</v>
      </c>
      <c r="T45" s="3"/>
      <c r="U45" s="3">
        <v>0</v>
      </c>
      <c r="V45" s="3"/>
      <c r="W45" s="3">
        <v>0</v>
      </c>
      <c r="X45" s="3"/>
      <c r="Y45" s="3">
        <v>0</v>
      </c>
      <c r="AA45" s="8">
        <f>Y45/'سرمایه گذاری ها'!$O$19</f>
        <v>0</v>
      </c>
    </row>
    <row r="46" spans="3:27" x14ac:dyDescent="0.55000000000000004">
      <c r="C46" s="2" t="s">
        <v>210</v>
      </c>
      <c r="D46" s="104"/>
      <c r="E46" s="3">
        <v>0</v>
      </c>
      <c r="F46" s="3"/>
      <c r="G46" s="3">
        <v>0</v>
      </c>
      <c r="H46" s="3"/>
      <c r="I46" s="3">
        <v>0</v>
      </c>
      <c r="J46" s="3"/>
      <c r="K46" s="3">
        <v>1</v>
      </c>
      <c r="L46" s="3"/>
      <c r="M46" s="3">
        <v>1</v>
      </c>
      <c r="N46" s="3"/>
      <c r="O46" s="3">
        <v>-1</v>
      </c>
      <c r="P46" s="3"/>
      <c r="Q46" s="3">
        <v>1</v>
      </c>
      <c r="R46" s="3"/>
      <c r="S46" s="3">
        <v>0</v>
      </c>
      <c r="T46" s="3"/>
      <c r="U46" s="3">
        <v>0</v>
      </c>
      <c r="V46" s="3"/>
      <c r="W46" s="3">
        <v>0</v>
      </c>
      <c r="X46" s="3"/>
      <c r="Y46" s="3">
        <v>0</v>
      </c>
      <c r="AA46" s="8">
        <f>Y46/'سرمایه گذاری ها'!$O$19</f>
        <v>0</v>
      </c>
    </row>
    <row r="47" spans="3:27" x14ac:dyDescent="0.55000000000000004">
      <c r="C47" s="2" t="s">
        <v>211</v>
      </c>
      <c r="D47" s="104"/>
      <c r="E47" s="3">
        <v>0</v>
      </c>
      <c r="F47" s="3"/>
      <c r="G47" s="3">
        <v>0</v>
      </c>
      <c r="H47" s="3"/>
      <c r="I47" s="3">
        <v>0</v>
      </c>
      <c r="J47" s="3"/>
      <c r="K47" s="3">
        <v>4</v>
      </c>
      <c r="L47" s="3"/>
      <c r="M47" s="3">
        <v>4</v>
      </c>
      <c r="N47" s="3"/>
      <c r="O47" s="3">
        <v>-4</v>
      </c>
      <c r="P47" s="3"/>
      <c r="Q47" s="3">
        <v>4</v>
      </c>
      <c r="R47" s="3"/>
      <c r="S47" s="3">
        <v>0</v>
      </c>
      <c r="T47" s="3"/>
      <c r="U47" s="3">
        <v>0</v>
      </c>
      <c r="V47" s="3"/>
      <c r="W47" s="3">
        <v>0</v>
      </c>
      <c r="X47" s="3"/>
      <c r="Y47" s="3">
        <v>0</v>
      </c>
      <c r="AA47" s="8">
        <f>Y47/'سرمایه گذاری ها'!$O$19</f>
        <v>0</v>
      </c>
    </row>
    <row r="48" spans="3:27" x14ac:dyDescent="0.55000000000000004">
      <c r="C48" s="2" t="s">
        <v>212</v>
      </c>
      <c r="D48" s="104"/>
      <c r="E48" s="3">
        <v>0</v>
      </c>
      <c r="F48" s="3"/>
      <c r="G48" s="3">
        <v>0</v>
      </c>
      <c r="H48" s="3"/>
      <c r="I48" s="3">
        <v>0</v>
      </c>
      <c r="J48" s="3"/>
      <c r="K48" s="3">
        <v>1</v>
      </c>
      <c r="L48" s="3"/>
      <c r="M48" s="3">
        <v>1</v>
      </c>
      <c r="N48" s="3"/>
      <c r="O48" s="3">
        <v>-1</v>
      </c>
      <c r="P48" s="3"/>
      <c r="Q48" s="3">
        <v>1</v>
      </c>
      <c r="R48" s="3"/>
      <c r="S48" s="3">
        <v>0</v>
      </c>
      <c r="T48" s="3"/>
      <c r="U48" s="3">
        <v>0</v>
      </c>
      <c r="V48" s="3"/>
      <c r="W48" s="3">
        <v>0</v>
      </c>
      <c r="X48" s="3"/>
      <c r="Y48" s="3">
        <v>0</v>
      </c>
      <c r="AA48" s="8">
        <f>Y48/'سرمایه گذاری ها'!$O$19</f>
        <v>0</v>
      </c>
    </row>
    <row r="49" spans="3:27" ht="21.75" thickBot="1" x14ac:dyDescent="0.6">
      <c r="C49" s="2" t="s">
        <v>88</v>
      </c>
      <c r="E49" s="9">
        <f t="shared" ref="E49:AA49" si="0">SUM(E11:E48)</f>
        <v>64539373</v>
      </c>
      <c r="F49" s="9">
        <f t="shared" si="0"/>
        <v>0</v>
      </c>
      <c r="G49" s="9">
        <f t="shared" si="0"/>
        <v>753147947601</v>
      </c>
      <c r="H49" s="9">
        <f t="shared" si="0"/>
        <v>0</v>
      </c>
      <c r="I49" s="9">
        <f t="shared" si="0"/>
        <v>730343832585.55139</v>
      </c>
      <c r="J49" s="9">
        <f t="shared" si="0"/>
        <v>0</v>
      </c>
      <c r="K49" s="9">
        <f t="shared" si="0"/>
        <v>3535145</v>
      </c>
      <c r="L49" s="9">
        <f t="shared" si="0"/>
        <v>0</v>
      </c>
      <c r="M49" s="9">
        <f t="shared" si="0"/>
        <v>37406111796</v>
      </c>
      <c r="N49" s="9">
        <f t="shared" si="0"/>
        <v>0</v>
      </c>
      <c r="O49" s="9">
        <f t="shared" si="0"/>
        <v>-10394298</v>
      </c>
      <c r="P49" s="9">
        <f t="shared" si="0"/>
        <v>0</v>
      </c>
      <c r="Q49" s="9">
        <f t="shared" si="0"/>
        <v>126096698356</v>
      </c>
      <c r="R49" s="9">
        <f t="shared" si="0"/>
        <v>0</v>
      </c>
      <c r="S49" s="9">
        <f t="shared" si="0"/>
        <v>57680220</v>
      </c>
      <c r="T49" s="9">
        <f t="shared" si="0"/>
        <v>0</v>
      </c>
      <c r="U49" s="9">
        <f t="shared" si="0"/>
        <v>685001</v>
      </c>
      <c r="V49" s="9">
        <f t="shared" si="0"/>
        <v>0</v>
      </c>
      <c r="W49" s="9">
        <f t="shared" si="0"/>
        <v>671229103077</v>
      </c>
      <c r="X49" s="9">
        <f t="shared" si="0"/>
        <v>0</v>
      </c>
      <c r="Y49" s="9">
        <f t="shared" si="0"/>
        <v>607564419404.81128</v>
      </c>
      <c r="Z49" s="3">
        <f t="shared" si="0"/>
        <v>0</v>
      </c>
      <c r="AA49" s="31">
        <f t="shared" si="0"/>
        <v>0.87963929899671711</v>
      </c>
    </row>
    <row r="50" spans="3:27" ht="21.75" thickTop="1" x14ac:dyDescent="0.55000000000000004">
      <c r="AA50" s="8"/>
    </row>
    <row r="51" spans="3:27" ht="30.75" customHeight="1" x14ac:dyDescent="0.95">
      <c r="O51" s="56">
        <v>2</v>
      </c>
    </row>
  </sheetData>
  <sortState xmlns:xlrd2="http://schemas.microsoft.com/office/spreadsheetml/2017/richdata2" ref="C11:AA48">
    <sortCondition descending="1" ref="Y11:Y48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 x14ac:dyDescent="0.6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8" t="s">
        <v>179</v>
      </c>
      <c r="E8" s="118" t="s">
        <v>3</v>
      </c>
      <c r="F8" s="118" t="s">
        <v>3</v>
      </c>
      <c r="G8" s="118" t="s">
        <v>3</v>
      </c>
      <c r="H8" s="118" t="s">
        <v>3</v>
      </c>
      <c r="I8" s="118" t="s">
        <v>3</v>
      </c>
      <c r="J8" s="118" t="s">
        <v>3</v>
      </c>
      <c r="K8" s="14"/>
      <c r="L8" s="118" t="s">
        <v>197</v>
      </c>
      <c r="M8" s="118" t="s">
        <v>5</v>
      </c>
      <c r="N8" s="118" t="s">
        <v>5</v>
      </c>
      <c r="O8" s="118" t="s">
        <v>5</v>
      </c>
      <c r="P8" s="118" t="s">
        <v>5</v>
      </c>
      <c r="Q8" s="118" t="s">
        <v>5</v>
      </c>
      <c r="R8" s="118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5"/>
  <sheetViews>
    <sheetView rightToLeft="1" view="pageBreakPreview" zoomScale="55" zoomScaleNormal="70" zoomScaleSheetLayoutView="55" workbookViewId="0">
      <selection activeCell="P20" sqref="P20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8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8" ht="39" x14ac:dyDescent="0.6">
      <c r="B4" s="120" t="s">
        <v>196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8" t="s">
        <v>20</v>
      </c>
      <c r="C8" s="108" t="s">
        <v>20</v>
      </c>
      <c r="D8" s="108" t="s">
        <v>20</v>
      </c>
      <c r="E8" s="108" t="s">
        <v>20</v>
      </c>
      <c r="F8" s="108" t="s">
        <v>20</v>
      </c>
      <c r="G8" s="108" t="s">
        <v>20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8" t="s">
        <v>20</v>
      </c>
      <c r="N8" s="108" t="s">
        <v>20</v>
      </c>
      <c r="P8" s="108" t="s">
        <v>179</v>
      </c>
      <c r="Q8" s="108" t="s">
        <v>3</v>
      </c>
      <c r="R8" s="108" t="s">
        <v>3</v>
      </c>
      <c r="S8" s="108" t="s">
        <v>3</v>
      </c>
      <c r="T8" s="108" t="s">
        <v>3</v>
      </c>
      <c r="V8" s="108" t="s">
        <v>4</v>
      </c>
      <c r="W8" s="108" t="s">
        <v>4</v>
      </c>
      <c r="X8" s="108" t="s">
        <v>4</v>
      </c>
      <c r="Y8" s="108" t="s">
        <v>4</v>
      </c>
      <c r="Z8" s="108" t="s">
        <v>4</v>
      </c>
      <c r="AA8" s="108" t="s">
        <v>4</v>
      </c>
      <c r="AB8" s="108" t="s">
        <v>4</v>
      </c>
      <c r="AD8" s="108" t="s">
        <v>197</v>
      </c>
      <c r="AE8" s="108" t="s">
        <v>5</v>
      </c>
      <c r="AF8" s="108" t="s">
        <v>5</v>
      </c>
      <c r="AG8" s="108" t="s">
        <v>5</v>
      </c>
      <c r="AH8" s="108" t="s">
        <v>5</v>
      </c>
      <c r="AI8" s="108" t="s">
        <v>5</v>
      </c>
      <c r="AJ8" s="108" t="s">
        <v>5</v>
      </c>
      <c r="AK8" s="108" t="s">
        <v>5</v>
      </c>
      <c r="AL8" s="108" t="s">
        <v>5</v>
      </c>
    </row>
    <row r="9" spans="2:38" s="15" customFormat="1" ht="45.75" customHeight="1" x14ac:dyDescent="0.6">
      <c r="B9" s="111" t="s">
        <v>21</v>
      </c>
      <c r="C9" s="22"/>
      <c r="D9" s="111" t="s">
        <v>22</v>
      </c>
      <c r="E9" s="22"/>
      <c r="F9" s="111" t="s">
        <v>23</v>
      </c>
      <c r="G9" s="22"/>
      <c r="H9" s="111" t="s">
        <v>24</v>
      </c>
      <c r="I9" s="22"/>
      <c r="J9" s="111" t="s">
        <v>25</v>
      </c>
      <c r="K9" s="22"/>
      <c r="L9" s="111" t="s">
        <v>26</v>
      </c>
      <c r="M9" s="22"/>
      <c r="N9" s="111" t="s">
        <v>19</v>
      </c>
      <c r="P9" s="111" t="s">
        <v>6</v>
      </c>
      <c r="Q9" s="22"/>
      <c r="R9" s="111" t="s">
        <v>7</v>
      </c>
      <c r="S9" s="22"/>
      <c r="T9" s="111" t="s">
        <v>8</v>
      </c>
      <c r="V9" s="111" t="s">
        <v>9</v>
      </c>
      <c r="W9" s="111" t="s">
        <v>9</v>
      </c>
      <c r="X9" s="111" t="s">
        <v>9</v>
      </c>
      <c r="Z9" s="111" t="s">
        <v>10</v>
      </c>
      <c r="AA9" s="111" t="s">
        <v>10</v>
      </c>
      <c r="AB9" s="111" t="s">
        <v>10</v>
      </c>
      <c r="AD9" s="111" t="s">
        <v>6</v>
      </c>
      <c r="AE9" s="22"/>
      <c r="AF9" s="111" t="s">
        <v>27</v>
      </c>
      <c r="AG9" s="22"/>
      <c r="AH9" s="111" t="s">
        <v>7</v>
      </c>
      <c r="AI9" s="22"/>
      <c r="AJ9" s="111" t="s">
        <v>8</v>
      </c>
      <c r="AK9" s="22"/>
      <c r="AL9" s="111" t="s">
        <v>12</v>
      </c>
    </row>
    <row r="10" spans="2:38" s="15" customFormat="1" x14ac:dyDescent="0.6">
      <c r="B10" s="112" t="s">
        <v>21</v>
      </c>
      <c r="C10" s="23"/>
      <c r="D10" s="112" t="s">
        <v>22</v>
      </c>
      <c r="E10" s="23"/>
      <c r="F10" s="112" t="s">
        <v>23</v>
      </c>
      <c r="G10" s="23"/>
      <c r="H10" s="112" t="s">
        <v>24</v>
      </c>
      <c r="I10" s="23"/>
      <c r="J10" s="112" t="s">
        <v>25</v>
      </c>
      <c r="K10" s="23"/>
      <c r="L10" s="112" t="s">
        <v>26</v>
      </c>
      <c r="M10" s="23"/>
      <c r="N10" s="112" t="s">
        <v>19</v>
      </c>
      <c r="P10" s="112" t="s">
        <v>6</v>
      </c>
      <c r="Q10" s="23"/>
      <c r="R10" s="112" t="s">
        <v>7</v>
      </c>
      <c r="S10" s="23"/>
      <c r="T10" s="112" t="s">
        <v>8</v>
      </c>
      <c r="V10" s="112" t="s">
        <v>6</v>
      </c>
      <c r="W10" s="23"/>
      <c r="X10" s="112" t="s">
        <v>7</v>
      </c>
      <c r="Z10" s="112" t="s">
        <v>6</v>
      </c>
      <c r="AA10" s="23"/>
      <c r="AB10" s="112" t="s">
        <v>13</v>
      </c>
      <c r="AD10" s="112" t="s">
        <v>6</v>
      </c>
      <c r="AE10" s="23"/>
      <c r="AF10" s="112" t="s">
        <v>27</v>
      </c>
      <c r="AG10" s="23"/>
      <c r="AH10" s="112" t="s">
        <v>7</v>
      </c>
      <c r="AI10" s="23"/>
      <c r="AJ10" s="112" t="s">
        <v>8</v>
      </c>
      <c r="AK10" s="23"/>
      <c r="AL10" s="112" t="s">
        <v>12</v>
      </c>
    </row>
    <row r="11" spans="2:38" s="15" customFormat="1" ht="30" x14ac:dyDescent="0.75">
      <c r="B11" s="73" t="s">
        <v>213</v>
      </c>
      <c r="C11" s="104"/>
      <c r="D11" s="73" t="s">
        <v>118</v>
      </c>
      <c r="E11" s="73"/>
      <c r="F11" s="73" t="s">
        <v>118</v>
      </c>
      <c r="G11" s="104"/>
      <c r="H11" s="73" t="s">
        <v>214</v>
      </c>
      <c r="I11" s="73"/>
      <c r="J11" s="73" t="s">
        <v>215</v>
      </c>
      <c r="K11" s="104"/>
      <c r="L11" s="73">
        <v>0</v>
      </c>
      <c r="M11" s="73"/>
      <c r="N11" s="73">
        <v>0</v>
      </c>
      <c r="O11" s="73"/>
      <c r="P11" s="106">
        <v>0</v>
      </c>
      <c r="Q11" s="106"/>
      <c r="R11" s="106">
        <v>0</v>
      </c>
      <c r="S11" s="106"/>
      <c r="T11" s="106">
        <v>0</v>
      </c>
      <c r="U11" s="106"/>
      <c r="V11" s="106">
        <v>10500</v>
      </c>
      <c r="W11" s="106"/>
      <c r="X11" s="106">
        <v>10232014211</v>
      </c>
      <c r="Y11" s="106"/>
      <c r="Z11" s="106">
        <v>0</v>
      </c>
      <c r="AA11" s="106"/>
      <c r="AB11" s="106">
        <v>0</v>
      </c>
      <c r="AC11" s="106"/>
      <c r="AD11" s="106">
        <v>10500</v>
      </c>
      <c r="AE11" s="106"/>
      <c r="AF11" s="106">
        <v>977850</v>
      </c>
      <c r="AG11" s="106"/>
      <c r="AH11" s="106">
        <v>10232014211</v>
      </c>
      <c r="AI11" s="106"/>
      <c r="AJ11" s="106">
        <v>10265564029</v>
      </c>
      <c r="AK11" s="1"/>
      <c r="AL11" s="79">
        <f>AJ11/'سرمایه گذاری ها'!$O$19</f>
        <v>1.4862610873628073E-2</v>
      </c>
    </row>
    <row r="12" spans="2:38" s="15" customFormat="1" ht="30" x14ac:dyDescent="0.75">
      <c r="B12" s="73" t="s">
        <v>117</v>
      </c>
      <c r="C12" s="104"/>
      <c r="D12" s="73" t="s">
        <v>118</v>
      </c>
      <c r="E12" s="73"/>
      <c r="F12" s="73" t="s">
        <v>118</v>
      </c>
      <c r="G12" s="104"/>
      <c r="H12" s="73" t="s">
        <v>119</v>
      </c>
      <c r="I12" s="73"/>
      <c r="J12" s="73" t="s">
        <v>120</v>
      </c>
      <c r="K12" s="104"/>
      <c r="L12" s="73">
        <v>18</v>
      </c>
      <c r="M12" s="73"/>
      <c r="N12" s="73">
        <v>18</v>
      </c>
      <c r="O12" s="73"/>
      <c r="P12" s="106">
        <v>5400</v>
      </c>
      <c r="Q12" s="106"/>
      <c r="R12" s="106">
        <v>5184939600</v>
      </c>
      <c r="S12" s="106"/>
      <c r="T12" s="106">
        <v>5399021250</v>
      </c>
      <c r="U12" s="106"/>
      <c r="V12" s="106">
        <v>0</v>
      </c>
      <c r="W12" s="106"/>
      <c r="X12" s="106">
        <v>0</v>
      </c>
      <c r="Y12" s="106"/>
      <c r="Z12" s="106">
        <v>0</v>
      </c>
      <c r="AA12" s="106"/>
      <c r="AB12" s="106">
        <v>0</v>
      </c>
      <c r="AC12" s="106"/>
      <c r="AD12" s="106">
        <v>5400</v>
      </c>
      <c r="AE12" s="106"/>
      <c r="AF12" s="106">
        <v>1000000</v>
      </c>
      <c r="AG12" s="106"/>
      <c r="AH12" s="106">
        <v>5184939600</v>
      </c>
      <c r="AI12" s="106"/>
      <c r="AJ12" s="106">
        <v>5399021250</v>
      </c>
      <c r="AK12" s="1"/>
      <c r="AL12" s="79">
        <f>AJ12/'سرمایه گذاری ها'!$O$19</f>
        <v>7.8167699028044348E-3</v>
      </c>
    </row>
    <row r="13" spans="2:38" s="15" customFormat="1" ht="30" x14ac:dyDescent="0.75">
      <c r="B13" s="73" t="s">
        <v>183</v>
      </c>
      <c r="C13" s="104"/>
      <c r="D13" s="73" t="s">
        <v>118</v>
      </c>
      <c r="E13" s="73"/>
      <c r="F13" s="73" t="s">
        <v>118</v>
      </c>
      <c r="G13" s="104"/>
      <c r="H13" s="73" t="s">
        <v>181</v>
      </c>
      <c r="I13" s="73"/>
      <c r="J13" s="73" t="s">
        <v>184</v>
      </c>
      <c r="K13" s="104"/>
      <c r="L13" s="73">
        <v>0</v>
      </c>
      <c r="M13" s="73"/>
      <c r="N13" s="73">
        <v>0</v>
      </c>
      <c r="O13" s="73"/>
      <c r="P13" s="106">
        <v>0</v>
      </c>
      <c r="Q13" s="106"/>
      <c r="R13" s="106">
        <v>0</v>
      </c>
      <c r="S13" s="106"/>
      <c r="T13" s="106">
        <v>0</v>
      </c>
      <c r="U13" s="106"/>
      <c r="V13" s="106">
        <v>6100</v>
      </c>
      <c r="W13" s="106"/>
      <c r="X13" s="106">
        <v>4467839647</v>
      </c>
      <c r="Y13" s="106"/>
      <c r="Z13" s="106">
        <v>0</v>
      </c>
      <c r="AA13" s="106"/>
      <c r="AB13" s="106">
        <v>0</v>
      </c>
      <c r="AC13" s="106"/>
      <c r="AD13" s="106">
        <v>6100</v>
      </c>
      <c r="AE13" s="106"/>
      <c r="AF13" s="106">
        <v>722020</v>
      </c>
      <c r="AG13" s="106"/>
      <c r="AH13" s="106">
        <v>4467839647</v>
      </c>
      <c r="AI13" s="106"/>
      <c r="AJ13" s="106">
        <v>4403523716</v>
      </c>
      <c r="AK13" s="1"/>
      <c r="AL13" s="79">
        <f>AJ13/'سرمایه گذاری ها'!$O$19</f>
        <v>6.37547623090284E-3</v>
      </c>
    </row>
    <row r="14" spans="2:38" s="15" customFormat="1" ht="30" x14ac:dyDescent="0.75">
      <c r="B14" s="73" t="s">
        <v>123</v>
      </c>
      <c r="C14" s="104"/>
      <c r="D14" s="73" t="s">
        <v>118</v>
      </c>
      <c r="E14" s="73"/>
      <c r="F14" s="73" t="s">
        <v>118</v>
      </c>
      <c r="G14" s="104"/>
      <c r="H14" s="73" t="s">
        <v>124</v>
      </c>
      <c r="I14" s="73"/>
      <c r="J14" s="73" t="s">
        <v>125</v>
      </c>
      <c r="K14" s="104"/>
      <c r="L14" s="73">
        <v>0</v>
      </c>
      <c r="M14" s="73"/>
      <c r="N14" s="73">
        <v>0</v>
      </c>
      <c r="O14" s="73"/>
      <c r="P14" s="106">
        <v>97</v>
      </c>
      <c r="Q14" s="106"/>
      <c r="R14" s="106">
        <v>59149097</v>
      </c>
      <c r="S14" s="106"/>
      <c r="T14" s="106">
        <v>72240264</v>
      </c>
      <c r="U14" s="106"/>
      <c r="V14" s="106">
        <v>5600</v>
      </c>
      <c r="W14" s="106"/>
      <c r="X14" s="106">
        <v>4200452191</v>
      </c>
      <c r="Y14" s="106"/>
      <c r="Z14" s="106">
        <v>0</v>
      </c>
      <c r="AA14" s="106"/>
      <c r="AB14" s="106">
        <v>0</v>
      </c>
      <c r="AC14" s="106"/>
      <c r="AD14" s="106">
        <v>5697</v>
      </c>
      <c r="AE14" s="106"/>
      <c r="AF14" s="106">
        <v>742770</v>
      </c>
      <c r="AG14" s="106"/>
      <c r="AH14" s="106">
        <v>4259601288</v>
      </c>
      <c r="AI14" s="106"/>
      <c r="AJ14" s="106">
        <v>4230793719</v>
      </c>
      <c r="AK14" s="1"/>
      <c r="AL14" s="79">
        <f>AJ14/'سرمایه گذاری ها'!$O$19</f>
        <v>6.1253955997400897E-3</v>
      </c>
    </row>
    <row r="15" spans="2:38" s="15" customFormat="1" ht="30" x14ac:dyDescent="0.75">
      <c r="B15" s="73" t="s">
        <v>180</v>
      </c>
      <c r="C15" s="104"/>
      <c r="D15" s="73" t="s">
        <v>118</v>
      </c>
      <c r="E15" s="73"/>
      <c r="F15" s="73" t="s">
        <v>118</v>
      </c>
      <c r="G15" s="104"/>
      <c r="H15" s="73" t="s">
        <v>181</v>
      </c>
      <c r="I15" s="73"/>
      <c r="J15" s="73" t="s">
        <v>182</v>
      </c>
      <c r="K15" s="104"/>
      <c r="L15" s="73">
        <v>0</v>
      </c>
      <c r="M15" s="73"/>
      <c r="N15" s="73">
        <v>0</v>
      </c>
      <c r="O15" s="73"/>
      <c r="P15" s="106">
        <v>4000</v>
      </c>
      <c r="Q15" s="106"/>
      <c r="R15" s="106">
        <v>2996322983</v>
      </c>
      <c r="S15" s="106"/>
      <c r="T15" s="106">
        <v>3058085621</v>
      </c>
      <c r="U15" s="106"/>
      <c r="V15" s="106">
        <v>0</v>
      </c>
      <c r="W15" s="106"/>
      <c r="X15" s="106">
        <v>0</v>
      </c>
      <c r="Y15" s="106"/>
      <c r="Z15" s="106">
        <v>0</v>
      </c>
      <c r="AA15" s="106"/>
      <c r="AB15" s="106">
        <v>0</v>
      </c>
      <c r="AC15" s="106"/>
      <c r="AD15" s="106">
        <v>4000</v>
      </c>
      <c r="AE15" s="106"/>
      <c r="AF15" s="106">
        <v>770710</v>
      </c>
      <c r="AG15" s="106"/>
      <c r="AH15" s="106">
        <v>2996322983</v>
      </c>
      <c r="AI15" s="106"/>
      <c r="AJ15" s="106">
        <v>3082281235</v>
      </c>
      <c r="AK15" s="1"/>
      <c r="AL15" s="79">
        <f>AJ15/'سرمایه گذاری ها'!$O$19</f>
        <v>4.4625649861494586E-3</v>
      </c>
    </row>
    <row r="16" spans="2:38" s="15" customFormat="1" ht="30" x14ac:dyDescent="0.75">
      <c r="B16" s="73" t="s">
        <v>126</v>
      </c>
      <c r="C16" s="104"/>
      <c r="D16" s="73" t="s">
        <v>118</v>
      </c>
      <c r="E16" s="73"/>
      <c r="F16" s="73" t="s">
        <v>118</v>
      </c>
      <c r="G16" s="104"/>
      <c r="H16" s="73" t="s">
        <v>140</v>
      </c>
      <c r="I16" s="73"/>
      <c r="J16" s="73" t="s">
        <v>141</v>
      </c>
      <c r="K16" s="104"/>
      <c r="L16" s="73">
        <v>0</v>
      </c>
      <c r="M16" s="73"/>
      <c r="N16" s="73">
        <v>0</v>
      </c>
      <c r="O16" s="73"/>
      <c r="P16" s="106">
        <v>77</v>
      </c>
      <c r="Q16" s="106"/>
      <c r="R16" s="106">
        <v>51296429</v>
      </c>
      <c r="S16" s="106"/>
      <c r="T16" s="106">
        <v>61284740</v>
      </c>
      <c r="U16" s="106"/>
      <c r="V16" s="106">
        <v>0</v>
      </c>
      <c r="W16" s="106"/>
      <c r="X16" s="106">
        <v>0</v>
      </c>
      <c r="Y16" s="106"/>
      <c r="Z16" s="106">
        <v>0</v>
      </c>
      <c r="AA16" s="106"/>
      <c r="AB16" s="106">
        <v>0</v>
      </c>
      <c r="AC16" s="106"/>
      <c r="AD16" s="106">
        <v>77</v>
      </c>
      <c r="AE16" s="106"/>
      <c r="AF16" s="106">
        <v>797230</v>
      </c>
      <c r="AG16" s="106"/>
      <c r="AH16" s="106">
        <v>51296429</v>
      </c>
      <c r="AI16" s="106"/>
      <c r="AJ16" s="106">
        <v>61375583</v>
      </c>
      <c r="AK16" s="1"/>
      <c r="AL16" s="79">
        <f>AJ16/'سرمایه گذاری ها'!$O$19</f>
        <v>8.8860330001752717E-5</v>
      </c>
    </row>
    <row r="17" spans="2:39" s="15" customFormat="1" ht="30" x14ac:dyDescent="0.75">
      <c r="B17" s="73" t="s">
        <v>216</v>
      </c>
      <c r="C17" s="104"/>
      <c r="D17" s="73" t="s">
        <v>118</v>
      </c>
      <c r="E17" s="73"/>
      <c r="F17" s="73" t="s">
        <v>118</v>
      </c>
      <c r="G17" s="104"/>
      <c r="H17" s="73" t="s">
        <v>217</v>
      </c>
      <c r="I17" s="73"/>
      <c r="J17" s="73" t="s">
        <v>197</v>
      </c>
      <c r="K17" s="104"/>
      <c r="L17" s="73">
        <v>0</v>
      </c>
      <c r="M17" s="73"/>
      <c r="N17" s="73">
        <v>0</v>
      </c>
      <c r="O17" s="73"/>
      <c r="P17" s="106">
        <v>0</v>
      </c>
      <c r="Q17" s="106"/>
      <c r="R17" s="106">
        <v>0</v>
      </c>
      <c r="S17" s="106"/>
      <c r="T17" s="106">
        <v>0</v>
      </c>
      <c r="U17" s="106"/>
      <c r="V17" s="106">
        <v>5000</v>
      </c>
      <c r="W17" s="106"/>
      <c r="X17" s="106">
        <v>4977902080</v>
      </c>
      <c r="Y17" s="106"/>
      <c r="Z17" s="106">
        <v>5000</v>
      </c>
      <c r="AA17" s="106"/>
      <c r="AB17" s="106">
        <v>5000000000</v>
      </c>
      <c r="AC17" s="106"/>
      <c r="AD17" s="106">
        <v>0</v>
      </c>
      <c r="AE17" s="106"/>
      <c r="AF17" s="106">
        <v>0</v>
      </c>
      <c r="AG17" s="106"/>
      <c r="AH17" s="106">
        <v>0</v>
      </c>
      <c r="AI17" s="106"/>
      <c r="AJ17" s="106">
        <v>0</v>
      </c>
      <c r="AK17" s="1"/>
      <c r="AL17" s="79">
        <f>AJ17/'سرمایه گذاری ها'!$O$19</f>
        <v>0</v>
      </c>
    </row>
    <row r="18" spans="2:39" ht="30" x14ac:dyDescent="0.7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4"/>
      <c r="W18" s="73"/>
      <c r="X18" s="73"/>
      <c r="Y18" s="73"/>
      <c r="Z18" s="74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L18" s="79"/>
    </row>
    <row r="19" spans="2:39" s="55" customFormat="1" ht="30.75" thickBot="1" x14ac:dyDescent="0.8">
      <c r="B19" s="119" t="s">
        <v>88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P19" s="78">
        <f>SUM(P11:P18)</f>
        <v>9574</v>
      </c>
      <c r="Q19" s="78">
        <f>SUM(Q11:Q18)</f>
        <v>0</v>
      </c>
      <c r="R19" s="78">
        <f>SUM(R11:R17)</f>
        <v>8291708109</v>
      </c>
      <c r="S19" s="78">
        <f>SUM(S11:S18)</f>
        <v>0</v>
      </c>
      <c r="T19" s="78">
        <f>SUM(T11:T17)</f>
        <v>8590631875</v>
      </c>
      <c r="U19" s="78">
        <f>SUM(U11:U18)</f>
        <v>0</v>
      </c>
      <c r="V19" s="78">
        <f>SUM(V11:V17)</f>
        <v>27200</v>
      </c>
      <c r="W19" s="78">
        <f>SUM(W11:W18)</f>
        <v>0</v>
      </c>
      <c r="X19" s="78">
        <f>SUM(X11:X18)</f>
        <v>23878208129</v>
      </c>
      <c r="Y19" s="78">
        <f>SUM(Y11:Y18)</f>
        <v>0</v>
      </c>
      <c r="Z19" s="78">
        <f>SUM(Z11:Z18)</f>
        <v>5000</v>
      </c>
      <c r="AA19" s="78">
        <f>SUM(AA11:AA18)</f>
        <v>0</v>
      </c>
      <c r="AB19" s="78">
        <f>SUM(AB17)</f>
        <v>5000000000</v>
      </c>
      <c r="AC19" s="78">
        <f>SUM(AC11:AC18)</f>
        <v>0</v>
      </c>
      <c r="AD19" s="78">
        <f>SUM(AD11:AD18)</f>
        <v>31774</v>
      </c>
      <c r="AE19" s="78">
        <f>SUM(AE11:AE18)</f>
        <v>0</v>
      </c>
      <c r="AF19" s="78"/>
      <c r="AG19" s="78">
        <f>SUM(AG11:AG18)</f>
        <v>0</v>
      </c>
      <c r="AH19" s="78">
        <f>SUM(AH11:AH18)</f>
        <v>27192014158</v>
      </c>
      <c r="AI19" s="59"/>
      <c r="AJ19" s="78">
        <f>SUM(AJ11:AJ18)</f>
        <v>27442559532</v>
      </c>
      <c r="AK19" s="59"/>
      <c r="AL19" s="82">
        <f>SUM(AL11:AL18)</f>
        <v>3.9731677923226648E-2</v>
      </c>
      <c r="AM19" s="55">
        <f>SUM(P19:AL19)</f>
        <v>100395195351.03973</v>
      </c>
    </row>
    <row r="20" spans="2:39" ht="21" customHeight="1" thickTop="1" x14ac:dyDescent="0.6"/>
    <row r="25" spans="2:39" ht="33" x14ac:dyDescent="0.8">
      <c r="T25" s="57">
        <v>4</v>
      </c>
    </row>
  </sheetData>
  <sortState xmlns:xlrd2="http://schemas.microsoft.com/office/spreadsheetml/2017/richdata2" ref="B11:AL17">
    <sortCondition descending="1" ref="AJ11:AJ17"/>
  </sortState>
  <mergeCells count="29">
    <mergeCell ref="B19:N19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 x14ac:dyDescent="0.6">
      <c r="B4" s="120" t="s">
        <v>196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10" t="s">
        <v>33</v>
      </c>
      <c r="C8" s="110" t="s">
        <v>33</v>
      </c>
      <c r="D8" s="110" t="s">
        <v>33</v>
      </c>
      <c r="E8" s="110" t="s">
        <v>33</v>
      </c>
      <c r="F8" s="110" t="s">
        <v>33</v>
      </c>
      <c r="G8" s="110" t="s">
        <v>33</v>
      </c>
      <c r="H8" s="110" t="s">
        <v>33</v>
      </c>
      <c r="I8" s="110" t="s">
        <v>33</v>
      </c>
      <c r="J8" s="110" t="s">
        <v>33</v>
      </c>
      <c r="L8" s="110" t="s">
        <v>179</v>
      </c>
      <c r="M8" s="110" t="s">
        <v>3</v>
      </c>
      <c r="N8" s="110" t="s">
        <v>3</v>
      </c>
      <c r="O8" s="110" t="s">
        <v>3</v>
      </c>
      <c r="P8" s="110" t="s">
        <v>3</v>
      </c>
      <c r="R8" s="110" t="s">
        <v>4</v>
      </c>
      <c r="S8" s="110" t="s">
        <v>4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Z8" s="110" t="s">
        <v>197</v>
      </c>
      <c r="AA8" s="110" t="s">
        <v>5</v>
      </c>
      <c r="AB8" s="110" t="s">
        <v>5</v>
      </c>
      <c r="AC8" s="110" t="s">
        <v>5</v>
      </c>
      <c r="AD8" s="110" t="s">
        <v>5</v>
      </c>
      <c r="AE8" s="110" t="s">
        <v>5</v>
      </c>
      <c r="AF8" s="110" t="s">
        <v>5</v>
      </c>
    </row>
    <row r="9" spans="2:32" s="15" customFormat="1" x14ac:dyDescent="0.6">
      <c r="B9" s="111" t="s">
        <v>34</v>
      </c>
      <c r="C9" s="22"/>
      <c r="D9" s="111" t="s">
        <v>97</v>
      </c>
      <c r="E9" s="22"/>
      <c r="F9" s="111" t="s">
        <v>26</v>
      </c>
      <c r="G9" s="22"/>
      <c r="H9" s="111" t="s">
        <v>35</v>
      </c>
      <c r="I9" s="22"/>
      <c r="J9" s="111" t="s">
        <v>23</v>
      </c>
      <c r="L9" s="111" t="s">
        <v>6</v>
      </c>
      <c r="M9" s="22"/>
      <c r="N9" s="111" t="s">
        <v>7</v>
      </c>
      <c r="O9" s="22"/>
      <c r="P9" s="111" t="s">
        <v>8</v>
      </c>
      <c r="R9" s="111" t="s">
        <v>9</v>
      </c>
      <c r="S9" s="111" t="s">
        <v>9</v>
      </c>
      <c r="T9" s="111" t="s">
        <v>9</v>
      </c>
      <c r="U9" s="22"/>
      <c r="V9" s="111" t="s">
        <v>10</v>
      </c>
      <c r="W9" s="111" t="s">
        <v>10</v>
      </c>
      <c r="X9" s="111" t="s">
        <v>10</v>
      </c>
      <c r="Z9" s="111" t="s">
        <v>6</v>
      </c>
      <c r="AA9" s="22"/>
      <c r="AB9" s="111" t="s">
        <v>7</v>
      </c>
      <c r="AC9" s="22"/>
      <c r="AD9" s="111" t="s">
        <v>8</v>
      </c>
      <c r="AE9" s="22"/>
      <c r="AF9" s="111" t="s">
        <v>36</v>
      </c>
    </row>
    <row r="10" spans="2:32" s="15" customFormat="1" ht="45.75" customHeight="1" x14ac:dyDescent="0.6">
      <c r="B10" s="112" t="s">
        <v>34</v>
      </c>
      <c r="C10" s="23"/>
      <c r="D10" s="112" t="s">
        <v>25</v>
      </c>
      <c r="E10" s="23"/>
      <c r="F10" s="112" t="s">
        <v>26</v>
      </c>
      <c r="G10" s="23"/>
      <c r="H10" s="112" t="s">
        <v>35</v>
      </c>
      <c r="I10" s="23"/>
      <c r="J10" s="112" t="s">
        <v>23</v>
      </c>
      <c r="L10" s="112" t="s">
        <v>6</v>
      </c>
      <c r="M10" s="23"/>
      <c r="N10" s="112" t="s">
        <v>7</v>
      </c>
      <c r="O10" s="23"/>
      <c r="P10" s="112" t="s">
        <v>8</v>
      </c>
      <c r="R10" s="112" t="s">
        <v>6</v>
      </c>
      <c r="S10" s="23"/>
      <c r="T10" s="112" t="s">
        <v>7</v>
      </c>
      <c r="U10" s="23"/>
      <c r="V10" s="112" t="s">
        <v>6</v>
      </c>
      <c r="W10" s="23"/>
      <c r="X10" s="112" t="s">
        <v>13</v>
      </c>
      <c r="Z10" s="112" t="s">
        <v>6</v>
      </c>
      <c r="AA10" s="23"/>
      <c r="AB10" s="112" t="s">
        <v>7</v>
      </c>
      <c r="AC10" s="23"/>
      <c r="AD10" s="112" t="s">
        <v>8</v>
      </c>
      <c r="AE10" s="23"/>
      <c r="AF10" s="112" t="s">
        <v>36</v>
      </c>
    </row>
    <row r="11" spans="2:32" ht="30.75" x14ac:dyDescent="0.8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 x14ac:dyDescent="0.9">
      <c r="B12" s="121" t="s">
        <v>88</v>
      </c>
      <c r="C12" s="121"/>
      <c r="D12" s="121"/>
      <c r="E12" s="121"/>
      <c r="F12" s="121"/>
      <c r="G12" s="121"/>
      <c r="H12" s="121"/>
      <c r="I12" s="121"/>
      <c r="J12" s="121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zoomScale="85" zoomScaleNormal="100" zoomScaleSheetLayoutView="85" workbookViewId="0">
      <selection activeCell="T17" sqref="T17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9" t="s">
        <v>37</v>
      </c>
      <c r="D8" s="110" t="s">
        <v>38</v>
      </c>
      <c r="E8" s="110" t="s">
        <v>38</v>
      </c>
      <c r="F8" s="110" t="s">
        <v>38</v>
      </c>
      <c r="G8" s="110" t="s">
        <v>38</v>
      </c>
      <c r="H8" s="110" t="s">
        <v>38</v>
      </c>
      <c r="I8" s="110" t="s">
        <v>38</v>
      </c>
      <c r="J8" s="110" t="s">
        <v>38</v>
      </c>
      <c r="L8" s="73" t="s">
        <v>179</v>
      </c>
      <c r="N8" s="110" t="s">
        <v>4</v>
      </c>
      <c r="O8" s="110" t="s">
        <v>4</v>
      </c>
      <c r="P8" s="110" t="s">
        <v>4</v>
      </c>
      <c r="R8" s="110" t="s">
        <v>197</v>
      </c>
      <c r="S8" s="110" t="s">
        <v>5</v>
      </c>
      <c r="T8" s="110" t="s">
        <v>5</v>
      </c>
    </row>
    <row r="9" spans="2:28" s="4" customFormat="1" ht="47.25" customHeight="1" x14ac:dyDescent="0.55000000000000004">
      <c r="B9" s="125" t="s">
        <v>37</v>
      </c>
      <c r="D9" s="123" t="s">
        <v>39</v>
      </c>
      <c r="E9" s="39"/>
      <c r="F9" s="123" t="s">
        <v>40</v>
      </c>
      <c r="G9" s="39"/>
      <c r="H9" s="123" t="s">
        <v>41</v>
      </c>
      <c r="I9" s="39"/>
      <c r="J9" s="123" t="s">
        <v>26</v>
      </c>
      <c r="L9" s="123" t="s">
        <v>42</v>
      </c>
      <c r="N9" s="123" t="s">
        <v>43</v>
      </c>
      <c r="O9" s="39"/>
      <c r="P9" s="123" t="s">
        <v>44</v>
      </c>
      <c r="R9" s="123" t="s">
        <v>42</v>
      </c>
      <c r="S9" s="39"/>
      <c r="T9" s="124" t="s">
        <v>36</v>
      </c>
    </row>
    <row r="10" spans="2:28" s="4" customFormat="1" ht="42" x14ac:dyDescent="0.55000000000000004">
      <c r="B10" s="5" t="s">
        <v>218</v>
      </c>
      <c r="C10" s="104"/>
      <c r="D10" s="28" t="s">
        <v>219</v>
      </c>
      <c r="E10" s="104"/>
      <c r="F10" s="5" t="s">
        <v>220</v>
      </c>
      <c r="G10" s="104"/>
      <c r="H10" s="5" t="s">
        <v>221</v>
      </c>
      <c r="I10" s="104"/>
      <c r="J10" s="105">
        <v>23</v>
      </c>
      <c r="K10" s="104"/>
      <c r="L10" s="29">
        <v>0</v>
      </c>
      <c r="M10" s="29"/>
      <c r="N10" s="29">
        <v>40000000000</v>
      </c>
      <c r="O10" s="29"/>
      <c r="P10" s="29">
        <v>0</v>
      </c>
      <c r="Q10" s="29"/>
      <c r="R10" s="29">
        <v>40000000000</v>
      </c>
      <c r="S10" s="5"/>
      <c r="T10" s="45">
        <f>R10/'سرمایه گذاری ها'!$O$19</f>
        <v>5.791249591991833E-2</v>
      </c>
    </row>
    <row r="11" spans="2:28" s="4" customFormat="1" x14ac:dyDescent="0.55000000000000004">
      <c r="B11" s="5" t="s">
        <v>135</v>
      </c>
      <c r="C11" s="104"/>
      <c r="D11" s="28" t="s">
        <v>136</v>
      </c>
      <c r="E11" s="104"/>
      <c r="F11" s="5" t="s">
        <v>45</v>
      </c>
      <c r="G11" s="104"/>
      <c r="H11" s="5" t="s">
        <v>137</v>
      </c>
      <c r="I11" s="104"/>
      <c r="J11" s="105">
        <v>0</v>
      </c>
      <c r="K11" s="104"/>
      <c r="L11" s="29">
        <v>2108428077</v>
      </c>
      <c r="M11" s="29"/>
      <c r="N11" s="29">
        <v>152942954357</v>
      </c>
      <c r="O11" s="29"/>
      <c r="P11" s="29">
        <v>144363421095</v>
      </c>
      <c r="Q11" s="29"/>
      <c r="R11" s="29">
        <v>10687961339</v>
      </c>
      <c r="S11" s="5"/>
      <c r="T11" s="45">
        <f>R11/'سرمایه گذاری ها'!$O$19</f>
        <v>1.5474162935927059E-2</v>
      </c>
    </row>
    <row r="12" spans="2:28" s="4" customFormat="1" x14ac:dyDescent="0.55000000000000004">
      <c r="B12" s="5" t="s">
        <v>46</v>
      </c>
      <c r="C12" s="104"/>
      <c r="D12" s="28" t="s">
        <v>47</v>
      </c>
      <c r="E12" s="104"/>
      <c r="F12" s="5" t="s">
        <v>45</v>
      </c>
      <c r="G12" s="104"/>
      <c r="H12" s="5" t="s">
        <v>48</v>
      </c>
      <c r="I12" s="104"/>
      <c r="J12" s="105">
        <v>0</v>
      </c>
      <c r="K12" s="104"/>
      <c r="L12" s="29">
        <v>756370</v>
      </c>
      <c r="M12" s="29"/>
      <c r="N12" s="29">
        <v>5000003198</v>
      </c>
      <c r="O12" s="29"/>
      <c r="P12" s="29">
        <v>0</v>
      </c>
      <c r="Q12" s="29"/>
      <c r="R12" s="29">
        <v>5000759568</v>
      </c>
      <c r="S12" s="5"/>
      <c r="T12" s="45">
        <f>R12/'سرمایه گذاری ها'!$O$19</f>
        <v>7.2401617019573136E-3</v>
      </c>
    </row>
    <row r="13" spans="2:28" s="4" customFormat="1" ht="42" x14ac:dyDescent="0.55000000000000004">
      <c r="B13" s="5" t="s">
        <v>218</v>
      </c>
      <c r="C13" s="104"/>
      <c r="D13" s="28" t="s">
        <v>222</v>
      </c>
      <c r="E13" s="104"/>
      <c r="F13" s="5" t="s">
        <v>45</v>
      </c>
      <c r="G13" s="104"/>
      <c r="H13" s="5" t="s">
        <v>221</v>
      </c>
      <c r="I13" s="104"/>
      <c r="J13" s="105">
        <v>0</v>
      </c>
      <c r="K13" s="104"/>
      <c r="L13" s="29">
        <v>0</v>
      </c>
      <c r="M13" s="29"/>
      <c r="N13" s="29">
        <v>40001300000</v>
      </c>
      <c r="O13" s="29"/>
      <c r="P13" s="29">
        <v>40000209500</v>
      </c>
      <c r="Q13" s="29"/>
      <c r="R13" s="29">
        <v>1090500</v>
      </c>
      <c r="S13" s="5"/>
      <c r="T13" s="45">
        <f>R13/'سرمایه گذاری ها'!$O$19</f>
        <v>1.5788394200167735E-6</v>
      </c>
    </row>
    <row r="14" spans="2:28" s="4" customFormat="1" x14ac:dyDescent="0.55000000000000004">
      <c r="B14" s="5" t="s">
        <v>49</v>
      </c>
      <c r="C14" s="104"/>
      <c r="D14" s="28" t="s">
        <v>50</v>
      </c>
      <c r="E14" s="104"/>
      <c r="F14" s="5" t="s">
        <v>45</v>
      </c>
      <c r="G14" s="104"/>
      <c r="H14" s="5" t="s">
        <v>51</v>
      </c>
      <c r="I14" s="104"/>
      <c r="J14" s="105">
        <v>0</v>
      </c>
      <c r="K14" s="104"/>
      <c r="L14" s="29">
        <v>428954</v>
      </c>
      <c r="M14" s="29"/>
      <c r="N14" s="29">
        <v>1822</v>
      </c>
      <c r="O14" s="29"/>
      <c r="P14" s="29">
        <v>0</v>
      </c>
      <c r="Q14" s="29"/>
      <c r="R14" s="29">
        <v>430776</v>
      </c>
      <c r="S14" s="5"/>
      <c r="T14" s="45">
        <f>R14/'سرمایه گذاری ها'!$O$19</f>
        <v>6.2368283355996844E-7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2" t="s">
        <v>88</v>
      </c>
      <c r="C16" s="122"/>
      <c r="D16" s="122"/>
      <c r="E16" s="122"/>
      <c r="F16" s="122"/>
      <c r="G16" s="122"/>
      <c r="H16" s="122"/>
      <c r="I16" s="122"/>
      <c r="J16" s="122"/>
      <c r="L16" s="9">
        <f>SUM(L10:L15)</f>
        <v>2109613401</v>
      </c>
      <c r="N16" s="9">
        <f>SUM(N10:N15)</f>
        <v>237944259377</v>
      </c>
      <c r="P16" s="9">
        <f>SUM(P10:P15)</f>
        <v>184363630595</v>
      </c>
      <c r="R16" s="9">
        <f>SUM(R10:R15)</f>
        <v>55690242183</v>
      </c>
      <c r="T16" s="66">
        <f>SUM(T10:T15)</f>
        <v>8.0629023080056289E-2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J9"/>
    <mergeCell ref="D8:J8"/>
    <mergeCell ref="B2:T2"/>
    <mergeCell ref="B3:T3"/>
    <mergeCell ref="B4:T4"/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 x14ac:dyDescent="0.6">
      <c r="B4" s="108" t="s">
        <v>196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7" t="s">
        <v>96</v>
      </c>
      <c r="D7" s="108" t="s">
        <v>197</v>
      </c>
      <c r="E7" s="108" t="s">
        <v>5</v>
      </c>
      <c r="F7" s="108" t="s">
        <v>5</v>
      </c>
      <c r="G7" s="108" t="s">
        <v>5</v>
      </c>
      <c r="H7" s="108" t="s">
        <v>5</v>
      </c>
      <c r="I7" s="108" t="s">
        <v>5</v>
      </c>
      <c r="J7" s="108" t="s">
        <v>5</v>
      </c>
      <c r="K7" s="108" t="s">
        <v>5</v>
      </c>
      <c r="L7" s="108" t="s">
        <v>5</v>
      </c>
      <c r="M7" s="108" t="s">
        <v>5</v>
      </c>
      <c r="N7" s="108" t="s">
        <v>5</v>
      </c>
    </row>
    <row r="8" spans="2:28" ht="30" x14ac:dyDescent="0.6">
      <c r="B8" s="127" t="s">
        <v>2</v>
      </c>
      <c r="D8" s="126" t="s">
        <v>6</v>
      </c>
      <c r="E8" s="24"/>
      <c r="F8" s="126" t="s">
        <v>28</v>
      </c>
      <c r="G8" s="24"/>
      <c r="H8" s="126" t="s">
        <v>29</v>
      </c>
      <c r="I8" s="24"/>
      <c r="J8" s="126" t="s">
        <v>30</v>
      </c>
      <c r="K8" s="24"/>
      <c r="L8" s="126" t="s">
        <v>31</v>
      </c>
      <c r="M8" s="24"/>
      <c r="N8" s="126" t="s">
        <v>32</v>
      </c>
    </row>
    <row r="9" spans="2:28" x14ac:dyDescent="0.6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6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8" t="s">
        <v>0</v>
      </c>
      <c r="C2" s="108"/>
      <c r="D2" s="108"/>
      <c r="E2" s="108"/>
      <c r="F2" s="108"/>
      <c r="G2" s="108"/>
      <c r="H2" s="108"/>
    </row>
    <row r="3" spans="1:28" ht="30" x14ac:dyDescent="0.55000000000000004">
      <c r="B3" s="108" t="s">
        <v>52</v>
      </c>
      <c r="C3" s="108"/>
      <c r="D3" s="108"/>
      <c r="E3" s="108"/>
      <c r="F3" s="108"/>
      <c r="G3" s="108"/>
      <c r="H3" s="108"/>
    </row>
    <row r="4" spans="1:28" ht="30" x14ac:dyDescent="0.55000000000000004">
      <c r="B4" s="108" t="s">
        <v>196</v>
      </c>
      <c r="C4" s="108"/>
      <c r="D4" s="108"/>
      <c r="E4" s="108"/>
      <c r="F4" s="108"/>
      <c r="G4" s="108"/>
      <c r="H4" s="108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8" t="s">
        <v>56</v>
      </c>
      <c r="C8" s="42"/>
      <c r="D8" s="128" t="s">
        <v>42</v>
      </c>
      <c r="E8" s="42"/>
      <c r="F8" s="128" t="s">
        <v>75</v>
      </c>
      <c r="G8" s="42"/>
      <c r="H8" s="128" t="s">
        <v>12</v>
      </c>
    </row>
    <row r="9" spans="1:28" s="4" customFormat="1" x14ac:dyDescent="0.55000000000000004">
      <c r="B9" s="4" t="s">
        <v>87</v>
      </c>
      <c r="C9" s="104"/>
      <c r="D9" s="67">
        <v>563613636</v>
      </c>
      <c r="E9" s="104"/>
      <c r="F9" s="45">
        <f>D9/$D$12</f>
        <v>-1.7466837552926186E-2</v>
      </c>
      <c r="G9" s="6"/>
      <c r="H9" s="45">
        <f>D9/'سرمایه گذاری ها'!$O$19</f>
        <v>8.1600680988150841E-4</v>
      </c>
    </row>
    <row r="10" spans="1:28" s="4" customFormat="1" x14ac:dyDescent="0.55000000000000004">
      <c r="B10" s="4" t="s">
        <v>86</v>
      </c>
      <c r="C10" s="104"/>
      <c r="D10" s="67">
        <v>60454748</v>
      </c>
      <c r="E10" s="104"/>
      <c r="F10" s="45">
        <f>D10/$D$12</f>
        <v>-1.8735410131544249E-3</v>
      </c>
      <c r="G10" s="6"/>
      <c r="H10" s="45">
        <f>D10/'سرمایه گذاری ها'!$O$19</f>
        <v>8.7527133672242279E-5</v>
      </c>
    </row>
    <row r="11" spans="1:28" s="4" customFormat="1" x14ac:dyDescent="0.55000000000000004">
      <c r="B11" s="4" t="s">
        <v>85</v>
      </c>
      <c r="C11" s="104"/>
      <c r="D11" s="67">
        <v>-32891708951</v>
      </c>
      <c r="E11" s="104"/>
      <c r="F11" s="45">
        <f>D11/$D$12</f>
        <v>1.0193403785660806</v>
      </c>
      <c r="G11" s="6"/>
      <c r="H11" s="45">
        <f>D11/'سرمایه گذاری ها'!$O$19</f>
        <v>-4.7621024010598222E-2</v>
      </c>
    </row>
    <row r="12" spans="1:28" ht="21.75" thickBot="1" x14ac:dyDescent="0.6">
      <c r="B12" s="30" t="s">
        <v>88</v>
      </c>
      <c r="D12" s="9">
        <f>SUM(D9:D11)</f>
        <v>-32267640567</v>
      </c>
      <c r="F12" s="66">
        <f>SUM(F9:F11)</f>
        <v>1</v>
      </c>
      <c r="G12" s="44"/>
      <c r="H12" s="66">
        <f>SUM(H9:H11)</f>
        <v>-4.6717490067044468E-2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2023-08-26T13:03:49Z</cp:lastPrinted>
  <dcterms:created xsi:type="dcterms:W3CDTF">2021-12-28T12:49:50Z</dcterms:created>
  <dcterms:modified xsi:type="dcterms:W3CDTF">2023-08-27T11:56:09Z</dcterms:modified>
</cp:coreProperties>
</file>