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ohamadinezhad\Desktop\"/>
    </mc:Choice>
  </mc:AlternateContent>
  <xr:revisionPtr revIDLastSave="0" documentId="8_{2EC51444-4E0E-45A9-8CC3-B7DF18E771F5}" xr6:coauthVersionLast="47" xr6:coauthVersionMax="47" xr10:uidLastSave="{00000000-0000-0000-0000-000000000000}"/>
  <bookViews>
    <workbookView xWindow="-120" yWindow="-120" windowWidth="29040" windowHeight="15840" firstSheet="11" activeTab="16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N16" i="7"/>
  <c r="T16" i="7"/>
  <c r="F14" i="13"/>
  <c r="D27" i="12"/>
  <c r="F27" i="12"/>
  <c r="J27" i="12"/>
  <c r="L27" i="12"/>
  <c r="N27" i="12"/>
  <c r="P27" i="12"/>
  <c r="R27" i="12"/>
  <c r="F87" i="10"/>
  <c r="H87" i="10"/>
  <c r="J87" i="10"/>
  <c r="L87" i="10"/>
  <c r="N87" i="10"/>
  <c r="P87" i="10"/>
  <c r="R87" i="10"/>
  <c r="J34" i="9"/>
  <c r="L34" i="9"/>
  <c r="N34" i="9"/>
  <c r="P34" i="9"/>
  <c r="R34" i="9"/>
  <c r="H34" i="9"/>
  <c r="F34" i="9"/>
  <c r="D34" i="9"/>
  <c r="J35" i="8"/>
  <c r="L35" i="8"/>
  <c r="N35" i="8"/>
  <c r="P35" i="8"/>
  <c r="R35" i="8"/>
  <c r="T35" i="8"/>
  <c r="D83" i="11"/>
  <c r="F83" i="11"/>
  <c r="H83" i="11"/>
  <c r="J83" i="11"/>
  <c r="L83" i="11"/>
  <c r="N83" i="11"/>
  <c r="P83" i="11"/>
  <c r="R83" i="11"/>
  <c r="T83" i="11"/>
  <c r="V83" i="11"/>
  <c r="D12" i="15"/>
  <c r="F9" i="15" s="1"/>
  <c r="H12" i="15"/>
  <c r="P14" i="6"/>
  <c r="R14" i="6"/>
  <c r="R16" i="3"/>
  <c r="T16" i="3"/>
  <c r="X16" i="3"/>
  <c r="AH16" i="3"/>
  <c r="P16" i="3"/>
  <c r="AJ16" i="3"/>
  <c r="G39" i="1"/>
  <c r="I39" i="1"/>
  <c r="K39" i="1"/>
  <c r="M39" i="1"/>
  <c r="O39" i="1"/>
  <c r="Q39" i="1"/>
  <c r="S39" i="1"/>
  <c r="U39" i="1"/>
  <c r="W39" i="1"/>
  <c r="Y39" i="1"/>
  <c r="E39" i="1"/>
  <c r="F39" i="1"/>
  <c r="H39" i="1"/>
  <c r="J39" i="1"/>
  <c r="L39" i="1"/>
  <c r="N39" i="1"/>
  <c r="P39" i="1"/>
  <c r="R39" i="1"/>
  <c r="T39" i="1"/>
  <c r="V39" i="1"/>
  <c r="X39" i="1"/>
  <c r="J10" i="4"/>
  <c r="L10" i="4"/>
  <c r="H10" i="4"/>
  <c r="F10" i="4"/>
  <c r="D10" i="4"/>
  <c r="H27" i="12"/>
  <c r="Z39" i="1"/>
  <c r="X12" i="5"/>
  <c r="V12" i="5"/>
  <c r="P12" i="5"/>
  <c r="N12" i="5"/>
  <c r="L12" i="5"/>
  <c r="V16" i="3"/>
  <c r="AD16" i="3" l="1"/>
  <c r="F11" i="15"/>
  <c r="F10" i="15"/>
  <c r="J16" i="7"/>
  <c r="J14" i="13"/>
  <c r="P16" i="7"/>
  <c r="Q16" i="3"/>
  <c r="S16" i="3"/>
  <c r="U16" i="3"/>
  <c r="W16" i="3"/>
  <c r="Y16" i="3"/>
  <c r="Z16" i="3"/>
  <c r="AA16" i="3"/>
  <c r="AB16" i="3"/>
  <c r="AC16" i="3"/>
  <c r="AE16" i="3"/>
  <c r="AG16" i="3"/>
  <c r="E12" i="16"/>
  <c r="I12" i="16" l="1"/>
  <c r="K12" i="16"/>
  <c r="M12" i="16"/>
  <c r="L16" i="7"/>
  <c r="R16" i="7"/>
  <c r="M13" i="16"/>
  <c r="O13" i="16" s="1"/>
  <c r="K13" i="16"/>
  <c r="N14" i="6"/>
  <c r="I13" i="16" s="1"/>
  <c r="L14" i="6"/>
  <c r="O16" i="16"/>
  <c r="M16" i="16"/>
  <c r="K16" i="16"/>
  <c r="I16" i="16"/>
  <c r="G16" i="16"/>
  <c r="E16" i="16"/>
  <c r="O14" i="16"/>
  <c r="M14" i="16"/>
  <c r="K14" i="16"/>
  <c r="I14" i="16"/>
  <c r="G14" i="16"/>
  <c r="E14" i="16"/>
  <c r="E19" i="16" s="1"/>
  <c r="O12" i="16"/>
  <c r="G12" i="16"/>
  <c r="P19" i="16"/>
  <c r="N19" i="16"/>
  <c r="L19" i="16"/>
  <c r="J19" i="16"/>
  <c r="H19" i="16"/>
  <c r="F19" i="16"/>
  <c r="D19" i="16"/>
  <c r="G19" i="16" l="1"/>
  <c r="I19" i="16"/>
  <c r="O19" i="16"/>
  <c r="M19" i="16"/>
  <c r="E13" i="16"/>
  <c r="K19" i="16"/>
  <c r="T10" i="6" l="1"/>
  <c r="T12" i="6"/>
  <c r="T11" i="6"/>
  <c r="AL14" i="3"/>
  <c r="AL12" i="3"/>
  <c r="AL13" i="3"/>
  <c r="H9" i="15"/>
  <c r="AA13" i="1"/>
  <c r="AA17" i="1"/>
  <c r="AA21" i="1"/>
  <c r="AA25" i="1"/>
  <c r="AA29" i="1"/>
  <c r="AA33" i="1"/>
  <c r="AA37" i="1"/>
  <c r="AA38" i="1"/>
  <c r="AA18" i="1"/>
  <c r="AA22" i="1"/>
  <c r="AA26" i="1"/>
  <c r="AA30" i="1"/>
  <c r="AA34" i="1"/>
  <c r="AA14" i="1"/>
  <c r="AA15" i="1"/>
  <c r="AA19" i="1"/>
  <c r="AA23" i="1"/>
  <c r="AA27" i="1"/>
  <c r="AA31" i="1"/>
  <c r="AA35" i="1"/>
  <c r="AA16" i="1"/>
  <c r="AA20" i="1"/>
  <c r="AA24" i="1"/>
  <c r="AA28" i="1"/>
  <c r="AA32" i="1"/>
  <c r="AA36" i="1"/>
  <c r="AL11" i="3"/>
  <c r="AA11" i="1"/>
  <c r="AA12" i="1"/>
  <c r="H11" i="15"/>
  <c r="H10" i="15"/>
  <c r="Q19" i="16"/>
  <c r="Q13" i="16"/>
  <c r="G13" i="16"/>
  <c r="Q12" i="16"/>
  <c r="Q16" i="16"/>
  <c r="Q15" i="16"/>
  <c r="Q17" i="16"/>
  <c r="Q14" i="16"/>
  <c r="T14" i="6" l="1"/>
  <c r="AL16" i="3"/>
  <c r="AM16" i="3" s="1"/>
  <c r="AA39" i="1"/>
  <c r="F12" i="15"/>
</calcChain>
</file>

<file path=xl/sharedStrings.xml><?xml version="1.0" encoding="utf-8"?>
<sst xmlns="http://schemas.openxmlformats.org/spreadsheetml/2006/main" count="866" uniqueCount="237">
  <si>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</si>
  <si>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</si>
  <si>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</si>
  <si>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</si>
  <si>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</si>
  <si>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</si>
  <si>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</si>
  <si>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</si>
  <si>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</si>
  <si>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</si>
  <si>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</si>
  <si>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</si>
  <si>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</si>
  <si>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</si>
  <si>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</si>
  <si>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</si>
  <si>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</si>
  <si>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</si>
  <si>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</si>
  <si>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</si>
  <si>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</si>
  <si>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</si>
  <si>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</si>
  <si>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</si>
  <si>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</si>
  <si>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</si>
  <si>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</si>
  <si>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</si>
  <si>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</si>
  <si>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</si>
  <si>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</si>
  <si>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</si>
  <si>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</si>
  <si>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</si>
  <si>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</si>
  <si>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</si>
  <si>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</si>
  <si>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</si>
  <si>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</si>
  <si>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</si>
  <si>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</si>
  <si>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</si>
  <si>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</si>
  <si>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</si>
  <si>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</si>
  <si>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</si>
  <si>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</si>
  <si>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</si>
  <si>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</si>
  <si>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</si>
  <si>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</si>
  <si>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</si>
  <si>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</si>
  <si>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</si>
  <si>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</si>
  <si>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</si>
  <si>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</si>
  <si>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</si>
  <si>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</si>
  <si>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</si>
  <si>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</si>
  <si>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</si>
  <si>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</si>
  <si>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</si>
  <si>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</si>
  <si>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</si>
  <si>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</si>
  <si>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</si>
  <si>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</si>
  <si>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</si>
  <si>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</si>
  <si>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</si>
  <si>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</si>
  <si>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</si>
  <si>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</si>
  <si>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</si>
  <si>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</si>
  <si>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</si>
  <si>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</si>
  <si>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</si>
  <si>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</si>
  <si>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</si>
  <si>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</si>
  <si>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</si>
  <si>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</si>
  <si>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</si>
  <si>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</si>
  <si>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</si>
  <si>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</si>
  <si>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</si>
  <si>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</si>
  <si>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</si>
  <si>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</si>
  <si>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</si>
  <si>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</si>
  <si>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</si>
  <si>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</si>
  <si>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</si>
  <si>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</si>
  <si>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</si>
  <si>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</si>
  <si>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</si>
  <si>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</si>
  <si>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</si>
  <si>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</si>
  <si>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</si>
  <si>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</si>
  <si>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</si>
  <si>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</si>
  <si>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</si>
  <si>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</si>
  <si>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</si>
  <si>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</si>
  <si>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</si>
  <si>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</si>
  <si>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</si>
  <si>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</si>
  <si>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</si>
  <si>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</si>
  <si>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</si>
  <si>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</si>
  <si>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</si>
  <si>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</si>
  <si>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</si>
  <si>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</si>
  <si>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</si>
  <si>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</si>
  <si>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</si>
  <si>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</si>
  <si>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</si>
  <si>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</si>
  <si>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</si>
  <si>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</si>
  <si>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</si>
  <si>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</si>
  <si>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</si>
  <si>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</si>
  <si>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</si>
  <si>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</si>
  <si>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</si>
  <si>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</si>
  <si>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</si>
  <si>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</si>
  <si>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</si>
  <si>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</si>
  <si>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</si>
  <si>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</si>
  <si>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</si>
  <si>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</si>
  <si>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</si>
  <si>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</si>
  <si>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</si>
  <si>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</si>
  <si>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</si>
  <si>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</si>
  <si>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</si>
  <si>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</si>
  <si>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</si>
  <si>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</si>
  <si>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</si>
  <si>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</si>
  <si>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</si>
  <si>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</si>
  <si>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</si>
  <si>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</si>
  <si>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</si>
  <si>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</si>
  <si>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</si>
  <si>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</si>
  <si>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</si>
  <si>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</si>
  <si>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</si>
  <si>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</si>
  <si>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</si>
  <si>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</si>
  <si>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</si>
  <si>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</si>
  <si>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</si>
  <si>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</si>
  <si>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</si>
  <si>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</si>
  <si>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</si>
  <si>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</si>
  <si>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</si>
  <si>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</si>
  <si>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</si>
  <si>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</si>
  <si>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</si>
  <si>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</si>
  <si>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</si>
  <si>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</si>
  <si>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</si>
  <si>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</si>
  <si>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</si>
  <si>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</si>
  <si>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</si>
  <si>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</si>
  <si>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1401/05/11</t>
  </si>
  <si>
    <t>1401/05/08</t>
  </si>
  <si>
    <t>1401/05/25</t>
  </si>
  <si>
    <t>3.1.3. درآمد حاصل از فروش سهام و اوراق</t>
  </si>
  <si>
    <t>پتروشیمی زاگرس</t>
  </si>
  <si>
    <t>شیر پاستوریزه پگاه فارس</t>
  </si>
  <si>
    <t>شیر پاستوریزه پگاه گلستان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</si>
  <si>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</si>
  <si>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</si>
  <si>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</si>
  <si>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</si>
  <si>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</si>
  <si>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</si>
  <si>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</si>
  <si>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گسترش‌سرمایه‌گذاری‌ایران‌خودرو</t>
  </si>
  <si>
    <t>1400/03/11</t>
  </si>
  <si>
    <t>1403/05/22</t>
  </si>
  <si>
    <t>نیروکلر</t>
  </si>
  <si>
    <t>فروشگاه های زنجیره ای رفاه</t>
  </si>
  <si>
    <t>گروه‌بهمن‌</t>
  </si>
  <si>
    <t>بانک ملت</t>
  </si>
  <si>
    <t>ایران خودرو دیزل</t>
  </si>
  <si>
    <t>اقتصادی و خودکفایی آزادگان</t>
  </si>
  <si>
    <t>گام بانک صادرات ایران0207</t>
  </si>
  <si>
    <t>اسناد خزانه-م1بودجه01-040326</t>
  </si>
  <si>
    <t>اسنادخزانه-م3بودجه99-011110</t>
  </si>
  <si>
    <t>1401/11/30</t>
  </si>
  <si>
    <t>صنعتی مینو</t>
  </si>
  <si>
    <t>قاسم ایران</t>
  </si>
  <si>
    <t>داروسازی‌ فارابی‌</t>
  </si>
  <si>
    <t>1401/11/11</t>
  </si>
  <si>
    <t>برای ماه منتهی به1401/12/29</t>
  </si>
  <si>
    <t>1401/12/29</t>
  </si>
  <si>
    <t>سیمان‌مازندران‌</t>
  </si>
  <si>
    <t>سیمان ساوه</t>
  </si>
  <si>
    <t>سیمان‌هرمزگان‌</t>
  </si>
  <si>
    <t>گواهی اعتبارمولد رفاه0208</t>
  </si>
  <si>
    <t>1401/09/01</t>
  </si>
  <si>
    <t>1402/08/30</t>
  </si>
  <si>
    <t>1401/12/24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</si>
</sst>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.##0"/>
  </numFmts>
  <fonts count="2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0" fillId="0" borderId="0" xfId="0" applyFont="1"/>
    <xf numFmtId="3" fontId="20" fillId="0" borderId="0" xfId="0" applyNumberFormat="1" applyFont="1"/>
    <xf numFmtId="0" fontId="4" fillId="0" borderId="0" xfId="0" applyFont="1" applyBorder="1" applyAlignment="1">
      <alignment wrapText="1"/>
    </xf>
    <xf numFmtId="3" fontId="15" fillId="0" borderId="0" xfId="0" applyNumberFormat="1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53</xdr:row>
      <xdr:rowOff>180974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8FD264-9659-8CE7-21B8-7F9016CC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5" y="0"/>
          <a:ext cx="7305675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13" zoomScaleNormal="100" zoomScaleSheetLayoutView="100" workbookViewId="0">
      <selection activeCell="D17" sqref="D17"/>
    </sheetView>
  </sheetViews>
  <sheetFormatPr defaultRowHeight="1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85"/>
  <sheetViews>
    <sheetView rightToLeft="1" view="pageBreakPreview" topLeftCell="A73" zoomScale="85" zoomScaleNormal="85" zoomScaleSheetLayoutView="85" workbookViewId="0">
      <selection activeCell="D84" sqref="D84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2:28" ht="30">
      <c r="B3" s="106" t="s">
        <v>56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2:28" ht="30">
      <c r="B4" s="106" t="s">
        <v>228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7" spans="2:2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 t="s">
        <v>115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05" t="s">
        <v>2</v>
      </c>
      <c r="D9" s="106" t="s">
        <v>58</v>
      </c>
      <c r="E9" s="106" t="s">
        <v>58</v>
      </c>
      <c r="F9" s="106" t="s">
        <v>58</v>
      </c>
      <c r="G9" s="106" t="s">
        <v>58</v>
      </c>
      <c r="H9" s="106" t="s">
        <v>58</v>
      </c>
      <c r="I9" s="106" t="s">
        <v>58</v>
      </c>
      <c r="J9" s="106" t="s">
        <v>58</v>
      </c>
      <c r="K9" s="106" t="s">
        <v>58</v>
      </c>
      <c r="L9" s="106" t="s">
        <v>58</v>
      </c>
      <c r="N9" s="106" t="s">
        <v>59</v>
      </c>
      <c r="O9" s="106" t="s">
        <v>59</v>
      </c>
      <c r="P9" s="106" t="s">
        <v>59</v>
      </c>
      <c r="Q9" s="106" t="s">
        <v>59</v>
      </c>
      <c r="R9" s="106" t="s">
        <v>59</v>
      </c>
      <c r="S9" s="106" t="s">
        <v>59</v>
      </c>
      <c r="T9" s="106" t="s">
        <v>59</v>
      </c>
      <c r="U9" s="106" t="s">
        <v>59</v>
      </c>
      <c r="V9" s="106" t="s">
        <v>59</v>
      </c>
    </row>
    <row r="10" spans="2:28" s="46" customFormat="1" ht="55.5" customHeight="1">
      <c r="B10" s="121" t="s">
        <v>2</v>
      </c>
      <c r="D10" s="125" t="s">
        <v>78</v>
      </c>
      <c r="E10" s="47"/>
      <c r="F10" s="125" t="s">
        <v>79</v>
      </c>
      <c r="G10" s="47"/>
      <c r="H10" s="125" t="s">
        <v>80</v>
      </c>
      <c r="I10" s="47"/>
      <c r="J10" s="125" t="s">
        <v>46</v>
      </c>
      <c r="K10" s="47"/>
      <c r="L10" s="125" t="s">
        <v>81</v>
      </c>
      <c r="N10" s="125" t="s">
        <v>78</v>
      </c>
      <c r="O10" s="47"/>
      <c r="P10" s="125" t="s">
        <v>79</v>
      </c>
      <c r="Q10" s="47"/>
      <c r="R10" s="125" t="s">
        <v>80</v>
      </c>
      <c r="S10" s="47"/>
      <c r="T10" s="125" t="s">
        <v>46</v>
      </c>
      <c r="U10" s="47"/>
      <c r="V10" s="125" t="s">
        <v>81</v>
      </c>
    </row>
    <row r="11" spans="2:28">
      <c r="B11" s="4" t="s">
        <v>124</v>
      </c>
      <c r="C11" s="138"/>
      <c r="D11" s="27">
        <v>0</v>
      </c>
      <c r="E11" s="27"/>
      <c r="F11" s="27">
        <v>21406846492</v>
      </c>
      <c r="G11" s="27"/>
      <c r="H11" s="27">
        <v>0</v>
      </c>
      <c r="I11" s="27"/>
      <c r="J11" s="27">
        <v>21406846492</v>
      </c>
      <c r="K11" s="27"/>
      <c r="L11" s="51">
        <v>0.18709999999999999</v>
      </c>
      <c r="M11" s="27"/>
      <c r="N11" s="27">
        <v>1849927200</v>
      </c>
      <c r="O11" s="27"/>
      <c r="P11" s="27">
        <v>24765128588</v>
      </c>
      <c r="Q11" s="27"/>
      <c r="R11" s="27">
        <v>-586519237</v>
      </c>
      <c r="S11" s="27"/>
      <c r="T11" s="27">
        <v>26028536551</v>
      </c>
      <c r="U11" s="138"/>
      <c r="V11" s="51">
        <v>8.5699999999999998E-2</v>
      </c>
    </row>
    <row r="12" spans="2:28">
      <c r="B12" s="4" t="s">
        <v>210</v>
      </c>
      <c r="C12" s="138"/>
      <c r="D12" s="27">
        <v>0</v>
      </c>
      <c r="E12" s="27"/>
      <c r="F12" s="27">
        <v>874764000</v>
      </c>
      <c r="G12" s="27"/>
      <c r="H12" s="27">
        <v>0</v>
      </c>
      <c r="I12" s="27"/>
      <c r="J12" s="27">
        <v>874764000</v>
      </c>
      <c r="K12" s="27"/>
      <c r="L12" s="51">
        <v>7.6E-3</v>
      </c>
      <c r="M12" s="27"/>
      <c r="N12" s="27">
        <v>0</v>
      </c>
      <c r="O12" s="27"/>
      <c r="P12" s="27">
        <v>19068062197</v>
      </c>
      <c r="Q12" s="27"/>
      <c r="R12" s="27">
        <v>3534393574</v>
      </c>
      <c r="S12" s="27"/>
      <c r="T12" s="27">
        <v>22602455771</v>
      </c>
      <c r="U12" s="138"/>
      <c r="V12" s="51">
        <v>7.4499999999999997E-2</v>
      </c>
    </row>
    <row r="13" spans="2:28">
      <c r="B13" s="4" t="s">
        <v>201</v>
      </c>
      <c r="C13" s="138"/>
      <c r="D13" s="27">
        <v>0</v>
      </c>
      <c r="E13" s="27"/>
      <c r="F13" s="27">
        <v>13291184126</v>
      </c>
      <c r="G13" s="27"/>
      <c r="H13" s="27">
        <v>0</v>
      </c>
      <c r="I13" s="27"/>
      <c r="J13" s="27">
        <v>13291184126</v>
      </c>
      <c r="K13" s="27"/>
      <c r="L13" s="51">
        <v>0.1162</v>
      </c>
      <c r="M13" s="27"/>
      <c r="N13" s="27">
        <v>0</v>
      </c>
      <c r="O13" s="27"/>
      <c r="P13" s="27">
        <v>19396195137</v>
      </c>
      <c r="Q13" s="27"/>
      <c r="R13" s="27">
        <v>0</v>
      </c>
      <c r="S13" s="27"/>
      <c r="T13" s="27">
        <v>19396195137</v>
      </c>
      <c r="U13" s="138"/>
      <c r="V13" s="51">
        <v>6.3899999999999998E-2</v>
      </c>
    </row>
    <row r="14" spans="2:28">
      <c r="B14" s="4" t="s">
        <v>209</v>
      </c>
      <c r="C14" s="138"/>
      <c r="D14" s="27">
        <v>0</v>
      </c>
      <c r="E14" s="27"/>
      <c r="F14" s="27">
        <v>10105984919</v>
      </c>
      <c r="G14" s="27"/>
      <c r="H14" s="27">
        <v>0</v>
      </c>
      <c r="I14" s="27"/>
      <c r="J14" s="27">
        <v>10105984919</v>
      </c>
      <c r="K14" s="27"/>
      <c r="L14" s="51">
        <v>8.8300000000000003E-2</v>
      </c>
      <c r="M14" s="27"/>
      <c r="N14" s="27">
        <v>0</v>
      </c>
      <c r="O14" s="27"/>
      <c r="P14" s="27">
        <v>18195953226</v>
      </c>
      <c r="Q14" s="27"/>
      <c r="R14" s="27">
        <v>0</v>
      </c>
      <c r="S14" s="27"/>
      <c r="T14" s="27">
        <v>18195953226</v>
      </c>
      <c r="U14" s="138"/>
      <c r="V14" s="51">
        <v>5.9900000000000002E-2</v>
      </c>
    </row>
    <row r="15" spans="2:28">
      <c r="B15" s="4" t="s">
        <v>189</v>
      </c>
      <c r="C15" s="138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17136488150</v>
      </c>
      <c r="S15" s="27"/>
      <c r="T15" s="27">
        <v>17136488150</v>
      </c>
      <c r="U15" s="138"/>
      <c r="V15" s="51">
        <v>5.6399999999999999E-2</v>
      </c>
    </row>
    <row r="16" spans="2:28">
      <c r="B16" s="4" t="s">
        <v>138</v>
      </c>
      <c r="C16" s="138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1389871700</v>
      </c>
      <c r="O16" s="27"/>
      <c r="P16" s="27">
        <v>0</v>
      </c>
      <c r="Q16" s="27"/>
      <c r="R16" s="27">
        <v>13952770661</v>
      </c>
      <c r="S16" s="27"/>
      <c r="T16" s="27">
        <v>15342642361</v>
      </c>
      <c r="U16" s="138"/>
      <c r="V16" s="51">
        <v>5.0500000000000003E-2</v>
      </c>
    </row>
    <row r="17" spans="2:22">
      <c r="B17" s="4" t="s">
        <v>202</v>
      </c>
      <c r="C17" s="138"/>
      <c r="D17" s="27">
        <v>0</v>
      </c>
      <c r="E17" s="27"/>
      <c r="F17" s="27">
        <v>1691297147</v>
      </c>
      <c r="G17" s="27"/>
      <c r="H17" s="27">
        <v>0</v>
      </c>
      <c r="I17" s="27"/>
      <c r="J17" s="27">
        <v>1691297147</v>
      </c>
      <c r="K17" s="27"/>
      <c r="L17" s="51">
        <v>1.4800000000000001E-2</v>
      </c>
      <c r="M17" s="27"/>
      <c r="N17" s="27">
        <v>0</v>
      </c>
      <c r="O17" s="27"/>
      <c r="P17" s="27">
        <v>14775637782</v>
      </c>
      <c r="Q17" s="27"/>
      <c r="R17" s="27">
        <v>0</v>
      </c>
      <c r="S17" s="27"/>
      <c r="T17" s="27">
        <v>14775637782</v>
      </c>
      <c r="U17" s="138"/>
      <c r="V17" s="51">
        <v>4.87E-2</v>
      </c>
    </row>
    <row r="18" spans="2:22">
      <c r="B18" s="4" t="s">
        <v>203</v>
      </c>
      <c r="C18" s="138"/>
      <c r="D18" s="27">
        <v>0</v>
      </c>
      <c r="E18" s="27"/>
      <c r="F18" s="27">
        <v>0</v>
      </c>
      <c r="G18" s="27"/>
      <c r="H18" s="27">
        <v>13535434808</v>
      </c>
      <c r="I18" s="27"/>
      <c r="J18" s="27">
        <v>13535434808</v>
      </c>
      <c r="K18" s="27"/>
      <c r="L18" s="51">
        <v>0.1183</v>
      </c>
      <c r="M18" s="27"/>
      <c r="N18" s="27">
        <v>0</v>
      </c>
      <c r="O18" s="27"/>
      <c r="P18" s="27">
        <v>0</v>
      </c>
      <c r="Q18" s="27"/>
      <c r="R18" s="27">
        <v>13535434808</v>
      </c>
      <c r="S18" s="27"/>
      <c r="T18" s="27">
        <v>13535434808</v>
      </c>
      <c r="U18" s="138"/>
      <c r="V18" s="51">
        <v>4.4600000000000001E-2</v>
      </c>
    </row>
    <row r="19" spans="2:22">
      <c r="B19" s="4" t="s">
        <v>149</v>
      </c>
      <c r="C19" s="138"/>
      <c r="D19" s="27">
        <v>0</v>
      </c>
      <c r="E19" s="27"/>
      <c r="F19" s="27">
        <v>10944099838</v>
      </c>
      <c r="G19" s="27"/>
      <c r="H19" s="27">
        <v>0</v>
      </c>
      <c r="I19" s="27"/>
      <c r="J19" s="27">
        <v>10944099838</v>
      </c>
      <c r="K19" s="27"/>
      <c r="L19" s="51">
        <v>9.5699999999999993E-2</v>
      </c>
      <c r="M19" s="27"/>
      <c r="N19" s="27">
        <v>937500000</v>
      </c>
      <c r="O19" s="27"/>
      <c r="P19" s="27">
        <v>10823727239</v>
      </c>
      <c r="Q19" s="27"/>
      <c r="R19" s="27">
        <v>0</v>
      </c>
      <c r="S19" s="27"/>
      <c r="T19" s="27">
        <v>11761227239</v>
      </c>
      <c r="U19" s="138"/>
      <c r="V19" s="51">
        <v>3.8699999999999998E-2</v>
      </c>
    </row>
    <row r="20" spans="2:22">
      <c r="B20" s="4" t="s">
        <v>174</v>
      </c>
      <c r="C20" s="138"/>
      <c r="D20" s="27">
        <v>0</v>
      </c>
      <c r="E20" s="27"/>
      <c r="F20" s="27">
        <v>3184620258</v>
      </c>
      <c r="G20" s="27"/>
      <c r="H20" s="27">
        <v>3676363777</v>
      </c>
      <c r="I20" s="27"/>
      <c r="J20" s="27">
        <v>6860984035</v>
      </c>
      <c r="K20" s="27"/>
      <c r="L20" s="51">
        <v>0.06</v>
      </c>
      <c r="M20" s="27"/>
      <c r="N20" s="27">
        <v>0</v>
      </c>
      <c r="O20" s="27"/>
      <c r="P20" s="27">
        <v>5728461209</v>
      </c>
      <c r="Q20" s="27"/>
      <c r="R20" s="27">
        <v>3888388707</v>
      </c>
      <c r="S20" s="27"/>
      <c r="T20" s="27">
        <v>9616849916</v>
      </c>
      <c r="U20" s="138"/>
      <c r="V20" s="51">
        <v>3.1699999999999999E-2</v>
      </c>
    </row>
    <row r="21" spans="2:22">
      <c r="B21" s="4" t="s">
        <v>187</v>
      </c>
      <c r="C21" s="138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8522906291</v>
      </c>
      <c r="S21" s="27"/>
      <c r="T21" s="27">
        <v>8522906291</v>
      </c>
      <c r="U21" s="138"/>
      <c r="V21" s="51">
        <v>2.81E-2</v>
      </c>
    </row>
    <row r="22" spans="2:22">
      <c r="B22" s="4" t="s">
        <v>121</v>
      </c>
      <c r="C22" s="138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8025996040</v>
      </c>
      <c r="S22" s="27"/>
      <c r="T22" s="27">
        <v>8025996040</v>
      </c>
      <c r="U22" s="138"/>
      <c r="V22" s="51">
        <v>2.64E-2</v>
      </c>
    </row>
    <row r="23" spans="2:22">
      <c r="B23" s="4" t="s">
        <v>177</v>
      </c>
      <c r="C23" s="138"/>
      <c r="D23" s="27">
        <v>0</v>
      </c>
      <c r="E23" s="27"/>
      <c r="F23" s="27">
        <v>12714</v>
      </c>
      <c r="G23" s="27"/>
      <c r="H23" s="27">
        <v>0</v>
      </c>
      <c r="I23" s="27"/>
      <c r="J23" s="27">
        <v>12714</v>
      </c>
      <c r="K23" s="27"/>
      <c r="L23" s="51">
        <v>0</v>
      </c>
      <c r="M23" s="27"/>
      <c r="N23" s="27">
        <v>0</v>
      </c>
      <c r="O23" s="27"/>
      <c r="P23" s="27">
        <v>22386</v>
      </c>
      <c r="Q23" s="27"/>
      <c r="R23" s="27">
        <v>7974471042</v>
      </c>
      <c r="S23" s="27"/>
      <c r="T23" s="27">
        <v>7974493428</v>
      </c>
      <c r="U23" s="138"/>
      <c r="V23" s="51">
        <v>2.63E-2</v>
      </c>
    </row>
    <row r="24" spans="2:22">
      <c r="B24" s="4" t="s">
        <v>188</v>
      </c>
      <c r="C24" s="138"/>
      <c r="D24" s="27">
        <v>0</v>
      </c>
      <c r="E24" s="27"/>
      <c r="F24" s="27">
        <v>4744663162</v>
      </c>
      <c r="G24" s="27"/>
      <c r="H24" s="27">
        <v>0</v>
      </c>
      <c r="I24" s="27"/>
      <c r="J24" s="27">
        <v>4744663162</v>
      </c>
      <c r="K24" s="27"/>
      <c r="L24" s="51">
        <v>4.1500000000000002E-2</v>
      </c>
      <c r="M24" s="27"/>
      <c r="N24" s="27">
        <v>0</v>
      </c>
      <c r="O24" s="27"/>
      <c r="P24" s="27">
        <v>4744663162</v>
      </c>
      <c r="Q24" s="27"/>
      <c r="R24" s="27">
        <v>3198121041</v>
      </c>
      <c r="S24" s="27"/>
      <c r="T24" s="27">
        <v>7942784203</v>
      </c>
      <c r="U24" s="138"/>
      <c r="V24" s="51">
        <v>2.6200000000000001E-2</v>
      </c>
    </row>
    <row r="25" spans="2:22">
      <c r="B25" s="4" t="s">
        <v>205</v>
      </c>
      <c r="C25" s="138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0</v>
      </c>
      <c r="O25" s="27"/>
      <c r="P25" s="27">
        <v>0</v>
      </c>
      <c r="Q25" s="27"/>
      <c r="R25" s="27">
        <v>7849314155</v>
      </c>
      <c r="S25" s="27"/>
      <c r="T25" s="27">
        <v>7849314155</v>
      </c>
      <c r="U25" s="138"/>
      <c r="V25" s="51">
        <v>2.5899999999999999E-2</v>
      </c>
    </row>
    <row r="26" spans="2:22">
      <c r="B26" s="4" t="s">
        <v>190</v>
      </c>
      <c r="C26" s="138"/>
      <c r="D26" s="27">
        <v>0</v>
      </c>
      <c r="E26" s="27"/>
      <c r="F26" s="27">
        <v>0</v>
      </c>
      <c r="G26" s="27"/>
      <c r="H26" s="27">
        <v>0</v>
      </c>
      <c r="I26" s="27"/>
      <c r="J26" s="27">
        <v>0</v>
      </c>
      <c r="K26" s="27"/>
      <c r="L26" s="51">
        <v>0</v>
      </c>
      <c r="M26" s="27"/>
      <c r="N26" s="27">
        <v>0</v>
      </c>
      <c r="O26" s="27"/>
      <c r="P26" s="27">
        <v>0</v>
      </c>
      <c r="Q26" s="27"/>
      <c r="R26" s="27">
        <v>7827555577</v>
      </c>
      <c r="S26" s="27"/>
      <c r="T26" s="27">
        <v>7827555577</v>
      </c>
      <c r="U26" s="138"/>
      <c r="V26" s="51">
        <v>2.58E-2</v>
      </c>
    </row>
    <row r="27" spans="2:22">
      <c r="B27" s="4" t="s">
        <v>150</v>
      </c>
      <c r="C27" s="138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2539436256</v>
      </c>
      <c r="O27" s="27"/>
      <c r="P27" s="27">
        <v>0</v>
      </c>
      <c r="Q27" s="27"/>
      <c r="R27" s="27">
        <v>5240037994</v>
      </c>
      <c r="S27" s="27"/>
      <c r="T27" s="27">
        <v>7779474250</v>
      </c>
      <c r="U27" s="138"/>
      <c r="V27" s="51">
        <v>2.5600000000000001E-2</v>
      </c>
    </row>
    <row r="28" spans="2:22">
      <c r="B28" s="4" t="s">
        <v>215</v>
      </c>
      <c r="C28" s="138"/>
      <c r="D28" s="27">
        <v>3034859059</v>
      </c>
      <c r="E28" s="27"/>
      <c r="F28" s="27">
        <v>-3853949345</v>
      </c>
      <c r="G28" s="27"/>
      <c r="H28" s="27">
        <v>0</v>
      </c>
      <c r="I28" s="27"/>
      <c r="J28" s="27">
        <v>-819090286</v>
      </c>
      <c r="K28" s="27"/>
      <c r="L28" s="51">
        <v>-7.1999999999999998E-3</v>
      </c>
      <c r="M28" s="27"/>
      <c r="N28" s="27">
        <v>3034859059</v>
      </c>
      <c r="O28" s="27"/>
      <c r="P28" s="27">
        <v>4419016237</v>
      </c>
      <c r="Q28" s="27"/>
      <c r="R28" s="27">
        <v>0</v>
      </c>
      <c r="S28" s="27"/>
      <c r="T28" s="27">
        <v>7453875296</v>
      </c>
      <c r="U28" s="138"/>
      <c r="V28" s="51">
        <v>2.46E-2</v>
      </c>
    </row>
    <row r="29" spans="2:22">
      <c r="B29" s="4" t="s">
        <v>148</v>
      </c>
      <c r="C29" s="138"/>
      <c r="D29" s="27">
        <v>0</v>
      </c>
      <c r="E29" s="27"/>
      <c r="F29" s="27">
        <v>12342452836</v>
      </c>
      <c r="G29" s="27"/>
      <c r="H29" s="27">
        <v>0</v>
      </c>
      <c r="I29" s="27"/>
      <c r="J29" s="27">
        <v>12342452836</v>
      </c>
      <c r="K29" s="27"/>
      <c r="L29" s="51">
        <v>0.1079</v>
      </c>
      <c r="M29" s="27"/>
      <c r="N29" s="27">
        <v>2502300000</v>
      </c>
      <c r="O29" s="27"/>
      <c r="P29" s="27">
        <v>4633075614</v>
      </c>
      <c r="Q29" s="27"/>
      <c r="R29" s="27">
        <v>0</v>
      </c>
      <c r="S29" s="27"/>
      <c r="T29" s="27">
        <v>7135375614</v>
      </c>
      <c r="U29" s="138"/>
      <c r="V29" s="51">
        <v>2.35E-2</v>
      </c>
    </row>
    <row r="30" spans="2:22">
      <c r="B30" s="4" t="s">
        <v>126</v>
      </c>
      <c r="C30" s="138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1259277000</v>
      </c>
      <c r="O30" s="27"/>
      <c r="P30" s="27">
        <v>0</v>
      </c>
      <c r="Q30" s="27"/>
      <c r="R30" s="27">
        <v>5125801111</v>
      </c>
      <c r="S30" s="27"/>
      <c r="T30" s="27">
        <v>6385078111</v>
      </c>
      <c r="U30" s="138"/>
      <c r="V30" s="51">
        <v>2.1000000000000001E-2</v>
      </c>
    </row>
    <row r="31" spans="2:22">
      <c r="B31" s="4" t="s">
        <v>191</v>
      </c>
      <c r="C31" s="138"/>
      <c r="D31" s="27">
        <v>0</v>
      </c>
      <c r="E31" s="27"/>
      <c r="F31" s="27">
        <v>0</v>
      </c>
      <c r="G31" s="27"/>
      <c r="H31" s="27">
        <v>0</v>
      </c>
      <c r="I31" s="27"/>
      <c r="J31" s="27">
        <v>0</v>
      </c>
      <c r="K31" s="27"/>
      <c r="L31" s="51">
        <v>0</v>
      </c>
      <c r="M31" s="27"/>
      <c r="N31" s="27">
        <v>0</v>
      </c>
      <c r="O31" s="27"/>
      <c r="P31" s="27">
        <v>0</v>
      </c>
      <c r="Q31" s="27"/>
      <c r="R31" s="27">
        <v>6049918766</v>
      </c>
      <c r="S31" s="27"/>
      <c r="T31" s="27">
        <v>6049918766</v>
      </c>
      <c r="U31" s="138"/>
      <c r="V31" s="51">
        <v>1.9900000000000001E-2</v>
      </c>
    </row>
    <row r="32" spans="2:22">
      <c r="B32" s="4" t="s">
        <v>194</v>
      </c>
      <c r="C32" s="138"/>
      <c r="D32" s="27">
        <v>0</v>
      </c>
      <c r="E32" s="27"/>
      <c r="F32" s="27">
        <v>1704813544</v>
      </c>
      <c r="G32" s="27"/>
      <c r="H32" s="27">
        <v>0</v>
      </c>
      <c r="I32" s="27"/>
      <c r="J32" s="27">
        <v>1704813544</v>
      </c>
      <c r="K32" s="27"/>
      <c r="L32" s="51">
        <v>1.49E-2</v>
      </c>
      <c r="M32" s="27"/>
      <c r="N32" s="27">
        <v>0</v>
      </c>
      <c r="O32" s="27"/>
      <c r="P32" s="27">
        <v>3332177212</v>
      </c>
      <c r="Q32" s="27"/>
      <c r="R32" s="27">
        <v>2663921686</v>
      </c>
      <c r="S32" s="27"/>
      <c r="T32" s="27">
        <v>5996098898</v>
      </c>
      <c r="U32" s="138"/>
      <c r="V32" s="51">
        <v>1.9800000000000002E-2</v>
      </c>
    </row>
    <row r="33" spans="2:22">
      <c r="B33" s="4" t="s">
        <v>172</v>
      </c>
      <c r="C33" s="138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56000000</v>
      </c>
      <c r="O33" s="27"/>
      <c r="P33" s="27">
        <v>0</v>
      </c>
      <c r="Q33" s="27"/>
      <c r="R33" s="27">
        <v>5274010158</v>
      </c>
      <c r="S33" s="27"/>
      <c r="T33" s="27">
        <v>5330010158</v>
      </c>
      <c r="U33" s="138"/>
      <c r="V33" s="51">
        <v>1.7600000000000001E-2</v>
      </c>
    </row>
    <row r="34" spans="2:22">
      <c r="B34" s="4" t="s">
        <v>165</v>
      </c>
      <c r="C34" s="138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393790000</v>
      </c>
      <c r="O34" s="27"/>
      <c r="P34" s="27">
        <v>0</v>
      </c>
      <c r="Q34" s="27"/>
      <c r="R34" s="27">
        <v>4717230572</v>
      </c>
      <c r="S34" s="27"/>
      <c r="T34" s="27">
        <v>5111020572</v>
      </c>
      <c r="U34" s="138"/>
      <c r="V34" s="51">
        <v>1.6799999999999999E-2</v>
      </c>
    </row>
    <row r="35" spans="2:22">
      <c r="B35" s="4" t="s">
        <v>214</v>
      </c>
      <c r="C35" s="138"/>
      <c r="D35" s="27">
        <v>0</v>
      </c>
      <c r="E35" s="27"/>
      <c r="F35" s="27">
        <v>0</v>
      </c>
      <c r="G35" s="27"/>
      <c r="H35" s="27">
        <v>2650677209</v>
      </c>
      <c r="I35" s="27"/>
      <c r="J35" s="27">
        <v>2650677209</v>
      </c>
      <c r="K35" s="27"/>
      <c r="L35" s="51">
        <v>2.3199999999999998E-2</v>
      </c>
      <c r="M35" s="27"/>
      <c r="N35" s="27">
        <v>4090674000</v>
      </c>
      <c r="O35" s="27"/>
      <c r="P35" s="27">
        <v>0</v>
      </c>
      <c r="Q35" s="27"/>
      <c r="R35" s="27">
        <v>783463741</v>
      </c>
      <c r="S35" s="27"/>
      <c r="T35" s="27">
        <v>4874137741</v>
      </c>
      <c r="U35" s="138"/>
      <c r="V35" s="51">
        <v>1.61E-2</v>
      </c>
    </row>
    <row r="36" spans="2:22">
      <c r="B36" s="4" t="s">
        <v>123</v>
      </c>
      <c r="C36" s="138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1837381290</v>
      </c>
      <c r="O36" s="27"/>
      <c r="P36" s="27">
        <v>0</v>
      </c>
      <c r="Q36" s="27"/>
      <c r="R36" s="27">
        <v>2754320829</v>
      </c>
      <c r="S36" s="27"/>
      <c r="T36" s="27">
        <v>4591702119</v>
      </c>
      <c r="U36" s="138"/>
      <c r="V36" s="51">
        <v>1.5100000000000001E-2</v>
      </c>
    </row>
    <row r="37" spans="2:22">
      <c r="B37" s="4" t="s">
        <v>224</v>
      </c>
      <c r="C37" s="138"/>
      <c r="D37" s="27">
        <v>0</v>
      </c>
      <c r="E37" s="27"/>
      <c r="F37" s="27">
        <v>5048102536</v>
      </c>
      <c r="G37" s="27"/>
      <c r="H37" s="27">
        <v>140257921</v>
      </c>
      <c r="I37" s="27"/>
      <c r="J37" s="27">
        <v>5188360457</v>
      </c>
      <c r="K37" s="27"/>
      <c r="L37" s="51">
        <v>4.53E-2</v>
      </c>
      <c r="M37" s="27"/>
      <c r="N37" s="27">
        <v>0</v>
      </c>
      <c r="O37" s="27"/>
      <c r="P37" s="27">
        <v>4218240412</v>
      </c>
      <c r="Q37" s="27"/>
      <c r="R37" s="27">
        <v>140257921</v>
      </c>
      <c r="S37" s="27"/>
      <c r="T37" s="27">
        <v>4358498333</v>
      </c>
      <c r="U37" s="138"/>
      <c r="V37" s="51">
        <v>1.44E-2</v>
      </c>
    </row>
    <row r="38" spans="2:22">
      <c r="B38" s="4" t="s">
        <v>122</v>
      </c>
      <c r="C38" s="138"/>
      <c r="D38" s="27">
        <v>0</v>
      </c>
      <c r="E38" s="27"/>
      <c r="F38" s="27">
        <v>0</v>
      </c>
      <c r="G38" s="27"/>
      <c r="H38" s="27">
        <v>374144382</v>
      </c>
      <c r="I38" s="27"/>
      <c r="J38" s="27">
        <v>374144382</v>
      </c>
      <c r="K38" s="27"/>
      <c r="L38" s="51">
        <v>3.3E-3</v>
      </c>
      <c r="M38" s="27"/>
      <c r="N38" s="27">
        <v>0</v>
      </c>
      <c r="O38" s="27"/>
      <c r="P38" s="27">
        <v>0</v>
      </c>
      <c r="Q38" s="27"/>
      <c r="R38" s="27">
        <v>3957244822</v>
      </c>
      <c r="S38" s="27"/>
      <c r="T38" s="27">
        <v>3957244822</v>
      </c>
      <c r="U38" s="138"/>
      <c r="V38" s="51">
        <v>1.2999999999999999E-2</v>
      </c>
    </row>
    <row r="39" spans="2:22">
      <c r="B39" s="4" t="s">
        <v>72</v>
      </c>
      <c r="C39" s="138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3787830114</v>
      </c>
      <c r="S39" s="27"/>
      <c r="T39" s="27">
        <v>3787830114</v>
      </c>
      <c r="U39" s="138"/>
      <c r="V39" s="51">
        <v>1.2500000000000001E-2</v>
      </c>
    </row>
    <row r="40" spans="2:22">
      <c r="B40" s="4" t="s">
        <v>14</v>
      </c>
      <c r="C40" s="138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1865700000</v>
      </c>
      <c r="O40" s="27"/>
      <c r="P40" s="27">
        <v>0</v>
      </c>
      <c r="Q40" s="27"/>
      <c r="R40" s="27">
        <v>1841823648</v>
      </c>
      <c r="S40" s="27"/>
      <c r="T40" s="27">
        <v>3707523648</v>
      </c>
      <c r="U40" s="138"/>
      <c r="V40" s="51">
        <v>1.2200000000000001E-2</v>
      </c>
    </row>
    <row r="41" spans="2:22">
      <c r="B41" s="4" t="s">
        <v>163</v>
      </c>
      <c r="C41" s="138"/>
      <c r="D41" s="27">
        <v>0</v>
      </c>
      <c r="E41" s="27"/>
      <c r="F41" s="27">
        <v>0</v>
      </c>
      <c r="G41" s="27"/>
      <c r="H41" s="27">
        <v>3121555841</v>
      </c>
      <c r="I41" s="27"/>
      <c r="J41" s="27">
        <v>3121555841</v>
      </c>
      <c r="K41" s="27"/>
      <c r="L41" s="51">
        <v>2.7300000000000001E-2</v>
      </c>
      <c r="M41" s="27"/>
      <c r="N41" s="27">
        <v>0</v>
      </c>
      <c r="O41" s="27"/>
      <c r="P41" s="27">
        <v>0</v>
      </c>
      <c r="Q41" s="27"/>
      <c r="R41" s="27">
        <v>3461543023</v>
      </c>
      <c r="S41" s="27"/>
      <c r="T41" s="27">
        <v>3461543023</v>
      </c>
      <c r="U41" s="138"/>
      <c r="V41" s="51">
        <v>1.14E-2</v>
      </c>
    </row>
    <row r="42" spans="2:22">
      <c r="B42" s="4" t="s">
        <v>230</v>
      </c>
      <c r="C42" s="138"/>
      <c r="D42" s="27">
        <v>0</v>
      </c>
      <c r="E42" s="27"/>
      <c r="F42" s="27">
        <v>3001527554</v>
      </c>
      <c r="G42" s="27"/>
      <c r="H42" s="27">
        <v>0</v>
      </c>
      <c r="I42" s="27"/>
      <c r="J42" s="27">
        <v>3001527554</v>
      </c>
      <c r="K42" s="27"/>
      <c r="L42" s="51">
        <v>2.6200000000000001E-2</v>
      </c>
      <c r="M42" s="27"/>
      <c r="N42" s="27">
        <v>0</v>
      </c>
      <c r="O42" s="27"/>
      <c r="P42" s="27">
        <v>3001527554</v>
      </c>
      <c r="Q42" s="27"/>
      <c r="R42" s="27">
        <v>0</v>
      </c>
      <c r="S42" s="27"/>
      <c r="T42" s="27">
        <v>3001527554</v>
      </c>
      <c r="U42" s="138"/>
      <c r="V42" s="51">
        <v>9.9000000000000008E-3</v>
      </c>
    </row>
    <row r="43" spans="2:22">
      <c r="B43" s="4" t="s">
        <v>129</v>
      </c>
      <c r="C43" s="138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203735250</v>
      </c>
      <c r="O43" s="27"/>
      <c r="P43" s="27">
        <v>0</v>
      </c>
      <c r="Q43" s="27"/>
      <c r="R43" s="27">
        <v>1595018034</v>
      </c>
      <c r="S43" s="27"/>
      <c r="T43" s="27">
        <v>1798753284</v>
      </c>
      <c r="U43" s="138"/>
      <c r="V43" s="51">
        <v>5.8999999999999999E-3</v>
      </c>
    </row>
    <row r="44" spans="2:22">
      <c r="B44" s="4" t="s">
        <v>16</v>
      </c>
      <c r="C44" s="138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1395180000</v>
      </c>
      <c r="O44" s="27"/>
      <c r="P44" s="27">
        <v>0</v>
      </c>
      <c r="Q44" s="27"/>
      <c r="R44" s="27">
        <v>74893129</v>
      </c>
      <c r="S44" s="27"/>
      <c r="T44" s="27">
        <v>1470073129</v>
      </c>
      <c r="U44" s="138"/>
      <c r="V44" s="51">
        <v>4.7999999999999996E-3</v>
      </c>
    </row>
    <row r="45" spans="2:22">
      <c r="B45" s="4" t="s">
        <v>176</v>
      </c>
      <c r="C45" s="138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1385623109</v>
      </c>
      <c r="S45" s="27"/>
      <c r="T45" s="27">
        <v>1385623109</v>
      </c>
      <c r="U45" s="138"/>
      <c r="V45" s="51">
        <v>4.5999999999999999E-3</v>
      </c>
    </row>
    <row r="46" spans="2:22">
      <c r="B46" s="4" t="s">
        <v>151</v>
      </c>
      <c r="C46" s="138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1383666823</v>
      </c>
      <c r="S46" s="27"/>
      <c r="T46" s="27">
        <v>1383666823</v>
      </c>
      <c r="U46" s="138"/>
      <c r="V46" s="51">
        <v>4.5999999999999999E-3</v>
      </c>
    </row>
    <row r="47" spans="2:22">
      <c r="B47" s="4" t="s">
        <v>136</v>
      </c>
      <c r="C47" s="138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1026048200</v>
      </c>
      <c r="O47" s="27"/>
      <c r="P47" s="27">
        <v>0</v>
      </c>
      <c r="Q47" s="27"/>
      <c r="R47" s="27">
        <v>334677790</v>
      </c>
      <c r="S47" s="27"/>
      <c r="T47" s="27">
        <v>1360725990</v>
      </c>
      <c r="U47" s="138"/>
      <c r="V47" s="51">
        <v>4.4999999999999997E-3</v>
      </c>
    </row>
    <row r="48" spans="2:22">
      <c r="B48" s="4" t="s">
        <v>119</v>
      </c>
      <c r="C48" s="138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1234253561</v>
      </c>
      <c r="S48" s="27"/>
      <c r="T48" s="27">
        <v>1234253561</v>
      </c>
      <c r="U48" s="138"/>
      <c r="V48" s="51">
        <v>4.1000000000000003E-3</v>
      </c>
    </row>
    <row r="49" spans="2:22">
      <c r="B49" s="4" t="s">
        <v>225</v>
      </c>
      <c r="C49" s="138"/>
      <c r="D49" s="27">
        <v>0</v>
      </c>
      <c r="E49" s="27"/>
      <c r="F49" s="27">
        <v>0</v>
      </c>
      <c r="G49" s="27"/>
      <c r="H49" s="27">
        <v>1224992011</v>
      </c>
      <c r="I49" s="27"/>
      <c r="J49" s="27">
        <v>1224992011</v>
      </c>
      <c r="K49" s="27"/>
      <c r="L49" s="51">
        <v>1.0699999999999999E-2</v>
      </c>
      <c r="M49" s="27"/>
      <c r="N49" s="27">
        <v>0</v>
      </c>
      <c r="O49" s="27"/>
      <c r="P49" s="27">
        <v>0</v>
      </c>
      <c r="Q49" s="27"/>
      <c r="R49" s="27">
        <v>1224992011</v>
      </c>
      <c r="S49" s="27"/>
      <c r="T49" s="27">
        <v>1224992011</v>
      </c>
      <c r="U49" s="138"/>
      <c r="V49" s="51">
        <v>4.0000000000000001E-3</v>
      </c>
    </row>
    <row r="50" spans="2:22">
      <c r="B50" s="4" t="s">
        <v>77</v>
      </c>
      <c r="C50" s="138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1190522704</v>
      </c>
      <c r="S50" s="27"/>
      <c r="T50" s="27">
        <v>1190522704</v>
      </c>
      <c r="U50" s="138"/>
      <c r="V50" s="51">
        <v>3.8999999999999998E-3</v>
      </c>
    </row>
    <row r="51" spans="2:22">
      <c r="B51" s="4" t="s">
        <v>153</v>
      </c>
      <c r="C51" s="138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1034501600</v>
      </c>
      <c r="O51" s="27"/>
      <c r="P51" s="27">
        <v>0</v>
      </c>
      <c r="Q51" s="27"/>
      <c r="R51" s="27">
        <v>10903637</v>
      </c>
      <c r="S51" s="27"/>
      <c r="T51" s="27">
        <v>1045405237</v>
      </c>
      <c r="U51" s="138"/>
      <c r="V51" s="51">
        <v>3.3999999999999998E-3</v>
      </c>
    </row>
    <row r="52" spans="2:22">
      <c r="B52" s="4" t="s">
        <v>218</v>
      </c>
      <c r="C52" s="138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898459383</v>
      </c>
      <c r="S52" s="27"/>
      <c r="T52" s="27">
        <v>898459383</v>
      </c>
      <c r="U52" s="138"/>
      <c r="V52" s="51">
        <v>3.0000000000000001E-3</v>
      </c>
    </row>
    <row r="53" spans="2:22">
      <c r="B53" s="4" t="s">
        <v>17</v>
      </c>
      <c r="C53" s="138"/>
      <c r="D53" s="27">
        <v>0</v>
      </c>
      <c r="E53" s="27"/>
      <c r="F53" s="27">
        <v>2311564781</v>
      </c>
      <c r="G53" s="27"/>
      <c r="H53" s="27">
        <v>0</v>
      </c>
      <c r="I53" s="27"/>
      <c r="J53" s="27">
        <v>2311564781</v>
      </c>
      <c r="K53" s="27"/>
      <c r="L53" s="51">
        <v>2.0199999999999999E-2</v>
      </c>
      <c r="M53" s="27"/>
      <c r="N53" s="27">
        <v>5681400000</v>
      </c>
      <c r="O53" s="27"/>
      <c r="P53" s="27">
        <v>2311565040</v>
      </c>
      <c r="Q53" s="27"/>
      <c r="R53" s="27">
        <v>-7141029173</v>
      </c>
      <c r="S53" s="27"/>
      <c r="T53" s="27">
        <v>851935867</v>
      </c>
      <c r="U53" s="138"/>
      <c r="V53" s="51">
        <v>2.8E-3</v>
      </c>
    </row>
    <row r="54" spans="2:22">
      <c r="B54" s="4" t="s">
        <v>211</v>
      </c>
      <c r="C54" s="138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476941223</v>
      </c>
      <c r="S54" s="27"/>
      <c r="T54" s="27">
        <v>476941223</v>
      </c>
      <c r="U54" s="138"/>
      <c r="V54" s="51">
        <v>1.6000000000000001E-3</v>
      </c>
    </row>
    <row r="55" spans="2:22">
      <c r="B55" s="4" t="s">
        <v>232</v>
      </c>
      <c r="C55" s="138"/>
      <c r="D55" s="27">
        <v>0</v>
      </c>
      <c r="E55" s="27"/>
      <c r="F55" s="27">
        <v>0</v>
      </c>
      <c r="G55" s="27"/>
      <c r="H55" s="27">
        <v>434277365</v>
      </c>
      <c r="I55" s="27"/>
      <c r="J55" s="27">
        <v>434277365</v>
      </c>
      <c r="K55" s="27"/>
      <c r="L55" s="51">
        <v>3.8E-3</v>
      </c>
      <c r="M55" s="27"/>
      <c r="N55" s="27">
        <v>0</v>
      </c>
      <c r="O55" s="27"/>
      <c r="P55" s="27">
        <v>0</v>
      </c>
      <c r="Q55" s="27"/>
      <c r="R55" s="27">
        <v>434277365</v>
      </c>
      <c r="S55" s="27"/>
      <c r="T55" s="27">
        <v>434277365</v>
      </c>
      <c r="U55" s="138"/>
      <c r="V55" s="51">
        <v>1.4E-3</v>
      </c>
    </row>
    <row r="56" spans="2:22">
      <c r="B56" s="4" t="s">
        <v>231</v>
      </c>
      <c r="C56" s="138"/>
      <c r="D56" s="27">
        <v>0</v>
      </c>
      <c r="E56" s="27"/>
      <c r="F56" s="27">
        <v>378776961</v>
      </c>
      <c r="G56" s="27"/>
      <c r="H56" s="27">
        <v>0</v>
      </c>
      <c r="I56" s="27"/>
      <c r="J56" s="27">
        <v>378776961</v>
      </c>
      <c r="K56" s="27"/>
      <c r="L56" s="51">
        <v>3.3E-3</v>
      </c>
      <c r="M56" s="27"/>
      <c r="N56" s="27">
        <v>0</v>
      </c>
      <c r="O56" s="27"/>
      <c r="P56" s="27">
        <v>378776961</v>
      </c>
      <c r="Q56" s="27"/>
      <c r="R56" s="27">
        <v>0</v>
      </c>
      <c r="S56" s="27"/>
      <c r="T56" s="27">
        <v>378776961</v>
      </c>
      <c r="U56" s="138"/>
      <c r="V56" s="51">
        <v>1.1999999999999999E-3</v>
      </c>
    </row>
    <row r="57" spans="2:22">
      <c r="B57" s="4" t="s">
        <v>130</v>
      </c>
      <c r="C57" s="138"/>
      <c r="D57" s="27">
        <v>0</v>
      </c>
      <c r="E57" s="27"/>
      <c r="F57" s="27">
        <v>0</v>
      </c>
      <c r="G57" s="27"/>
      <c r="H57" s="27">
        <v>-561435638</v>
      </c>
      <c r="I57" s="27"/>
      <c r="J57" s="27">
        <v>-561435638</v>
      </c>
      <c r="K57" s="27"/>
      <c r="L57" s="51">
        <v>-4.8999999999999998E-3</v>
      </c>
      <c r="M57" s="27"/>
      <c r="N57" s="27">
        <v>845465480</v>
      </c>
      <c r="O57" s="27"/>
      <c r="P57" s="27">
        <v>0</v>
      </c>
      <c r="Q57" s="27"/>
      <c r="R57" s="27">
        <v>-561435638</v>
      </c>
      <c r="S57" s="27"/>
      <c r="T57" s="27">
        <v>284029842</v>
      </c>
      <c r="U57" s="138"/>
      <c r="V57" s="51">
        <v>8.9999999999999998E-4</v>
      </c>
    </row>
    <row r="58" spans="2:22">
      <c r="B58" s="4" t="s">
        <v>128</v>
      </c>
      <c r="C58" s="138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0</v>
      </c>
      <c r="O58" s="27"/>
      <c r="P58" s="27">
        <v>0</v>
      </c>
      <c r="Q58" s="27"/>
      <c r="R58" s="27">
        <v>180312345</v>
      </c>
      <c r="S58" s="27"/>
      <c r="T58" s="27">
        <v>180312345</v>
      </c>
      <c r="U58" s="138"/>
      <c r="V58" s="51">
        <v>5.9999999999999995E-4</v>
      </c>
    </row>
    <row r="59" spans="2:22">
      <c r="B59" s="4" t="s">
        <v>132</v>
      </c>
      <c r="C59" s="138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143618477</v>
      </c>
      <c r="S59" s="27"/>
      <c r="T59" s="27">
        <v>143618477</v>
      </c>
      <c r="U59" s="138"/>
      <c r="V59" s="51">
        <v>5.0000000000000001E-4</v>
      </c>
    </row>
    <row r="60" spans="2:22">
      <c r="B60" s="4" t="s">
        <v>125</v>
      </c>
      <c r="C60" s="138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0</v>
      </c>
      <c r="O60" s="27"/>
      <c r="P60" s="27">
        <v>0</v>
      </c>
      <c r="Q60" s="27"/>
      <c r="R60" s="27">
        <v>51705842</v>
      </c>
      <c r="S60" s="27"/>
      <c r="T60" s="27">
        <v>51705842</v>
      </c>
      <c r="U60" s="138"/>
      <c r="V60" s="51">
        <v>2.0000000000000001E-4</v>
      </c>
    </row>
    <row r="61" spans="2:22">
      <c r="B61" s="4" t="s">
        <v>139</v>
      </c>
      <c r="C61" s="138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0</v>
      </c>
      <c r="O61" s="27"/>
      <c r="P61" s="27">
        <v>0</v>
      </c>
      <c r="Q61" s="27"/>
      <c r="R61" s="27">
        <v>39842440</v>
      </c>
      <c r="S61" s="27"/>
      <c r="T61" s="27">
        <v>39842440</v>
      </c>
      <c r="U61" s="138"/>
      <c r="V61" s="51">
        <v>1E-4</v>
      </c>
    </row>
    <row r="62" spans="2:22">
      <c r="B62" s="4" t="s">
        <v>15</v>
      </c>
      <c r="C62" s="138"/>
      <c r="D62" s="27">
        <v>0</v>
      </c>
      <c r="E62" s="27"/>
      <c r="F62" s="27">
        <v>29153610</v>
      </c>
      <c r="G62" s="27"/>
      <c r="H62" s="27">
        <v>0</v>
      </c>
      <c r="I62" s="27"/>
      <c r="J62" s="27">
        <v>29153610</v>
      </c>
      <c r="K62" s="27"/>
      <c r="L62" s="51">
        <v>2.9999999999999997E-4</v>
      </c>
      <c r="M62" s="27"/>
      <c r="N62" s="27">
        <v>0</v>
      </c>
      <c r="O62" s="27"/>
      <c r="P62" s="27">
        <v>10693403</v>
      </c>
      <c r="Q62" s="27"/>
      <c r="R62" s="27">
        <v>-608102</v>
      </c>
      <c r="S62" s="27"/>
      <c r="T62" s="27">
        <v>10085301</v>
      </c>
      <c r="U62" s="138"/>
      <c r="V62" s="51">
        <v>0</v>
      </c>
    </row>
    <row r="63" spans="2:22">
      <c r="B63" s="4" t="s">
        <v>131</v>
      </c>
      <c r="C63" s="138"/>
      <c r="D63" s="27">
        <v>0</v>
      </c>
      <c r="E63" s="27"/>
      <c r="F63" s="27">
        <v>0</v>
      </c>
      <c r="G63" s="27"/>
      <c r="H63" s="27">
        <v>0</v>
      </c>
      <c r="I63" s="27"/>
      <c r="J63" s="27">
        <v>0</v>
      </c>
      <c r="K63" s="27"/>
      <c r="L63" s="51">
        <v>0</v>
      </c>
      <c r="M63" s="27"/>
      <c r="N63" s="27">
        <v>0</v>
      </c>
      <c r="O63" s="27"/>
      <c r="P63" s="27">
        <v>0</v>
      </c>
      <c r="Q63" s="27"/>
      <c r="R63" s="27">
        <v>9481255</v>
      </c>
      <c r="S63" s="27"/>
      <c r="T63" s="27">
        <v>9481255</v>
      </c>
      <c r="U63" s="138"/>
      <c r="V63" s="51">
        <v>0</v>
      </c>
    </row>
    <row r="64" spans="2:22">
      <c r="B64" s="4" t="s">
        <v>195</v>
      </c>
      <c r="C64" s="138"/>
      <c r="D64" s="27">
        <v>0</v>
      </c>
      <c r="E64" s="27"/>
      <c r="F64" s="27">
        <v>0</v>
      </c>
      <c r="G64" s="27"/>
      <c r="H64" s="27">
        <v>0</v>
      </c>
      <c r="I64" s="27"/>
      <c r="J64" s="27">
        <v>0</v>
      </c>
      <c r="K64" s="27"/>
      <c r="L64" s="51">
        <v>0</v>
      </c>
      <c r="M64" s="27"/>
      <c r="N64" s="27">
        <v>0</v>
      </c>
      <c r="O64" s="27"/>
      <c r="P64" s="27">
        <v>0</v>
      </c>
      <c r="Q64" s="27"/>
      <c r="R64" s="27">
        <v>0</v>
      </c>
      <c r="S64" s="27"/>
      <c r="T64" s="27">
        <v>0</v>
      </c>
      <c r="U64" s="138"/>
      <c r="V64" s="51">
        <v>0</v>
      </c>
    </row>
    <row r="65" spans="2:22">
      <c r="B65" s="4" t="s">
        <v>196</v>
      </c>
      <c r="C65" s="138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0</v>
      </c>
      <c r="S65" s="27"/>
      <c r="T65" s="27">
        <v>0</v>
      </c>
      <c r="U65" s="138"/>
      <c r="V65" s="51">
        <v>0</v>
      </c>
    </row>
    <row r="66" spans="2:22">
      <c r="B66" s="4" t="s">
        <v>167</v>
      </c>
      <c r="C66" s="138"/>
      <c r="D66" s="27">
        <v>0</v>
      </c>
      <c r="E66" s="27"/>
      <c r="F66" s="27">
        <v>0</v>
      </c>
      <c r="G66" s="27"/>
      <c r="H66" s="27">
        <v>0</v>
      </c>
      <c r="I66" s="27"/>
      <c r="J66" s="27">
        <v>0</v>
      </c>
      <c r="K66" s="27"/>
      <c r="L66" s="51">
        <v>0</v>
      </c>
      <c r="M66" s="27"/>
      <c r="N66" s="27">
        <v>0</v>
      </c>
      <c r="O66" s="27"/>
      <c r="P66" s="27">
        <v>0</v>
      </c>
      <c r="Q66" s="27"/>
      <c r="R66" s="27">
        <v>-18606627</v>
      </c>
      <c r="S66" s="27"/>
      <c r="T66" s="27">
        <v>-18606627</v>
      </c>
      <c r="U66" s="138"/>
      <c r="V66" s="51">
        <v>-1E-4</v>
      </c>
    </row>
    <row r="67" spans="2:22">
      <c r="B67" s="4" t="s">
        <v>120</v>
      </c>
      <c r="C67" s="138"/>
      <c r="D67" s="27">
        <v>0</v>
      </c>
      <c r="E67" s="27"/>
      <c r="F67" s="27">
        <v>0</v>
      </c>
      <c r="G67" s="27"/>
      <c r="H67" s="27">
        <v>0</v>
      </c>
      <c r="I67" s="27"/>
      <c r="J67" s="27">
        <v>0</v>
      </c>
      <c r="K67" s="27"/>
      <c r="L67" s="51">
        <v>0</v>
      </c>
      <c r="M67" s="27"/>
      <c r="N67" s="27">
        <v>243030870</v>
      </c>
      <c r="O67" s="27"/>
      <c r="P67" s="27">
        <v>0</v>
      </c>
      <c r="Q67" s="27"/>
      <c r="R67" s="27">
        <v>-272930491</v>
      </c>
      <c r="S67" s="27"/>
      <c r="T67" s="27">
        <v>-29899621</v>
      </c>
      <c r="U67" s="138"/>
      <c r="V67" s="51">
        <v>-1E-4</v>
      </c>
    </row>
    <row r="68" spans="2:22">
      <c r="B68" s="4" t="s">
        <v>175</v>
      </c>
      <c r="C68" s="138"/>
      <c r="D68" s="27">
        <v>0</v>
      </c>
      <c r="E68" s="27"/>
      <c r="F68" s="27">
        <v>330</v>
      </c>
      <c r="G68" s="27"/>
      <c r="H68" s="27">
        <v>0</v>
      </c>
      <c r="I68" s="27"/>
      <c r="J68" s="27">
        <v>330</v>
      </c>
      <c r="K68" s="27"/>
      <c r="L68" s="51">
        <v>0</v>
      </c>
      <c r="M68" s="27"/>
      <c r="N68" s="27">
        <v>0</v>
      </c>
      <c r="O68" s="27"/>
      <c r="P68" s="27">
        <v>313</v>
      </c>
      <c r="Q68" s="27"/>
      <c r="R68" s="27">
        <v>-144176241</v>
      </c>
      <c r="S68" s="27"/>
      <c r="T68" s="27">
        <v>-144175928</v>
      </c>
      <c r="U68" s="138"/>
      <c r="V68" s="51">
        <v>-5.0000000000000001E-4</v>
      </c>
    </row>
    <row r="69" spans="2:22">
      <c r="B69" s="4" t="s">
        <v>127</v>
      </c>
      <c r="C69" s="138"/>
      <c r="D69" s="27">
        <v>0</v>
      </c>
      <c r="E69" s="27"/>
      <c r="F69" s="27">
        <v>0</v>
      </c>
      <c r="G69" s="27"/>
      <c r="H69" s="27">
        <v>0</v>
      </c>
      <c r="I69" s="27"/>
      <c r="J69" s="27">
        <v>0</v>
      </c>
      <c r="K69" s="27"/>
      <c r="L69" s="51">
        <v>0</v>
      </c>
      <c r="M69" s="27"/>
      <c r="N69" s="27">
        <v>0</v>
      </c>
      <c r="O69" s="27"/>
      <c r="P69" s="27">
        <v>0</v>
      </c>
      <c r="Q69" s="27"/>
      <c r="R69" s="27">
        <v>-364258265</v>
      </c>
      <c r="S69" s="27"/>
      <c r="T69" s="27">
        <v>-364258265</v>
      </c>
      <c r="U69" s="138"/>
      <c r="V69" s="51">
        <v>-1.1999999999999999E-3</v>
      </c>
    </row>
    <row r="70" spans="2:22">
      <c r="B70" s="4" t="s">
        <v>152</v>
      </c>
      <c r="C70" s="138"/>
      <c r="D70" s="27">
        <v>0</v>
      </c>
      <c r="E70" s="27"/>
      <c r="F70" s="27">
        <v>0</v>
      </c>
      <c r="G70" s="27"/>
      <c r="H70" s="27">
        <v>0</v>
      </c>
      <c r="I70" s="27"/>
      <c r="J70" s="27">
        <v>0</v>
      </c>
      <c r="K70" s="27"/>
      <c r="L70" s="51">
        <v>0</v>
      </c>
      <c r="M70" s="27"/>
      <c r="N70" s="27">
        <v>135351810</v>
      </c>
      <c r="O70" s="27"/>
      <c r="P70" s="27">
        <v>0</v>
      </c>
      <c r="Q70" s="27"/>
      <c r="R70" s="27">
        <v>-649044975</v>
      </c>
      <c r="S70" s="27"/>
      <c r="T70" s="27">
        <v>-513693165</v>
      </c>
      <c r="U70" s="138"/>
      <c r="V70" s="51">
        <v>-1.6999999999999999E-3</v>
      </c>
    </row>
    <row r="71" spans="2:22">
      <c r="B71" s="4" t="s">
        <v>19</v>
      </c>
      <c r="C71" s="138"/>
      <c r="D71" s="27">
        <v>0</v>
      </c>
      <c r="E71" s="27"/>
      <c r="F71" s="27">
        <v>0</v>
      </c>
      <c r="G71" s="27"/>
      <c r="H71" s="27">
        <v>0</v>
      </c>
      <c r="I71" s="27"/>
      <c r="J71" s="27">
        <v>0</v>
      </c>
      <c r="K71" s="27"/>
      <c r="L71" s="51">
        <v>0</v>
      </c>
      <c r="M71" s="27"/>
      <c r="N71" s="27">
        <v>657400000</v>
      </c>
      <c r="O71" s="27"/>
      <c r="P71" s="27">
        <v>0</v>
      </c>
      <c r="Q71" s="27"/>
      <c r="R71" s="27">
        <v>-1403644047</v>
      </c>
      <c r="S71" s="27"/>
      <c r="T71" s="27">
        <v>-746244047</v>
      </c>
      <c r="U71" s="138"/>
      <c r="V71" s="51">
        <v>-2.5000000000000001E-3</v>
      </c>
    </row>
    <row r="72" spans="2:22">
      <c r="B72" s="4" t="s">
        <v>226</v>
      </c>
      <c r="C72" s="138"/>
      <c r="D72" s="27">
        <v>0</v>
      </c>
      <c r="E72" s="27"/>
      <c r="F72" s="27">
        <v>0</v>
      </c>
      <c r="G72" s="27"/>
      <c r="H72" s="27">
        <v>-204718417</v>
      </c>
      <c r="I72" s="27"/>
      <c r="J72" s="27">
        <v>-204718417</v>
      </c>
      <c r="K72" s="27"/>
      <c r="L72" s="51">
        <v>-1.8E-3</v>
      </c>
      <c r="M72" s="27"/>
      <c r="N72" s="27">
        <v>0</v>
      </c>
      <c r="O72" s="27"/>
      <c r="P72" s="27">
        <v>0</v>
      </c>
      <c r="Q72" s="27"/>
      <c r="R72" s="27">
        <v>-951154155</v>
      </c>
      <c r="S72" s="27"/>
      <c r="T72" s="27">
        <v>-951154155</v>
      </c>
      <c r="U72" s="138"/>
      <c r="V72" s="51">
        <v>-3.0999999999999999E-3</v>
      </c>
    </row>
    <row r="73" spans="2:22">
      <c r="B73" s="4" t="s">
        <v>193</v>
      </c>
      <c r="C73" s="138"/>
      <c r="D73" s="27">
        <v>0</v>
      </c>
      <c r="E73" s="27"/>
      <c r="F73" s="27">
        <v>0</v>
      </c>
      <c r="G73" s="27"/>
      <c r="H73" s="27">
        <v>0</v>
      </c>
      <c r="I73" s="27"/>
      <c r="J73" s="27">
        <v>0</v>
      </c>
      <c r="K73" s="27"/>
      <c r="L73" s="51">
        <v>0</v>
      </c>
      <c r="M73" s="27"/>
      <c r="N73" s="27">
        <v>0</v>
      </c>
      <c r="O73" s="27"/>
      <c r="P73" s="27">
        <v>0</v>
      </c>
      <c r="Q73" s="27"/>
      <c r="R73" s="27">
        <v>-1196625703</v>
      </c>
      <c r="S73" s="27"/>
      <c r="T73" s="27">
        <v>-1196625703</v>
      </c>
      <c r="U73" s="138"/>
      <c r="V73" s="51">
        <v>-3.8999999999999998E-3</v>
      </c>
    </row>
    <row r="74" spans="2:22">
      <c r="B74" s="4" t="s">
        <v>192</v>
      </c>
      <c r="C74" s="138"/>
      <c r="D74" s="27">
        <v>0</v>
      </c>
      <c r="E74" s="27"/>
      <c r="F74" s="27">
        <v>0</v>
      </c>
      <c r="G74" s="27"/>
      <c r="H74" s="27">
        <v>0</v>
      </c>
      <c r="I74" s="27"/>
      <c r="J74" s="27">
        <v>0</v>
      </c>
      <c r="K74" s="27"/>
      <c r="L74" s="51">
        <v>0</v>
      </c>
      <c r="M74" s="27"/>
      <c r="N74" s="27">
        <v>0</v>
      </c>
      <c r="O74" s="27"/>
      <c r="P74" s="27">
        <v>0</v>
      </c>
      <c r="Q74" s="27"/>
      <c r="R74" s="27">
        <v>-1282344515</v>
      </c>
      <c r="S74" s="27"/>
      <c r="T74" s="27">
        <v>-1282344515</v>
      </c>
      <c r="U74" s="138"/>
      <c r="V74" s="51">
        <v>-4.1999999999999997E-3</v>
      </c>
    </row>
    <row r="75" spans="2:22">
      <c r="B75" s="4" t="s">
        <v>166</v>
      </c>
      <c r="C75" s="138"/>
      <c r="D75" s="27">
        <v>0</v>
      </c>
      <c r="E75" s="27"/>
      <c r="F75" s="27">
        <v>0</v>
      </c>
      <c r="G75" s="27"/>
      <c r="H75" s="27">
        <v>0</v>
      </c>
      <c r="I75" s="27"/>
      <c r="J75" s="27">
        <v>0</v>
      </c>
      <c r="K75" s="27"/>
      <c r="L75" s="51">
        <v>0</v>
      </c>
      <c r="M75" s="27"/>
      <c r="N75" s="27">
        <v>3072614850</v>
      </c>
      <c r="O75" s="27"/>
      <c r="P75" s="27">
        <v>0</v>
      </c>
      <c r="Q75" s="27"/>
      <c r="R75" s="27">
        <v>-4697960556</v>
      </c>
      <c r="S75" s="27"/>
      <c r="T75" s="27">
        <v>-1625345706</v>
      </c>
      <c r="U75" s="138"/>
      <c r="V75" s="51">
        <v>-5.4000000000000003E-3</v>
      </c>
    </row>
    <row r="76" spans="2:22">
      <c r="B76" s="4" t="s">
        <v>219</v>
      </c>
      <c r="C76" s="138"/>
      <c r="D76" s="27">
        <v>0</v>
      </c>
      <c r="E76" s="27"/>
      <c r="F76" s="27">
        <v>1555887060</v>
      </c>
      <c r="G76" s="27"/>
      <c r="H76" s="27">
        <v>0</v>
      </c>
      <c r="I76" s="27"/>
      <c r="J76" s="27">
        <v>1555887060</v>
      </c>
      <c r="K76" s="27"/>
      <c r="L76" s="51">
        <v>1.3599999999999999E-2</v>
      </c>
      <c r="M76" s="27"/>
      <c r="N76" s="27">
        <v>0</v>
      </c>
      <c r="O76" s="27"/>
      <c r="P76" s="27">
        <v>-1671407053</v>
      </c>
      <c r="Q76" s="27"/>
      <c r="R76" s="27">
        <v>0</v>
      </c>
      <c r="S76" s="27"/>
      <c r="T76" s="27">
        <v>-1671407053</v>
      </c>
      <c r="U76" s="138"/>
      <c r="V76" s="51">
        <v>-5.4999999999999997E-3</v>
      </c>
    </row>
    <row r="77" spans="2:22">
      <c r="B77" s="4" t="s">
        <v>137</v>
      </c>
      <c r="C77" s="138"/>
      <c r="D77" s="27">
        <v>0</v>
      </c>
      <c r="E77" s="27"/>
      <c r="F77" s="27">
        <v>0</v>
      </c>
      <c r="G77" s="27"/>
      <c r="H77" s="27">
        <v>0</v>
      </c>
      <c r="I77" s="27"/>
      <c r="J77" s="27">
        <v>0</v>
      </c>
      <c r="K77" s="27"/>
      <c r="L77" s="51">
        <v>0</v>
      </c>
      <c r="M77" s="27"/>
      <c r="N77" s="27">
        <v>1752300000</v>
      </c>
      <c r="O77" s="27"/>
      <c r="P77" s="27">
        <v>0</v>
      </c>
      <c r="Q77" s="27"/>
      <c r="R77" s="27">
        <v>-3498339083</v>
      </c>
      <c r="S77" s="27"/>
      <c r="T77" s="27">
        <v>-1746039083</v>
      </c>
      <c r="U77" s="138"/>
      <c r="V77" s="51">
        <v>-5.7999999999999996E-3</v>
      </c>
    </row>
    <row r="78" spans="2:22">
      <c r="B78" s="4" t="s">
        <v>164</v>
      </c>
      <c r="C78" s="138"/>
      <c r="D78" s="27">
        <v>0</v>
      </c>
      <c r="E78" s="27"/>
      <c r="F78" s="27">
        <v>0</v>
      </c>
      <c r="G78" s="27"/>
      <c r="H78" s="27">
        <v>0</v>
      </c>
      <c r="I78" s="27"/>
      <c r="J78" s="27">
        <v>0</v>
      </c>
      <c r="K78" s="27"/>
      <c r="L78" s="51">
        <v>0</v>
      </c>
      <c r="M78" s="27"/>
      <c r="N78" s="27">
        <v>0</v>
      </c>
      <c r="O78" s="27"/>
      <c r="P78" s="27">
        <v>0</v>
      </c>
      <c r="Q78" s="27"/>
      <c r="R78" s="27">
        <v>-2720259274</v>
      </c>
      <c r="S78" s="27"/>
      <c r="T78" s="27">
        <v>-2720259274</v>
      </c>
      <c r="U78" s="138"/>
      <c r="V78" s="51">
        <v>-8.9999999999999993E-3</v>
      </c>
    </row>
    <row r="79" spans="2:22">
      <c r="B79" s="4" t="s">
        <v>18</v>
      </c>
      <c r="C79" s="138"/>
      <c r="D79" s="27">
        <v>0</v>
      </c>
      <c r="E79" s="27"/>
      <c r="F79" s="27">
        <v>0</v>
      </c>
      <c r="G79" s="27"/>
      <c r="H79" s="27">
        <v>0</v>
      </c>
      <c r="I79" s="27"/>
      <c r="J79" s="27">
        <v>0</v>
      </c>
      <c r="K79" s="27"/>
      <c r="L79" s="51">
        <v>0</v>
      </c>
      <c r="M79" s="27"/>
      <c r="N79" s="27">
        <v>1431760000</v>
      </c>
      <c r="O79" s="27"/>
      <c r="P79" s="27">
        <v>0</v>
      </c>
      <c r="Q79" s="27"/>
      <c r="R79" s="27">
        <v>-4298733293</v>
      </c>
      <c r="S79" s="27"/>
      <c r="T79" s="27">
        <v>-2866973293</v>
      </c>
      <c r="U79" s="138"/>
      <c r="V79" s="51">
        <v>-9.4000000000000004E-3</v>
      </c>
    </row>
    <row r="80" spans="2:22">
      <c r="B80" s="4" t="s">
        <v>217</v>
      </c>
      <c r="C80" s="138"/>
      <c r="D80" s="27">
        <v>0</v>
      </c>
      <c r="E80" s="27"/>
      <c r="F80" s="27">
        <v>0</v>
      </c>
      <c r="G80" s="27"/>
      <c r="H80" s="27">
        <v>0</v>
      </c>
      <c r="I80" s="27"/>
      <c r="J80" s="27">
        <v>0</v>
      </c>
      <c r="K80" s="27"/>
      <c r="L80" s="51">
        <v>0</v>
      </c>
      <c r="M80" s="27"/>
      <c r="N80" s="27">
        <v>0</v>
      </c>
      <c r="O80" s="27"/>
      <c r="P80" s="27">
        <v>0</v>
      </c>
      <c r="Q80" s="27"/>
      <c r="R80" s="27">
        <v>-3521413274</v>
      </c>
      <c r="S80" s="27"/>
      <c r="T80" s="27">
        <v>-3521413274</v>
      </c>
      <c r="U80" s="138"/>
      <c r="V80" s="51">
        <v>-1.1599999999999999E-2</v>
      </c>
    </row>
    <row r="81" spans="2:22">
      <c r="B81" s="4" t="s">
        <v>216</v>
      </c>
      <c r="C81" s="138"/>
      <c r="D81" s="27">
        <v>0</v>
      </c>
      <c r="E81" s="27"/>
      <c r="F81" s="27">
        <v>0</v>
      </c>
      <c r="G81" s="27"/>
      <c r="H81" s="27">
        <v>0</v>
      </c>
      <c r="I81" s="27"/>
      <c r="J81" s="27">
        <v>0</v>
      </c>
      <c r="K81" s="27"/>
      <c r="L81" s="51">
        <v>0</v>
      </c>
      <c r="M81" s="27"/>
      <c r="N81" s="27">
        <v>0</v>
      </c>
      <c r="O81" s="27"/>
      <c r="P81" s="27">
        <v>0</v>
      </c>
      <c r="Q81" s="27"/>
      <c r="R81" s="27">
        <v>-4987684706</v>
      </c>
      <c r="S81" s="27"/>
      <c r="T81" s="27">
        <v>-4987684706</v>
      </c>
      <c r="U81" s="138"/>
      <c r="V81" s="51">
        <v>-1.6400000000000001E-2</v>
      </c>
    </row>
    <row r="82" spans="2:22">
      <c r="D82" s="27"/>
      <c r="F82" s="27"/>
      <c r="H82" s="27"/>
      <c r="J82" s="27"/>
      <c r="L82" s="51"/>
      <c r="N82" s="27"/>
      <c r="P82" s="27"/>
      <c r="R82" s="27"/>
      <c r="T82" s="27"/>
      <c r="V82" s="51"/>
    </row>
    <row r="83" spans="2:22" ht="21.75" thickBot="1">
      <c r="B83" s="49" t="s">
        <v>94</v>
      </c>
      <c r="D83" s="50">
        <f>SUM(D11:D82)</f>
        <v>3034859059</v>
      </c>
      <c r="F83" s="50">
        <f>SUM(F11:F82)</f>
        <v>88761802523</v>
      </c>
      <c r="H83" s="50">
        <f>SUM(H11:H82)</f>
        <v>24391549259</v>
      </c>
      <c r="J83" s="50">
        <f>SUM(J11:J82)</f>
        <v>116188210841</v>
      </c>
      <c r="L83" s="65">
        <f>SUM(L11:L82)</f>
        <v>1.0156000000000003</v>
      </c>
      <c r="N83" s="50">
        <f>SUM(N11:N82)</f>
        <v>39235504565</v>
      </c>
      <c r="P83" s="50">
        <f>SUM(P11:P82)</f>
        <v>138131516619</v>
      </c>
      <c r="R83" s="50">
        <f>SUM(R11:R82)</f>
        <v>113615666204</v>
      </c>
      <c r="T83" s="50">
        <f>SUM(T11:T82)</f>
        <v>290982687388</v>
      </c>
      <c r="V83" s="65">
        <f>SUM(V11:V82)</f>
        <v>0.95839999999999947</v>
      </c>
    </row>
    <row r="84" spans="2:22" ht="21.75" thickTop="1"/>
    <row r="85" spans="2:22" ht="30">
      <c r="L85" s="60">
        <v>9</v>
      </c>
    </row>
  </sheetData>
  <sortState xmlns:xlrd2="http://schemas.microsoft.com/office/spreadsheetml/2017/richdata2" ref="B11:V81">
    <sortCondition descending="1" ref="T11:T81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4" orientation="portrait" r:id="rId1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7"/>
  <sheetViews>
    <sheetView rightToLeft="1" view="pageBreakPreview" topLeftCell="A19" zoomScale="85" zoomScaleNormal="85" zoomScaleSheetLayoutView="85" workbookViewId="0">
      <selection activeCell="J36" sqref="J36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8" ht="30">
      <c r="B3" s="104" t="s">
        <v>56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>
      <c r="B8" s="128" t="s">
        <v>2</v>
      </c>
      <c r="D8" s="127" t="s">
        <v>66</v>
      </c>
      <c r="E8" s="127" t="s">
        <v>66</v>
      </c>
      <c r="F8" s="127" t="s">
        <v>66</v>
      </c>
      <c r="G8" s="127" t="s">
        <v>66</v>
      </c>
      <c r="H8" s="127" t="s">
        <v>66</v>
      </c>
      <c r="J8" s="127" t="s">
        <v>58</v>
      </c>
      <c r="K8" s="127" t="s">
        <v>58</v>
      </c>
      <c r="L8" s="127" t="s">
        <v>58</v>
      </c>
      <c r="M8" s="127" t="s">
        <v>58</v>
      </c>
      <c r="N8" s="127" t="s">
        <v>58</v>
      </c>
      <c r="P8" s="127" t="s">
        <v>59</v>
      </c>
      <c r="Q8" s="127" t="s">
        <v>59</v>
      </c>
      <c r="R8" s="127" t="s">
        <v>59</v>
      </c>
      <c r="S8" s="127" t="s">
        <v>59</v>
      </c>
      <c r="T8" s="127" t="s">
        <v>59</v>
      </c>
    </row>
    <row r="9" spans="2:28" s="42" customFormat="1" ht="56.25" customHeight="1">
      <c r="B9" s="128" t="s">
        <v>2</v>
      </c>
      <c r="D9" s="126" t="s">
        <v>67</v>
      </c>
      <c r="E9" s="61"/>
      <c r="F9" s="126" t="s">
        <v>68</v>
      </c>
      <c r="G9" s="61"/>
      <c r="H9" s="126" t="s">
        <v>69</v>
      </c>
      <c r="J9" s="126" t="s">
        <v>70</v>
      </c>
      <c r="K9" s="61"/>
      <c r="L9" s="126" t="s">
        <v>63</v>
      </c>
      <c r="M9" s="61"/>
      <c r="N9" s="126" t="s">
        <v>71</v>
      </c>
      <c r="P9" s="126" t="s">
        <v>70</v>
      </c>
      <c r="Q9" s="61"/>
      <c r="R9" s="126" t="s">
        <v>63</v>
      </c>
      <c r="S9" s="61"/>
      <c r="T9" s="126" t="s">
        <v>71</v>
      </c>
    </row>
    <row r="10" spans="2:28" s="4" customFormat="1">
      <c r="B10" s="4" t="s">
        <v>17</v>
      </c>
      <c r="C10" s="138"/>
      <c r="D10" s="6" t="s">
        <v>197</v>
      </c>
      <c r="E10" s="138"/>
      <c r="F10" s="90">
        <v>3342000</v>
      </c>
      <c r="G10" s="90"/>
      <c r="H10" s="90">
        <v>1700</v>
      </c>
      <c r="I10" s="90"/>
      <c r="J10" s="90">
        <v>0</v>
      </c>
      <c r="K10" s="90"/>
      <c r="L10" s="90">
        <v>0</v>
      </c>
      <c r="M10" s="90"/>
      <c r="N10" s="90">
        <v>0</v>
      </c>
      <c r="O10" s="90"/>
      <c r="P10" s="90">
        <v>5681400000</v>
      </c>
      <c r="Q10" s="90"/>
      <c r="R10" s="90">
        <v>0</v>
      </c>
      <c r="S10" s="90"/>
      <c r="T10" s="90">
        <v>5681400000</v>
      </c>
    </row>
    <row r="11" spans="2:28" s="4" customFormat="1">
      <c r="B11" s="4" t="s">
        <v>214</v>
      </c>
      <c r="C11" s="138"/>
      <c r="D11" s="6" t="s">
        <v>227</v>
      </c>
      <c r="E11" s="138"/>
      <c r="F11" s="90">
        <v>1363558</v>
      </c>
      <c r="G11" s="90"/>
      <c r="H11" s="90">
        <v>3000</v>
      </c>
      <c r="I11" s="90"/>
      <c r="J11" s="90">
        <v>0</v>
      </c>
      <c r="K11" s="90"/>
      <c r="L11" s="90">
        <v>0</v>
      </c>
      <c r="M11" s="90"/>
      <c r="N11" s="90">
        <v>0</v>
      </c>
      <c r="O11" s="90"/>
      <c r="P11" s="90">
        <v>4090674000</v>
      </c>
      <c r="Q11" s="90"/>
      <c r="R11" s="90">
        <v>0</v>
      </c>
      <c r="S11" s="90"/>
      <c r="T11" s="90">
        <v>4090674000</v>
      </c>
    </row>
    <row r="12" spans="2:28" s="4" customFormat="1">
      <c r="B12" s="4" t="s">
        <v>166</v>
      </c>
      <c r="C12" s="138"/>
      <c r="D12" s="6" t="s">
        <v>178</v>
      </c>
      <c r="E12" s="138"/>
      <c r="F12" s="90">
        <v>401649</v>
      </c>
      <c r="G12" s="90"/>
      <c r="H12" s="90">
        <v>7650</v>
      </c>
      <c r="I12" s="90"/>
      <c r="J12" s="90">
        <v>0</v>
      </c>
      <c r="K12" s="90"/>
      <c r="L12" s="90">
        <v>0</v>
      </c>
      <c r="M12" s="90"/>
      <c r="N12" s="90">
        <v>0</v>
      </c>
      <c r="O12" s="90"/>
      <c r="P12" s="90">
        <v>3072614850</v>
      </c>
      <c r="Q12" s="90"/>
      <c r="R12" s="90">
        <v>0</v>
      </c>
      <c r="S12" s="90"/>
      <c r="T12" s="90">
        <v>3072614850</v>
      </c>
    </row>
    <row r="13" spans="2:28" s="4" customFormat="1">
      <c r="B13" s="4" t="s">
        <v>215</v>
      </c>
      <c r="C13" s="138"/>
      <c r="D13" s="6" t="s">
        <v>236</v>
      </c>
      <c r="E13" s="138"/>
      <c r="F13" s="90">
        <v>100964</v>
      </c>
      <c r="G13" s="90"/>
      <c r="H13" s="90">
        <v>35000</v>
      </c>
      <c r="I13" s="90"/>
      <c r="J13" s="90">
        <v>3533740000</v>
      </c>
      <c r="K13" s="90"/>
      <c r="L13" s="90">
        <v>498880941</v>
      </c>
      <c r="M13" s="90"/>
      <c r="N13" s="90">
        <v>3034859059</v>
      </c>
      <c r="O13" s="90"/>
      <c r="P13" s="90">
        <v>3533740000</v>
      </c>
      <c r="Q13" s="90"/>
      <c r="R13" s="90">
        <v>498880941</v>
      </c>
      <c r="S13" s="90"/>
      <c r="T13" s="90">
        <v>3034859059</v>
      </c>
    </row>
    <row r="14" spans="2:28" s="4" customFormat="1">
      <c r="B14" s="4" t="s">
        <v>150</v>
      </c>
      <c r="C14" s="138"/>
      <c r="D14" s="6" t="s">
        <v>171</v>
      </c>
      <c r="E14" s="138"/>
      <c r="F14" s="90">
        <v>3778923</v>
      </c>
      <c r="G14" s="90"/>
      <c r="H14" s="90">
        <v>672</v>
      </c>
      <c r="I14" s="90"/>
      <c r="J14" s="90">
        <v>0</v>
      </c>
      <c r="K14" s="90"/>
      <c r="L14" s="90">
        <v>0</v>
      </c>
      <c r="M14" s="90"/>
      <c r="N14" s="90">
        <v>0</v>
      </c>
      <c r="O14" s="90"/>
      <c r="P14" s="90">
        <v>2539436256</v>
      </c>
      <c r="Q14" s="90"/>
      <c r="R14" s="90">
        <v>0</v>
      </c>
      <c r="S14" s="90"/>
      <c r="T14" s="90">
        <v>2539436256</v>
      </c>
    </row>
    <row r="15" spans="2:28" s="4" customFormat="1">
      <c r="B15" s="4" t="s">
        <v>148</v>
      </c>
      <c r="C15" s="138"/>
      <c r="D15" s="6" t="s">
        <v>183</v>
      </c>
      <c r="E15" s="138"/>
      <c r="F15" s="90">
        <v>439000</v>
      </c>
      <c r="G15" s="90"/>
      <c r="H15" s="90">
        <v>5700</v>
      </c>
      <c r="I15" s="90"/>
      <c r="J15" s="90">
        <v>0</v>
      </c>
      <c r="K15" s="90"/>
      <c r="L15" s="90">
        <v>0</v>
      </c>
      <c r="M15" s="90"/>
      <c r="N15" s="90">
        <v>0</v>
      </c>
      <c r="O15" s="90"/>
      <c r="P15" s="90">
        <v>2502300000</v>
      </c>
      <c r="Q15" s="90"/>
      <c r="R15" s="90">
        <v>0</v>
      </c>
      <c r="S15" s="90"/>
      <c r="T15" s="90">
        <v>2502300000</v>
      </c>
    </row>
    <row r="16" spans="2:28" s="4" customFormat="1">
      <c r="B16" s="4" t="s">
        <v>14</v>
      </c>
      <c r="C16" s="138"/>
      <c r="D16" s="6" t="s">
        <v>181</v>
      </c>
      <c r="E16" s="138"/>
      <c r="F16" s="90">
        <v>1382000</v>
      </c>
      <c r="G16" s="90"/>
      <c r="H16" s="90">
        <v>1350</v>
      </c>
      <c r="I16" s="90"/>
      <c r="J16" s="90">
        <v>0</v>
      </c>
      <c r="K16" s="90"/>
      <c r="L16" s="90">
        <v>0</v>
      </c>
      <c r="M16" s="90"/>
      <c r="N16" s="90">
        <v>0</v>
      </c>
      <c r="O16" s="90"/>
      <c r="P16" s="90">
        <v>1865700000</v>
      </c>
      <c r="Q16" s="90"/>
      <c r="R16" s="90">
        <v>0</v>
      </c>
      <c r="S16" s="90"/>
      <c r="T16" s="90">
        <v>1865700000</v>
      </c>
    </row>
    <row r="17" spans="2:20" s="4" customFormat="1">
      <c r="B17" s="4" t="s">
        <v>124</v>
      </c>
      <c r="C17" s="138"/>
      <c r="D17" s="6" t="s">
        <v>170</v>
      </c>
      <c r="E17" s="138"/>
      <c r="F17" s="90">
        <v>770803</v>
      </c>
      <c r="G17" s="90"/>
      <c r="H17" s="90">
        <v>2400</v>
      </c>
      <c r="I17" s="90"/>
      <c r="J17" s="90">
        <v>0</v>
      </c>
      <c r="K17" s="90"/>
      <c r="L17" s="90">
        <v>0</v>
      </c>
      <c r="M17" s="90"/>
      <c r="N17" s="90">
        <v>0</v>
      </c>
      <c r="O17" s="90"/>
      <c r="P17" s="90">
        <v>1849927200</v>
      </c>
      <c r="Q17" s="90"/>
      <c r="R17" s="90">
        <v>0</v>
      </c>
      <c r="S17" s="90"/>
      <c r="T17" s="90">
        <v>1849927200</v>
      </c>
    </row>
    <row r="18" spans="2:20" s="4" customFormat="1">
      <c r="B18" s="4" t="s">
        <v>123</v>
      </c>
      <c r="C18" s="138"/>
      <c r="D18" s="6" t="s">
        <v>162</v>
      </c>
      <c r="E18" s="138"/>
      <c r="F18" s="90">
        <v>363478</v>
      </c>
      <c r="G18" s="90"/>
      <c r="H18" s="90">
        <v>5055</v>
      </c>
      <c r="I18" s="90"/>
      <c r="J18" s="90">
        <v>0</v>
      </c>
      <c r="K18" s="90"/>
      <c r="L18" s="90">
        <v>0</v>
      </c>
      <c r="M18" s="90"/>
      <c r="N18" s="90">
        <v>0</v>
      </c>
      <c r="O18" s="90"/>
      <c r="P18" s="90">
        <v>1837381290</v>
      </c>
      <c r="Q18" s="90"/>
      <c r="R18" s="90">
        <v>0</v>
      </c>
      <c r="S18" s="90"/>
      <c r="T18" s="90">
        <v>1837381290</v>
      </c>
    </row>
    <row r="19" spans="2:20" s="4" customFormat="1">
      <c r="B19" s="4" t="s">
        <v>137</v>
      </c>
      <c r="C19" s="138"/>
      <c r="D19" s="6" t="s">
        <v>171</v>
      </c>
      <c r="E19" s="138"/>
      <c r="F19" s="90">
        <v>2655000</v>
      </c>
      <c r="G19" s="90"/>
      <c r="H19" s="90">
        <v>660</v>
      </c>
      <c r="I19" s="90"/>
      <c r="J19" s="90">
        <v>0</v>
      </c>
      <c r="K19" s="90"/>
      <c r="L19" s="90">
        <v>0</v>
      </c>
      <c r="M19" s="90"/>
      <c r="N19" s="90">
        <v>0</v>
      </c>
      <c r="O19" s="90"/>
      <c r="P19" s="90">
        <v>1752300000</v>
      </c>
      <c r="Q19" s="90"/>
      <c r="R19" s="90">
        <v>0</v>
      </c>
      <c r="S19" s="90"/>
      <c r="T19" s="90">
        <v>1752300000</v>
      </c>
    </row>
    <row r="20" spans="2:20" s="4" customFormat="1">
      <c r="B20" s="4" t="s">
        <v>18</v>
      </c>
      <c r="C20" s="138"/>
      <c r="D20" s="6" t="s">
        <v>204</v>
      </c>
      <c r="E20" s="138"/>
      <c r="F20" s="90">
        <v>1301600</v>
      </c>
      <c r="G20" s="90"/>
      <c r="H20" s="90">
        <v>1100</v>
      </c>
      <c r="I20" s="90"/>
      <c r="J20" s="90">
        <v>0</v>
      </c>
      <c r="K20" s="90"/>
      <c r="L20" s="90">
        <v>0</v>
      </c>
      <c r="M20" s="90"/>
      <c r="N20" s="90">
        <v>0</v>
      </c>
      <c r="O20" s="90"/>
      <c r="P20" s="90">
        <v>1431760000</v>
      </c>
      <c r="Q20" s="90"/>
      <c r="R20" s="90">
        <v>0</v>
      </c>
      <c r="S20" s="90"/>
      <c r="T20" s="90">
        <v>1431760000</v>
      </c>
    </row>
    <row r="21" spans="2:20" s="4" customFormat="1">
      <c r="B21" s="4" t="s">
        <v>16</v>
      </c>
      <c r="C21" s="138"/>
      <c r="D21" s="6" t="s">
        <v>160</v>
      </c>
      <c r="E21" s="138"/>
      <c r="F21" s="90">
        <v>414000</v>
      </c>
      <c r="G21" s="90"/>
      <c r="H21" s="90">
        <v>3370</v>
      </c>
      <c r="I21" s="90"/>
      <c r="J21" s="90">
        <v>0</v>
      </c>
      <c r="K21" s="90"/>
      <c r="L21" s="90">
        <v>0</v>
      </c>
      <c r="M21" s="90"/>
      <c r="N21" s="90">
        <v>0</v>
      </c>
      <c r="O21" s="90"/>
      <c r="P21" s="90">
        <v>1395180000</v>
      </c>
      <c r="Q21" s="90"/>
      <c r="R21" s="90">
        <v>0</v>
      </c>
      <c r="S21" s="90"/>
      <c r="T21" s="90">
        <v>1395180000</v>
      </c>
    </row>
    <row r="22" spans="2:20" s="4" customFormat="1">
      <c r="B22" s="4" t="s">
        <v>138</v>
      </c>
      <c r="C22" s="138"/>
      <c r="D22" s="6" t="s">
        <v>179</v>
      </c>
      <c r="E22" s="138"/>
      <c r="F22" s="90">
        <v>1985531</v>
      </c>
      <c r="G22" s="90"/>
      <c r="H22" s="90">
        <v>700</v>
      </c>
      <c r="I22" s="90"/>
      <c r="J22" s="90">
        <v>0</v>
      </c>
      <c r="K22" s="90"/>
      <c r="L22" s="90">
        <v>0</v>
      </c>
      <c r="M22" s="90"/>
      <c r="N22" s="90">
        <v>0</v>
      </c>
      <c r="O22" s="90"/>
      <c r="P22" s="90">
        <v>1389871700</v>
      </c>
      <c r="Q22" s="90"/>
      <c r="R22" s="90">
        <v>0</v>
      </c>
      <c r="S22" s="90"/>
      <c r="T22" s="90">
        <v>1389871700</v>
      </c>
    </row>
    <row r="23" spans="2:20" s="4" customFormat="1">
      <c r="B23" s="4" t="s">
        <v>126</v>
      </c>
      <c r="C23" s="138"/>
      <c r="D23" s="6" t="s">
        <v>161</v>
      </c>
      <c r="E23" s="138"/>
      <c r="F23" s="90">
        <v>577650</v>
      </c>
      <c r="G23" s="90"/>
      <c r="H23" s="90">
        <v>2180</v>
      </c>
      <c r="I23" s="90"/>
      <c r="J23" s="90">
        <v>0</v>
      </c>
      <c r="K23" s="90"/>
      <c r="L23" s="90">
        <v>0</v>
      </c>
      <c r="M23" s="90"/>
      <c r="N23" s="90">
        <v>0</v>
      </c>
      <c r="O23" s="90"/>
      <c r="P23" s="90">
        <v>1259277000</v>
      </c>
      <c r="Q23" s="90"/>
      <c r="R23" s="90">
        <v>0</v>
      </c>
      <c r="S23" s="90"/>
      <c r="T23" s="90">
        <v>1259277000</v>
      </c>
    </row>
    <row r="24" spans="2:20" s="4" customFormat="1">
      <c r="B24" s="4" t="s">
        <v>153</v>
      </c>
      <c r="C24" s="138"/>
      <c r="D24" s="6" t="s">
        <v>198</v>
      </c>
      <c r="E24" s="138"/>
      <c r="F24" s="90">
        <v>940456</v>
      </c>
      <c r="G24" s="90"/>
      <c r="H24" s="90">
        <v>1100</v>
      </c>
      <c r="I24" s="90"/>
      <c r="J24" s="90">
        <v>0</v>
      </c>
      <c r="K24" s="90"/>
      <c r="L24" s="90">
        <v>0</v>
      </c>
      <c r="M24" s="90"/>
      <c r="N24" s="90">
        <v>0</v>
      </c>
      <c r="O24" s="90"/>
      <c r="P24" s="90">
        <v>1034501600</v>
      </c>
      <c r="Q24" s="90"/>
      <c r="R24" s="90">
        <v>0</v>
      </c>
      <c r="S24" s="90"/>
      <c r="T24" s="90">
        <v>1034501600</v>
      </c>
    </row>
    <row r="25" spans="2:20" s="4" customFormat="1">
      <c r="B25" s="4" t="s">
        <v>136</v>
      </c>
      <c r="C25" s="138"/>
      <c r="D25" s="6" t="s">
        <v>182</v>
      </c>
      <c r="E25" s="138"/>
      <c r="F25" s="90">
        <v>193594</v>
      </c>
      <c r="G25" s="90"/>
      <c r="H25" s="90">
        <v>5300</v>
      </c>
      <c r="I25" s="90"/>
      <c r="J25" s="90">
        <v>0</v>
      </c>
      <c r="K25" s="90"/>
      <c r="L25" s="90">
        <v>0</v>
      </c>
      <c r="M25" s="90"/>
      <c r="N25" s="90">
        <v>0</v>
      </c>
      <c r="O25" s="90"/>
      <c r="P25" s="90">
        <v>1026048200</v>
      </c>
      <c r="Q25" s="90"/>
      <c r="R25" s="90">
        <v>0</v>
      </c>
      <c r="S25" s="90"/>
      <c r="T25" s="90">
        <v>1026048200</v>
      </c>
    </row>
    <row r="26" spans="2:20" s="4" customFormat="1">
      <c r="B26" s="4" t="s">
        <v>149</v>
      </c>
      <c r="C26" s="138"/>
      <c r="D26" s="6" t="s">
        <v>180</v>
      </c>
      <c r="E26" s="138"/>
      <c r="F26" s="90">
        <v>250000</v>
      </c>
      <c r="G26" s="90"/>
      <c r="H26" s="90">
        <v>3750</v>
      </c>
      <c r="I26" s="90"/>
      <c r="J26" s="90">
        <v>0</v>
      </c>
      <c r="K26" s="90"/>
      <c r="L26" s="90">
        <v>0</v>
      </c>
      <c r="M26" s="90"/>
      <c r="N26" s="90">
        <v>0</v>
      </c>
      <c r="O26" s="90"/>
      <c r="P26" s="90">
        <v>937500000</v>
      </c>
      <c r="Q26" s="90"/>
      <c r="R26" s="90">
        <v>0</v>
      </c>
      <c r="S26" s="90"/>
      <c r="T26" s="90">
        <v>937500000</v>
      </c>
    </row>
    <row r="27" spans="2:20" s="4" customFormat="1">
      <c r="B27" s="4" t="s">
        <v>130</v>
      </c>
      <c r="C27" s="138"/>
      <c r="D27" s="6" t="s">
        <v>181</v>
      </c>
      <c r="E27" s="138"/>
      <c r="F27" s="90">
        <v>681827</v>
      </c>
      <c r="G27" s="90"/>
      <c r="H27" s="90">
        <v>1240</v>
      </c>
      <c r="I27" s="90"/>
      <c r="J27" s="90">
        <v>0</v>
      </c>
      <c r="K27" s="90"/>
      <c r="L27" s="90">
        <v>0</v>
      </c>
      <c r="M27" s="90"/>
      <c r="N27" s="90">
        <v>0</v>
      </c>
      <c r="O27" s="90"/>
      <c r="P27" s="90">
        <v>845465480</v>
      </c>
      <c r="Q27" s="90"/>
      <c r="R27" s="90">
        <v>0</v>
      </c>
      <c r="S27" s="90"/>
      <c r="T27" s="90">
        <v>845465480</v>
      </c>
    </row>
    <row r="28" spans="2:20" s="4" customFormat="1">
      <c r="B28" s="4" t="s">
        <v>19</v>
      </c>
      <c r="C28" s="138"/>
      <c r="D28" s="6" t="s">
        <v>199</v>
      </c>
      <c r="E28" s="138"/>
      <c r="F28" s="90">
        <v>3460000</v>
      </c>
      <c r="G28" s="90"/>
      <c r="H28" s="90">
        <v>190</v>
      </c>
      <c r="I28" s="90"/>
      <c r="J28" s="90">
        <v>0</v>
      </c>
      <c r="K28" s="90"/>
      <c r="L28" s="90">
        <v>0</v>
      </c>
      <c r="M28" s="90"/>
      <c r="N28" s="90">
        <v>0</v>
      </c>
      <c r="O28" s="90"/>
      <c r="P28" s="90">
        <v>657400000</v>
      </c>
      <c r="Q28" s="90"/>
      <c r="R28" s="90">
        <v>0</v>
      </c>
      <c r="S28" s="90"/>
      <c r="T28" s="90">
        <v>657400000</v>
      </c>
    </row>
    <row r="29" spans="2:20" s="4" customFormat="1">
      <c r="B29" s="4" t="s">
        <v>165</v>
      </c>
      <c r="C29" s="138"/>
      <c r="D29" s="6" t="s">
        <v>171</v>
      </c>
      <c r="E29" s="138"/>
      <c r="F29" s="90">
        <v>1486000</v>
      </c>
      <c r="G29" s="90"/>
      <c r="H29" s="90">
        <v>265</v>
      </c>
      <c r="I29" s="90"/>
      <c r="J29" s="90">
        <v>0</v>
      </c>
      <c r="K29" s="90"/>
      <c r="L29" s="90">
        <v>0</v>
      </c>
      <c r="M29" s="90"/>
      <c r="N29" s="90">
        <v>0</v>
      </c>
      <c r="O29" s="90"/>
      <c r="P29" s="90">
        <v>393790000</v>
      </c>
      <c r="Q29" s="90"/>
      <c r="R29" s="90">
        <v>0</v>
      </c>
      <c r="S29" s="90"/>
      <c r="T29" s="90">
        <v>393790000</v>
      </c>
    </row>
    <row r="30" spans="2:20" s="4" customFormat="1">
      <c r="B30" s="4" t="s">
        <v>120</v>
      </c>
      <c r="C30" s="138"/>
      <c r="D30" s="6" t="s">
        <v>184</v>
      </c>
      <c r="E30" s="138"/>
      <c r="F30" s="90">
        <v>332919</v>
      </c>
      <c r="G30" s="90"/>
      <c r="H30" s="90">
        <v>730</v>
      </c>
      <c r="I30" s="90"/>
      <c r="J30" s="90">
        <v>0</v>
      </c>
      <c r="K30" s="90"/>
      <c r="L30" s="90">
        <v>0</v>
      </c>
      <c r="M30" s="90"/>
      <c r="N30" s="90">
        <v>0</v>
      </c>
      <c r="O30" s="90"/>
      <c r="P30" s="90">
        <v>243030870</v>
      </c>
      <c r="Q30" s="90"/>
      <c r="R30" s="90">
        <v>0</v>
      </c>
      <c r="S30" s="90"/>
      <c r="T30" s="90">
        <v>243030870</v>
      </c>
    </row>
    <row r="31" spans="2:20" s="4" customFormat="1">
      <c r="B31" s="4" t="s">
        <v>129</v>
      </c>
      <c r="C31" s="138"/>
      <c r="D31" s="6" t="s">
        <v>186</v>
      </c>
      <c r="E31" s="138"/>
      <c r="F31" s="90">
        <v>452745</v>
      </c>
      <c r="G31" s="90"/>
      <c r="H31" s="90">
        <v>450</v>
      </c>
      <c r="I31" s="90"/>
      <c r="J31" s="90">
        <v>0</v>
      </c>
      <c r="K31" s="90"/>
      <c r="L31" s="90">
        <v>0</v>
      </c>
      <c r="M31" s="90"/>
      <c r="N31" s="90">
        <v>0</v>
      </c>
      <c r="O31" s="90"/>
      <c r="P31" s="90">
        <v>203735250</v>
      </c>
      <c r="Q31" s="90"/>
      <c r="R31" s="90">
        <v>0</v>
      </c>
      <c r="S31" s="90"/>
      <c r="T31" s="90">
        <v>203735250</v>
      </c>
    </row>
    <row r="32" spans="2:20" s="4" customFormat="1">
      <c r="B32" s="4" t="s">
        <v>152</v>
      </c>
      <c r="C32" s="138"/>
      <c r="D32" s="6" t="s">
        <v>178</v>
      </c>
      <c r="E32" s="138"/>
      <c r="F32" s="90">
        <v>501303</v>
      </c>
      <c r="G32" s="90"/>
      <c r="H32" s="90">
        <v>270</v>
      </c>
      <c r="I32" s="90"/>
      <c r="J32" s="90">
        <v>0</v>
      </c>
      <c r="K32" s="90"/>
      <c r="L32" s="90">
        <v>0</v>
      </c>
      <c r="M32" s="90"/>
      <c r="N32" s="90">
        <v>0</v>
      </c>
      <c r="O32" s="90"/>
      <c r="P32" s="90">
        <v>135351810</v>
      </c>
      <c r="Q32" s="90"/>
      <c r="R32" s="90">
        <v>0</v>
      </c>
      <c r="S32" s="90"/>
      <c r="T32" s="90">
        <v>135351810</v>
      </c>
    </row>
    <row r="33" spans="2:20" s="4" customFormat="1">
      <c r="B33" s="4" t="s">
        <v>172</v>
      </c>
      <c r="C33" s="138"/>
      <c r="D33" s="6" t="s">
        <v>185</v>
      </c>
      <c r="E33" s="138"/>
      <c r="F33" s="90">
        <v>700000</v>
      </c>
      <c r="G33" s="90"/>
      <c r="H33" s="90">
        <v>80</v>
      </c>
      <c r="I33" s="90"/>
      <c r="J33" s="90">
        <v>0</v>
      </c>
      <c r="K33" s="90"/>
      <c r="L33" s="90">
        <v>0</v>
      </c>
      <c r="M33" s="90"/>
      <c r="N33" s="90">
        <v>0</v>
      </c>
      <c r="O33" s="90"/>
      <c r="P33" s="90">
        <v>56000000</v>
      </c>
      <c r="Q33" s="90"/>
      <c r="R33" s="90">
        <v>0</v>
      </c>
      <c r="S33" s="90"/>
      <c r="T33" s="90">
        <v>56000000</v>
      </c>
    </row>
    <row r="34" spans="2:20" s="4" customFormat="1">
      <c r="D34" s="6"/>
      <c r="E34" s="6"/>
      <c r="F34" s="90"/>
      <c r="G34" s="6"/>
      <c r="H34" s="90"/>
      <c r="I34" s="6"/>
      <c r="J34" s="90"/>
      <c r="K34" s="6"/>
      <c r="L34" s="90"/>
      <c r="M34" s="6"/>
      <c r="N34" s="90"/>
      <c r="O34" s="6"/>
      <c r="P34" s="90"/>
      <c r="Q34" s="6"/>
      <c r="R34" s="90"/>
      <c r="S34" s="6"/>
      <c r="T34" s="90"/>
    </row>
    <row r="35" spans="2:20" ht="21.75" thickBot="1">
      <c r="B35" s="30" t="s">
        <v>94</v>
      </c>
      <c r="C35" s="30"/>
      <c r="D35" s="30"/>
      <c r="E35" s="30"/>
      <c r="F35" s="72"/>
      <c r="G35" s="72"/>
      <c r="H35" s="72"/>
      <c r="I35" s="72"/>
      <c r="J35" s="72">
        <f>SUM(J10:J34)</f>
        <v>3533740000</v>
      </c>
      <c r="K35" s="72"/>
      <c r="L35" s="72">
        <f>SUM(L10:L34)</f>
        <v>498880941</v>
      </c>
      <c r="M35" s="72"/>
      <c r="N35" s="72">
        <f>SUM(N10:N34)</f>
        <v>3034859059</v>
      </c>
      <c r="O35" s="72"/>
      <c r="P35" s="72">
        <f>SUM(P10:P34)</f>
        <v>39734385506</v>
      </c>
      <c r="Q35" s="77"/>
      <c r="R35" s="72">
        <f>SUM(R10:R34)</f>
        <v>498880941</v>
      </c>
      <c r="S35" s="77"/>
      <c r="T35" s="72">
        <f>SUM(T10:T34)</f>
        <v>39235504565</v>
      </c>
    </row>
    <row r="36" spans="2:20" ht="21.75" thickTop="1"/>
    <row r="37" spans="2:20" ht="30">
      <c r="J37" s="55">
        <v>10</v>
      </c>
    </row>
  </sheetData>
  <sortState xmlns:xlrd2="http://schemas.microsoft.com/office/spreadsheetml/2017/richdata2" ref="B10:T34">
    <sortCondition descending="1" ref="T10:T34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7" orientation="landscape" r:id="rId1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6"/>
  <sheetViews>
    <sheetView rightToLeft="1" view="pageBreakPreview" topLeftCell="A7" zoomScale="60" zoomScaleNormal="70" workbookViewId="0">
      <selection activeCell="J35" sqref="J35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>
      <c r="B3" s="106" t="s">
        <v>56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>
      <c r="B4" s="106" t="s">
        <v>228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" t="s">
        <v>117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05" t="s">
        <v>2</v>
      </c>
      <c r="D8" s="106" t="s">
        <v>58</v>
      </c>
      <c r="E8" s="106" t="s">
        <v>58</v>
      </c>
      <c r="F8" s="106" t="s">
        <v>58</v>
      </c>
      <c r="G8" s="106" t="s">
        <v>58</v>
      </c>
      <c r="H8" s="106" t="s">
        <v>58</v>
      </c>
      <c r="I8" s="106" t="s">
        <v>58</v>
      </c>
      <c r="J8" s="106" t="s">
        <v>58</v>
      </c>
      <c r="L8" s="106" t="s">
        <v>59</v>
      </c>
      <c r="M8" s="106" t="s">
        <v>59</v>
      </c>
      <c r="N8" s="106" t="s">
        <v>59</v>
      </c>
      <c r="O8" s="106" t="s">
        <v>59</v>
      </c>
      <c r="P8" s="106" t="s">
        <v>59</v>
      </c>
      <c r="Q8" s="106" t="s">
        <v>59</v>
      </c>
      <c r="R8" s="106" t="s">
        <v>59</v>
      </c>
    </row>
    <row r="9" spans="2:28" ht="48" customHeight="1">
      <c r="B9" s="105" t="s">
        <v>2</v>
      </c>
      <c r="D9" s="109" t="s">
        <v>6</v>
      </c>
      <c r="E9" s="53"/>
      <c r="F9" s="109" t="s">
        <v>73</v>
      </c>
      <c r="G9" s="53"/>
      <c r="H9" s="109" t="s">
        <v>74</v>
      </c>
      <c r="I9" s="53"/>
      <c r="J9" s="109" t="s">
        <v>75</v>
      </c>
      <c r="K9" s="41"/>
      <c r="L9" s="109" t="s">
        <v>6</v>
      </c>
      <c r="M9" s="53"/>
      <c r="N9" s="109" t="s">
        <v>73</v>
      </c>
      <c r="O9" s="53"/>
      <c r="P9" s="109" t="s">
        <v>74</v>
      </c>
      <c r="Q9" s="53"/>
      <c r="R9" s="109" t="s">
        <v>75</v>
      </c>
    </row>
    <row r="10" spans="2:28" s="2" customFormat="1">
      <c r="B10" s="2" t="s">
        <v>124</v>
      </c>
      <c r="C10" s="138"/>
      <c r="D10" s="86">
        <v>1717303</v>
      </c>
      <c r="E10" s="86"/>
      <c r="F10" s="86">
        <v>55326626378</v>
      </c>
      <c r="G10" s="86"/>
      <c r="H10" s="86">
        <v>33919779886</v>
      </c>
      <c r="I10" s="86"/>
      <c r="J10" s="86">
        <v>21406846492</v>
      </c>
      <c r="K10" s="86"/>
      <c r="L10" s="86">
        <v>1717303</v>
      </c>
      <c r="M10" s="86"/>
      <c r="N10" s="86">
        <v>55326626378</v>
      </c>
      <c r="O10" s="86"/>
      <c r="P10" s="86">
        <v>30561497790</v>
      </c>
      <c r="Q10" s="86"/>
      <c r="R10" s="86">
        <v>24765128588</v>
      </c>
    </row>
    <row r="11" spans="2:28" s="2" customFormat="1">
      <c r="B11" s="2" t="s">
        <v>201</v>
      </c>
      <c r="C11" s="138"/>
      <c r="D11" s="86">
        <v>292100</v>
      </c>
      <c r="E11" s="86"/>
      <c r="F11" s="86">
        <v>54152513932</v>
      </c>
      <c r="G11" s="86"/>
      <c r="H11" s="86">
        <v>40861329806</v>
      </c>
      <c r="I11" s="86"/>
      <c r="J11" s="86">
        <v>13291184126</v>
      </c>
      <c r="K11" s="86"/>
      <c r="L11" s="86">
        <v>292100</v>
      </c>
      <c r="M11" s="86"/>
      <c r="N11" s="86">
        <v>54152513932</v>
      </c>
      <c r="O11" s="86"/>
      <c r="P11" s="86">
        <v>34756318795</v>
      </c>
      <c r="Q11" s="86"/>
      <c r="R11" s="86">
        <v>19396195137</v>
      </c>
    </row>
    <row r="12" spans="2:28" s="2" customFormat="1">
      <c r="B12" s="2" t="s">
        <v>210</v>
      </c>
      <c r="C12" s="138"/>
      <c r="D12" s="86">
        <v>4000000</v>
      </c>
      <c r="E12" s="86"/>
      <c r="F12" s="86">
        <v>52207506000</v>
      </c>
      <c r="G12" s="86"/>
      <c r="H12" s="86">
        <v>51332742000</v>
      </c>
      <c r="I12" s="86"/>
      <c r="J12" s="86">
        <v>874764000</v>
      </c>
      <c r="K12" s="86"/>
      <c r="L12" s="86">
        <v>4000000</v>
      </c>
      <c r="M12" s="86"/>
      <c r="N12" s="86">
        <v>52207506000</v>
      </c>
      <c r="O12" s="86"/>
      <c r="P12" s="86">
        <v>33139443803</v>
      </c>
      <c r="Q12" s="86"/>
      <c r="R12" s="86">
        <v>19068062197</v>
      </c>
    </row>
    <row r="13" spans="2:28" s="2" customFormat="1">
      <c r="B13" s="2" t="s">
        <v>209</v>
      </c>
      <c r="C13" s="138"/>
      <c r="D13" s="86">
        <v>1805893</v>
      </c>
      <c r="E13" s="86"/>
      <c r="F13" s="86">
        <v>60018976113</v>
      </c>
      <c r="G13" s="86"/>
      <c r="H13" s="86">
        <v>49912991194</v>
      </c>
      <c r="I13" s="86"/>
      <c r="J13" s="86">
        <v>10105984919</v>
      </c>
      <c r="K13" s="86"/>
      <c r="L13" s="86">
        <v>1805893</v>
      </c>
      <c r="M13" s="86"/>
      <c r="N13" s="86">
        <v>60018976113</v>
      </c>
      <c r="O13" s="86"/>
      <c r="P13" s="86">
        <v>41823022887</v>
      </c>
      <c r="Q13" s="86"/>
      <c r="R13" s="86">
        <v>18195953226</v>
      </c>
    </row>
    <row r="14" spans="2:28" s="2" customFormat="1">
      <c r="B14" s="2" t="s">
        <v>202</v>
      </c>
      <c r="C14" s="138"/>
      <c r="D14" s="86">
        <v>5155820</v>
      </c>
      <c r="E14" s="86"/>
      <c r="F14" s="86">
        <v>49406377276</v>
      </c>
      <c r="G14" s="86"/>
      <c r="H14" s="86">
        <v>47715080129</v>
      </c>
      <c r="I14" s="86"/>
      <c r="J14" s="86">
        <v>1691297147</v>
      </c>
      <c r="K14" s="86"/>
      <c r="L14" s="86">
        <v>5155820</v>
      </c>
      <c r="M14" s="86"/>
      <c r="N14" s="86">
        <v>49406377276</v>
      </c>
      <c r="O14" s="86"/>
      <c r="P14" s="86">
        <v>34630739494</v>
      </c>
      <c r="Q14" s="86"/>
      <c r="R14" s="86">
        <v>14775637782</v>
      </c>
    </row>
    <row r="15" spans="2:28" s="2" customFormat="1">
      <c r="B15" s="2" t="s">
        <v>149</v>
      </c>
      <c r="C15" s="138"/>
      <c r="D15" s="86">
        <v>2019000</v>
      </c>
      <c r="E15" s="86"/>
      <c r="F15" s="86">
        <v>64685189398</v>
      </c>
      <c r="G15" s="86"/>
      <c r="H15" s="86">
        <v>53741089560</v>
      </c>
      <c r="I15" s="86"/>
      <c r="J15" s="86">
        <v>10944099838</v>
      </c>
      <c r="K15" s="86"/>
      <c r="L15" s="86">
        <v>2019000</v>
      </c>
      <c r="M15" s="86"/>
      <c r="N15" s="86">
        <v>64685189398</v>
      </c>
      <c r="O15" s="86"/>
      <c r="P15" s="86">
        <v>53861462159</v>
      </c>
      <c r="Q15" s="86"/>
      <c r="R15" s="86">
        <v>10823727239</v>
      </c>
    </row>
    <row r="16" spans="2:28" s="2" customFormat="1">
      <c r="B16" s="2" t="s">
        <v>174</v>
      </c>
      <c r="C16" s="138"/>
      <c r="D16" s="86">
        <v>170706</v>
      </c>
      <c r="E16" s="86"/>
      <c r="F16" s="86">
        <v>18426669600</v>
      </c>
      <c r="G16" s="86"/>
      <c r="H16" s="86">
        <v>15242049342</v>
      </c>
      <c r="I16" s="86"/>
      <c r="J16" s="86">
        <v>3184620258</v>
      </c>
      <c r="K16" s="86"/>
      <c r="L16" s="86">
        <v>170706</v>
      </c>
      <c r="M16" s="86"/>
      <c r="N16" s="86">
        <v>18426669600</v>
      </c>
      <c r="O16" s="86"/>
      <c r="P16" s="86">
        <v>12698208391</v>
      </c>
      <c r="Q16" s="86"/>
      <c r="R16" s="86">
        <v>5728461209</v>
      </c>
    </row>
    <row r="17" spans="2:18" s="2" customFormat="1">
      <c r="B17" s="2" t="s">
        <v>188</v>
      </c>
      <c r="C17" s="138"/>
      <c r="D17" s="86">
        <v>4974884</v>
      </c>
      <c r="E17" s="86"/>
      <c r="F17" s="86">
        <v>40650229878</v>
      </c>
      <c r="G17" s="86"/>
      <c r="H17" s="86">
        <v>35905566716</v>
      </c>
      <c r="I17" s="86"/>
      <c r="J17" s="86">
        <v>4744663162</v>
      </c>
      <c r="K17" s="86"/>
      <c r="L17" s="86">
        <v>4974884</v>
      </c>
      <c r="M17" s="86"/>
      <c r="N17" s="86">
        <v>40650229878</v>
      </c>
      <c r="O17" s="86"/>
      <c r="P17" s="86">
        <v>35905566716</v>
      </c>
      <c r="Q17" s="86"/>
      <c r="R17" s="86">
        <v>4744663162</v>
      </c>
    </row>
    <row r="18" spans="2:18" s="2" customFormat="1">
      <c r="B18" s="2" t="s">
        <v>148</v>
      </c>
      <c r="C18" s="138"/>
      <c r="D18" s="86">
        <v>643000</v>
      </c>
      <c r="E18" s="86"/>
      <c r="F18" s="86">
        <v>46461568963</v>
      </c>
      <c r="G18" s="86"/>
      <c r="H18" s="86">
        <v>34119116127</v>
      </c>
      <c r="I18" s="86"/>
      <c r="J18" s="86">
        <v>12342452836</v>
      </c>
      <c r="K18" s="86"/>
      <c r="L18" s="86">
        <v>643000</v>
      </c>
      <c r="M18" s="86"/>
      <c r="N18" s="86">
        <v>46461568963</v>
      </c>
      <c r="O18" s="86"/>
      <c r="P18" s="86">
        <v>41828493349</v>
      </c>
      <c r="Q18" s="86"/>
      <c r="R18" s="86">
        <v>4633075614</v>
      </c>
    </row>
    <row r="19" spans="2:18" s="2" customFormat="1">
      <c r="B19" s="2" t="s">
        <v>215</v>
      </c>
      <c r="C19" s="138"/>
      <c r="D19" s="86">
        <v>100964</v>
      </c>
      <c r="E19" s="86"/>
      <c r="F19" s="86">
        <v>30796467619</v>
      </c>
      <c r="G19" s="86"/>
      <c r="H19" s="86">
        <v>34650416965</v>
      </c>
      <c r="I19" s="86"/>
      <c r="J19" s="86">
        <v>-3853949345</v>
      </c>
      <c r="K19" s="86"/>
      <c r="L19" s="86">
        <v>100964</v>
      </c>
      <c r="M19" s="86"/>
      <c r="N19" s="86">
        <v>30796467619</v>
      </c>
      <c r="O19" s="86"/>
      <c r="P19" s="86">
        <v>26377451382</v>
      </c>
      <c r="Q19" s="86"/>
      <c r="R19" s="86">
        <v>4419016237</v>
      </c>
    </row>
    <row r="20" spans="2:18" s="2" customFormat="1">
      <c r="B20" s="2" t="s">
        <v>224</v>
      </c>
      <c r="C20" s="138"/>
      <c r="D20" s="86">
        <v>2567000</v>
      </c>
      <c r="E20" s="86"/>
      <c r="F20" s="86">
        <v>31871062111</v>
      </c>
      <c r="G20" s="86"/>
      <c r="H20" s="86">
        <v>26822959575</v>
      </c>
      <c r="I20" s="86"/>
      <c r="J20" s="86">
        <v>5048102536</v>
      </c>
      <c r="K20" s="86"/>
      <c r="L20" s="86">
        <v>2567000</v>
      </c>
      <c r="M20" s="86"/>
      <c r="N20" s="86">
        <v>31871062111</v>
      </c>
      <c r="O20" s="86"/>
      <c r="P20" s="86">
        <v>27652821699</v>
      </c>
      <c r="Q20" s="86"/>
      <c r="R20" s="86">
        <v>4218240412</v>
      </c>
    </row>
    <row r="21" spans="2:18" s="2" customFormat="1">
      <c r="B21" s="2" t="s">
        <v>194</v>
      </c>
      <c r="C21" s="138"/>
      <c r="D21" s="86">
        <v>902641</v>
      </c>
      <c r="E21" s="86"/>
      <c r="F21" s="86">
        <v>13737208079</v>
      </c>
      <c r="G21" s="86"/>
      <c r="H21" s="86">
        <v>12032394535</v>
      </c>
      <c r="I21" s="86"/>
      <c r="J21" s="86">
        <v>1704813544</v>
      </c>
      <c r="K21" s="86"/>
      <c r="L21" s="86">
        <v>902641</v>
      </c>
      <c r="M21" s="86"/>
      <c r="N21" s="86">
        <v>13737208079</v>
      </c>
      <c r="O21" s="86"/>
      <c r="P21" s="86">
        <v>10405030867</v>
      </c>
      <c r="Q21" s="86"/>
      <c r="R21" s="86">
        <v>3332177212</v>
      </c>
    </row>
    <row r="22" spans="2:18" s="2" customFormat="1">
      <c r="B22" s="2" t="s">
        <v>230</v>
      </c>
      <c r="C22" s="138"/>
      <c r="D22" s="86">
        <v>1300000</v>
      </c>
      <c r="E22" s="86"/>
      <c r="F22" s="86">
        <v>26943725250</v>
      </c>
      <c r="G22" s="86"/>
      <c r="H22" s="86">
        <v>23942197696</v>
      </c>
      <c r="I22" s="86"/>
      <c r="J22" s="86">
        <v>3001527554</v>
      </c>
      <c r="K22" s="86"/>
      <c r="L22" s="86">
        <v>1300000</v>
      </c>
      <c r="M22" s="86"/>
      <c r="N22" s="86">
        <v>26943725250</v>
      </c>
      <c r="O22" s="86"/>
      <c r="P22" s="86">
        <v>23942197696</v>
      </c>
      <c r="Q22" s="86"/>
      <c r="R22" s="86">
        <v>3001527554</v>
      </c>
    </row>
    <row r="23" spans="2:18" s="2" customFormat="1">
      <c r="B23" s="2" t="s">
        <v>17</v>
      </c>
      <c r="C23" s="138"/>
      <c r="D23" s="86">
        <v>7542643</v>
      </c>
      <c r="E23" s="86"/>
      <c r="F23" s="86">
        <v>44161831574</v>
      </c>
      <c r="G23" s="86"/>
      <c r="H23" s="86">
        <v>41850266793</v>
      </c>
      <c r="I23" s="86"/>
      <c r="J23" s="86">
        <v>2311564781</v>
      </c>
      <c r="K23" s="86"/>
      <c r="L23" s="86">
        <v>7542643</v>
      </c>
      <c r="M23" s="86"/>
      <c r="N23" s="86">
        <v>44161831574</v>
      </c>
      <c r="O23" s="86"/>
      <c r="P23" s="86">
        <v>41850266534</v>
      </c>
      <c r="Q23" s="86"/>
      <c r="R23" s="86">
        <v>2311565040</v>
      </c>
    </row>
    <row r="24" spans="2:18" s="2" customFormat="1">
      <c r="B24" s="2" t="s">
        <v>231</v>
      </c>
      <c r="C24" s="138"/>
      <c r="D24" s="86">
        <v>91224</v>
      </c>
      <c r="E24" s="86"/>
      <c r="F24" s="86">
        <v>10414737795</v>
      </c>
      <c r="G24" s="86"/>
      <c r="H24" s="86">
        <v>10035960834</v>
      </c>
      <c r="I24" s="86"/>
      <c r="J24" s="86">
        <v>378776961</v>
      </c>
      <c r="K24" s="86"/>
      <c r="L24" s="86">
        <v>91224</v>
      </c>
      <c r="M24" s="86"/>
      <c r="N24" s="86">
        <v>10414737795</v>
      </c>
      <c r="O24" s="86"/>
      <c r="P24" s="86">
        <v>10035960834</v>
      </c>
      <c r="Q24" s="86"/>
      <c r="R24" s="86">
        <v>378776961</v>
      </c>
    </row>
    <row r="25" spans="2:18" s="2" customFormat="1">
      <c r="B25" s="2" t="s">
        <v>140</v>
      </c>
      <c r="C25" s="138"/>
      <c r="D25" s="86">
        <v>5400</v>
      </c>
      <c r="E25" s="86"/>
      <c r="F25" s="86">
        <v>5399021250</v>
      </c>
      <c r="G25" s="86"/>
      <c r="H25" s="86">
        <v>5345031037</v>
      </c>
      <c r="I25" s="86"/>
      <c r="J25" s="86">
        <v>53990213</v>
      </c>
      <c r="K25" s="86"/>
      <c r="L25" s="86">
        <v>5400</v>
      </c>
      <c r="M25" s="86"/>
      <c r="N25" s="86">
        <v>5399021250</v>
      </c>
      <c r="O25" s="86"/>
      <c r="P25" s="86">
        <v>5184939600</v>
      </c>
      <c r="Q25" s="86"/>
      <c r="R25" s="86">
        <v>214081650</v>
      </c>
    </row>
    <row r="26" spans="2:18" s="2" customFormat="1">
      <c r="B26" s="2" t="s">
        <v>233</v>
      </c>
      <c r="C26" s="138"/>
      <c r="D26" s="86">
        <v>5000</v>
      </c>
      <c r="E26" s="86"/>
      <c r="F26" s="86">
        <v>4124352325</v>
      </c>
      <c r="G26" s="86"/>
      <c r="H26" s="86">
        <v>4091096572</v>
      </c>
      <c r="I26" s="86"/>
      <c r="J26" s="86">
        <v>33255753</v>
      </c>
      <c r="K26" s="86"/>
      <c r="L26" s="86">
        <v>5000</v>
      </c>
      <c r="M26" s="86"/>
      <c r="N26" s="86">
        <v>4124352325</v>
      </c>
      <c r="O26" s="86"/>
      <c r="P26" s="86">
        <v>4091096572</v>
      </c>
      <c r="Q26" s="86"/>
      <c r="R26" s="86">
        <v>33255753</v>
      </c>
    </row>
    <row r="27" spans="2:18" s="2" customFormat="1">
      <c r="B27" s="2" t="s">
        <v>15</v>
      </c>
      <c r="C27" s="138"/>
      <c r="D27" s="86">
        <v>18776</v>
      </c>
      <c r="E27" s="86"/>
      <c r="F27" s="86">
        <v>116651767</v>
      </c>
      <c r="G27" s="86"/>
      <c r="H27" s="86">
        <v>87498157</v>
      </c>
      <c r="I27" s="86"/>
      <c r="J27" s="86">
        <v>29153610</v>
      </c>
      <c r="K27" s="86"/>
      <c r="L27" s="86">
        <v>18776</v>
      </c>
      <c r="M27" s="86"/>
      <c r="N27" s="86">
        <v>116651767</v>
      </c>
      <c r="O27" s="86"/>
      <c r="P27" s="86">
        <v>105958364</v>
      </c>
      <c r="Q27" s="86"/>
      <c r="R27" s="86">
        <v>10693403</v>
      </c>
    </row>
    <row r="28" spans="2:18" s="2" customFormat="1">
      <c r="B28" s="2" t="s">
        <v>157</v>
      </c>
      <c r="C28" s="138"/>
      <c r="D28" s="86">
        <v>97</v>
      </c>
      <c r="E28" s="86"/>
      <c r="F28" s="86">
        <v>65290503</v>
      </c>
      <c r="G28" s="86"/>
      <c r="H28" s="86">
        <v>62510018</v>
      </c>
      <c r="I28" s="86"/>
      <c r="J28" s="86">
        <v>2780485</v>
      </c>
      <c r="K28" s="86"/>
      <c r="L28" s="86">
        <v>97</v>
      </c>
      <c r="M28" s="86"/>
      <c r="N28" s="86">
        <v>65290503</v>
      </c>
      <c r="O28" s="86"/>
      <c r="P28" s="86">
        <v>59149097</v>
      </c>
      <c r="Q28" s="86"/>
      <c r="R28" s="86">
        <v>6141406</v>
      </c>
    </row>
    <row r="29" spans="2:18" s="2" customFormat="1">
      <c r="B29" s="2" t="s">
        <v>173</v>
      </c>
      <c r="C29" s="138"/>
      <c r="D29" s="86">
        <v>77</v>
      </c>
      <c r="E29" s="86"/>
      <c r="F29" s="86">
        <v>56096650</v>
      </c>
      <c r="G29" s="86"/>
      <c r="H29" s="86">
        <v>53591524</v>
      </c>
      <c r="I29" s="86"/>
      <c r="J29" s="86">
        <v>2505126</v>
      </c>
      <c r="K29" s="86"/>
      <c r="L29" s="86">
        <v>77</v>
      </c>
      <c r="M29" s="86"/>
      <c r="N29" s="86">
        <v>56096650</v>
      </c>
      <c r="O29" s="86"/>
      <c r="P29" s="86">
        <v>51296429</v>
      </c>
      <c r="Q29" s="86"/>
      <c r="R29" s="86">
        <v>4800221</v>
      </c>
    </row>
    <row r="30" spans="2:18" s="2" customFormat="1">
      <c r="B30" s="2" t="s">
        <v>177</v>
      </c>
      <c r="C30" s="138"/>
      <c r="D30" s="86">
        <v>1</v>
      </c>
      <c r="E30" s="86"/>
      <c r="F30" s="86">
        <v>45756</v>
      </c>
      <c r="G30" s="86"/>
      <c r="H30" s="86">
        <v>33042</v>
      </c>
      <c r="I30" s="86"/>
      <c r="J30" s="86">
        <v>12714</v>
      </c>
      <c r="K30" s="86"/>
      <c r="L30" s="86">
        <v>1</v>
      </c>
      <c r="M30" s="86"/>
      <c r="N30" s="86">
        <v>45756</v>
      </c>
      <c r="O30" s="86"/>
      <c r="P30" s="86">
        <v>23370</v>
      </c>
      <c r="Q30" s="86"/>
      <c r="R30" s="86">
        <v>22386</v>
      </c>
    </row>
    <row r="31" spans="2:18" s="2" customFormat="1">
      <c r="B31" s="2" t="s">
        <v>175</v>
      </c>
      <c r="C31" s="138"/>
      <c r="D31" s="86">
        <v>1</v>
      </c>
      <c r="E31" s="86"/>
      <c r="F31" s="86">
        <v>2992</v>
      </c>
      <c r="G31" s="86"/>
      <c r="H31" s="86">
        <v>2662</v>
      </c>
      <c r="I31" s="86"/>
      <c r="J31" s="86">
        <v>330</v>
      </c>
      <c r="K31" s="86"/>
      <c r="L31" s="86">
        <v>1</v>
      </c>
      <c r="M31" s="86"/>
      <c r="N31" s="86">
        <v>2992</v>
      </c>
      <c r="O31" s="86"/>
      <c r="P31" s="86">
        <v>2679</v>
      </c>
      <c r="Q31" s="86"/>
      <c r="R31" s="86">
        <v>313</v>
      </c>
    </row>
    <row r="32" spans="2:18" s="2" customFormat="1">
      <c r="B32" s="2" t="s">
        <v>219</v>
      </c>
      <c r="C32" s="138"/>
      <c r="D32" s="86">
        <v>3640000</v>
      </c>
      <c r="E32" s="86"/>
      <c r="F32" s="86">
        <v>27897416820</v>
      </c>
      <c r="G32" s="86"/>
      <c r="H32" s="86">
        <v>26341529760</v>
      </c>
      <c r="I32" s="86"/>
      <c r="J32" s="86">
        <v>1555887060</v>
      </c>
      <c r="K32" s="86"/>
      <c r="L32" s="86">
        <v>3640000</v>
      </c>
      <c r="M32" s="86"/>
      <c r="N32" s="86">
        <v>27897416820</v>
      </c>
      <c r="O32" s="86"/>
      <c r="P32" s="86">
        <v>29568823873</v>
      </c>
      <c r="Q32" s="86"/>
      <c r="R32" s="86">
        <v>-1671407053</v>
      </c>
    </row>
    <row r="33" spans="2:18" s="2" customFormat="1">
      <c r="D33" s="86"/>
      <c r="E33" s="76"/>
      <c r="F33" s="86"/>
      <c r="G33" s="76"/>
      <c r="H33" s="86"/>
      <c r="I33" s="76"/>
      <c r="J33" s="86"/>
      <c r="K33" s="85"/>
      <c r="L33" s="86"/>
      <c r="M33" s="76"/>
      <c r="N33" s="86"/>
      <c r="O33" s="76"/>
      <c r="P33" s="86"/>
      <c r="Q33" s="76"/>
      <c r="R33" s="86"/>
    </row>
    <row r="34" spans="2:18" s="42" customFormat="1" ht="30.75" customHeight="1" thickBot="1">
      <c r="B34" s="84" t="s">
        <v>94</v>
      </c>
      <c r="D34" s="88">
        <f>SUM(D10:D33)</f>
        <v>36952530</v>
      </c>
      <c r="E34" s="46"/>
      <c r="F34" s="88">
        <f>SUM(F10:F33)</f>
        <v>636919568029</v>
      </c>
      <c r="G34" s="46"/>
      <c r="H34" s="88">
        <f>SUM(H10:H33)</f>
        <v>548065233930</v>
      </c>
      <c r="I34" s="46"/>
      <c r="J34" s="88">
        <f>SUM(J10:J33)</f>
        <v>88854334100</v>
      </c>
      <c r="K34" s="89"/>
      <c r="L34" s="88">
        <f>SUM(L10:L33)</f>
        <v>36952530</v>
      </c>
      <c r="M34" s="46"/>
      <c r="N34" s="88">
        <f>SUM(N10:N33)</f>
        <v>636919568029</v>
      </c>
      <c r="O34" s="46"/>
      <c r="P34" s="88">
        <f>SUM(P10:P33)</f>
        <v>498529772380</v>
      </c>
      <c r="Q34" s="46"/>
      <c r="R34" s="88">
        <f>SUM(R10:R33)</f>
        <v>138389795649</v>
      </c>
    </row>
    <row r="35" spans="2:18" ht="21.75" thickTop="1"/>
    <row r="36" spans="2:18" ht="30">
      <c r="J36" s="60">
        <v>11</v>
      </c>
    </row>
  </sheetData>
  <sortState xmlns:xlrd2="http://schemas.microsoft.com/office/spreadsheetml/2017/richdata2" ref="B10:R32">
    <sortCondition descending="1" ref="R10:R3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89"/>
  <sheetViews>
    <sheetView rightToLeft="1" view="pageBreakPreview" topLeftCell="A53" zoomScale="60" zoomScaleNormal="96" workbookViewId="0">
      <selection activeCell="F88" sqref="F88"/>
    </sheetView>
  </sheetViews>
  <sheetFormatPr defaultRowHeight="21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8" ht="30">
      <c r="B3" s="104" t="s">
        <v>56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200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23" t="s">
        <v>2</v>
      </c>
      <c r="D8" s="104" t="s">
        <v>58</v>
      </c>
      <c r="E8" s="104" t="s">
        <v>58</v>
      </c>
      <c r="F8" s="104" t="s">
        <v>58</v>
      </c>
      <c r="G8" s="104" t="s">
        <v>58</v>
      </c>
      <c r="H8" s="104" t="s">
        <v>58</v>
      </c>
      <c r="I8" s="104" t="s">
        <v>58</v>
      </c>
      <c r="J8" s="104" t="s">
        <v>58</v>
      </c>
      <c r="L8" s="104" t="s">
        <v>59</v>
      </c>
      <c r="M8" s="104" t="s">
        <v>59</v>
      </c>
      <c r="N8" s="104" t="s">
        <v>59</v>
      </c>
      <c r="O8" s="104" t="s">
        <v>59</v>
      </c>
      <c r="P8" s="104" t="s">
        <v>59</v>
      </c>
      <c r="Q8" s="104" t="s">
        <v>59</v>
      </c>
      <c r="R8" s="104" t="s">
        <v>59</v>
      </c>
    </row>
    <row r="9" spans="2:28" s="4" customFormat="1" ht="63" customHeight="1">
      <c r="B9" s="123" t="s">
        <v>2</v>
      </c>
      <c r="D9" s="107" t="s">
        <v>6</v>
      </c>
      <c r="E9" s="48"/>
      <c r="F9" s="107" t="s">
        <v>73</v>
      </c>
      <c r="G9" s="48"/>
      <c r="H9" s="107" t="s">
        <v>74</v>
      </c>
      <c r="I9" s="48"/>
      <c r="J9" s="107" t="s">
        <v>76</v>
      </c>
      <c r="L9" s="107" t="s">
        <v>6</v>
      </c>
      <c r="M9" s="48"/>
      <c r="N9" s="107" t="s">
        <v>73</v>
      </c>
      <c r="O9" s="48"/>
      <c r="P9" s="107" t="s">
        <v>74</v>
      </c>
      <c r="Q9" s="48"/>
      <c r="R9" s="107" t="s">
        <v>76</v>
      </c>
    </row>
    <row r="10" spans="2:28">
      <c r="B10" s="2" t="s">
        <v>189</v>
      </c>
      <c r="C10" s="138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2601255</v>
      </c>
      <c r="M10" s="3"/>
      <c r="N10" s="3">
        <v>82980201926</v>
      </c>
      <c r="O10" s="3"/>
      <c r="P10" s="3">
        <v>65843713776</v>
      </c>
      <c r="Q10" s="3"/>
      <c r="R10" s="3">
        <v>17136488150</v>
      </c>
    </row>
    <row r="11" spans="2:28">
      <c r="B11" s="2" t="s">
        <v>138</v>
      </c>
      <c r="C11" s="138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2245531</v>
      </c>
      <c r="M11" s="3"/>
      <c r="N11" s="3">
        <v>53417233486</v>
      </c>
      <c r="O11" s="3"/>
      <c r="P11" s="3">
        <v>39464462825</v>
      </c>
      <c r="Q11" s="3"/>
      <c r="R11" s="3">
        <v>13952770661</v>
      </c>
    </row>
    <row r="12" spans="2:28">
      <c r="B12" s="2" t="s">
        <v>203</v>
      </c>
      <c r="C12" s="138"/>
      <c r="D12" s="3">
        <v>2364727</v>
      </c>
      <c r="E12" s="3"/>
      <c r="F12" s="3">
        <v>41489093897</v>
      </c>
      <c r="G12" s="3"/>
      <c r="H12" s="3">
        <v>27953659089</v>
      </c>
      <c r="I12" s="3"/>
      <c r="J12" s="3">
        <v>13535434808</v>
      </c>
      <c r="K12" s="3"/>
      <c r="L12" s="3">
        <v>2364727</v>
      </c>
      <c r="M12" s="3"/>
      <c r="N12" s="3">
        <v>41489093897</v>
      </c>
      <c r="O12" s="3"/>
      <c r="P12" s="3">
        <v>27953659089</v>
      </c>
      <c r="Q12" s="3"/>
      <c r="R12" s="3">
        <v>13535434808</v>
      </c>
    </row>
    <row r="13" spans="2:28">
      <c r="B13" s="2" t="s">
        <v>187</v>
      </c>
      <c r="C13" s="138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11489812</v>
      </c>
      <c r="M13" s="3"/>
      <c r="N13" s="3">
        <v>32607721893</v>
      </c>
      <c r="O13" s="3"/>
      <c r="P13" s="3">
        <v>24084815602</v>
      </c>
      <c r="Q13" s="3"/>
      <c r="R13" s="3">
        <v>8522906291</v>
      </c>
    </row>
    <row r="14" spans="2:28">
      <c r="B14" s="2" t="s">
        <v>121</v>
      </c>
      <c r="C14" s="138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70347</v>
      </c>
      <c r="M14" s="3"/>
      <c r="N14" s="3">
        <v>21977590365</v>
      </c>
      <c r="O14" s="3"/>
      <c r="P14" s="3">
        <v>13951594325</v>
      </c>
      <c r="Q14" s="3"/>
      <c r="R14" s="3">
        <v>8025996040</v>
      </c>
    </row>
    <row r="15" spans="2:28">
      <c r="B15" s="2" t="s">
        <v>177</v>
      </c>
      <c r="C15" s="138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636517</v>
      </c>
      <c r="M15" s="3"/>
      <c r="N15" s="3">
        <v>27935706697</v>
      </c>
      <c r="O15" s="3"/>
      <c r="P15" s="3">
        <v>19961235655</v>
      </c>
      <c r="Q15" s="3"/>
      <c r="R15" s="3">
        <v>7974471042</v>
      </c>
    </row>
    <row r="16" spans="2:28">
      <c r="B16" s="2" t="s">
        <v>205</v>
      </c>
      <c r="C16" s="138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1331000</v>
      </c>
      <c r="M16" s="3"/>
      <c r="N16" s="3">
        <v>32170903941</v>
      </c>
      <c r="O16" s="3"/>
      <c r="P16" s="3">
        <v>24321589786</v>
      </c>
      <c r="Q16" s="3"/>
      <c r="R16" s="3">
        <v>7849314155</v>
      </c>
    </row>
    <row r="17" spans="2:18">
      <c r="B17" s="2" t="s">
        <v>190</v>
      </c>
      <c r="C17" s="138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838066</v>
      </c>
      <c r="M17" s="3"/>
      <c r="N17" s="3">
        <v>27992999825</v>
      </c>
      <c r="O17" s="3"/>
      <c r="P17" s="3">
        <v>20165444248</v>
      </c>
      <c r="Q17" s="3"/>
      <c r="R17" s="3">
        <v>7827555577</v>
      </c>
    </row>
    <row r="18" spans="2:18">
      <c r="B18" s="2" t="s">
        <v>191</v>
      </c>
      <c r="C18" s="138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808987</v>
      </c>
      <c r="M18" s="3"/>
      <c r="N18" s="3">
        <v>25849772664</v>
      </c>
      <c r="O18" s="3"/>
      <c r="P18" s="3">
        <v>19799853898</v>
      </c>
      <c r="Q18" s="3"/>
      <c r="R18" s="3">
        <v>6049918766</v>
      </c>
    </row>
    <row r="19" spans="2:18">
      <c r="B19" s="2" t="s">
        <v>172</v>
      </c>
      <c r="C19" s="138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1617000</v>
      </c>
      <c r="M19" s="3"/>
      <c r="N19" s="3">
        <v>26981924297</v>
      </c>
      <c r="O19" s="3"/>
      <c r="P19" s="3">
        <v>21707914139</v>
      </c>
      <c r="Q19" s="3"/>
      <c r="R19" s="3">
        <v>5274010158</v>
      </c>
    </row>
    <row r="20" spans="2:18">
      <c r="B20" s="2" t="s">
        <v>150</v>
      </c>
      <c r="C20" s="138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3778923</v>
      </c>
      <c r="M20" s="3"/>
      <c r="N20" s="3">
        <v>41831055980</v>
      </c>
      <c r="O20" s="3"/>
      <c r="P20" s="3">
        <v>36591017986</v>
      </c>
      <c r="Q20" s="3"/>
      <c r="R20" s="3">
        <v>5240037994</v>
      </c>
    </row>
    <row r="21" spans="2:18">
      <c r="B21" s="2" t="s">
        <v>126</v>
      </c>
      <c r="C21" s="138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1358650</v>
      </c>
      <c r="M21" s="3"/>
      <c r="N21" s="3">
        <v>29848871917</v>
      </c>
      <c r="O21" s="3"/>
      <c r="P21" s="3">
        <v>24723070806</v>
      </c>
      <c r="Q21" s="3"/>
      <c r="R21" s="3">
        <v>5125801111</v>
      </c>
    </row>
    <row r="22" spans="2:18">
      <c r="B22" s="2" t="s">
        <v>165</v>
      </c>
      <c r="C22" s="138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2217000</v>
      </c>
      <c r="M22" s="3"/>
      <c r="N22" s="3">
        <v>37357620057</v>
      </c>
      <c r="O22" s="3"/>
      <c r="P22" s="3">
        <v>32640389485</v>
      </c>
      <c r="Q22" s="3"/>
      <c r="R22" s="3">
        <v>4717230572</v>
      </c>
    </row>
    <row r="23" spans="2:18">
      <c r="B23" s="2" t="s">
        <v>122</v>
      </c>
      <c r="C23" s="138"/>
      <c r="D23" s="3">
        <v>912001</v>
      </c>
      <c r="E23" s="3"/>
      <c r="F23" s="3">
        <v>14433914998</v>
      </c>
      <c r="G23" s="3"/>
      <c r="H23" s="3">
        <v>14059770616</v>
      </c>
      <c r="I23" s="3"/>
      <c r="J23" s="3">
        <v>374144382</v>
      </c>
      <c r="K23" s="3"/>
      <c r="L23" s="3">
        <v>2068001</v>
      </c>
      <c r="M23" s="3"/>
      <c r="N23" s="3">
        <v>33070511018</v>
      </c>
      <c r="O23" s="3"/>
      <c r="P23" s="3">
        <v>29113266196</v>
      </c>
      <c r="Q23" s="3"/>
      <c r="R23" s="3">
        <v>3957244822</v>
      </c>
    </row>
    <row r="24" spans="2:18">
      <c r="B24" s="2" t="s">
        <v>174</v>
      </c>
      <c r="C24" s="138"/>
      <c r="D24" s="3">
        <v>203518</v>
      </c>
      <c r="E24" s="3"/>
      <c r="F24" s="3">
        <v>18815339414</v>
      </c>
      <c r="G24" s="3"/>
      <c r="H24" s="3">
        <v>15138975637</v>
      </c>
      <c r="I24" s="3"/>
      <c r="J24" s="3">
        <v>3676363777</v>
      </c>
      <c r="K24" s="3"/>
      <c r="L24" s="3">
        <v>229294</v>
      </c>
      <c r="M24" s="3"/>
      <c r="N24" s="3">
        <v>20944748732</v>
      </c>
      <c r="O24" s="3"/>
      <c r="P24" s="3">
        <v>17056360025</v>
      </c>
      <c r="Q24" s="3"/>
      <c r="R24" s="3">
        <v>3888388707</v>
      </c>
    </row>
    <row r="25" spans="2:18">
      <c r="B25" s="2" t="s">
        <v>72</v>
      </c>
      <c r="C25" s="138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530330</v>
      </c>
      <c r="M25" s="3"/>
      <c r="N25" s="3">
        <v>12942134903</v>
      </c>
      <c r="O25" s="3"/>
      <c r="P25" s="3">
        <v>9154304789</v>
      </c>
      <c r="Q25" s="3"/>
      <c r="R25" s="3">
        <v>3787830114</v>
      </c>
    </row>
    <row r="26" spans="2:18">
      <c r="B26" s="2" t="s">
        <v>210</v>
      </c>
      <c r="C26" s="138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1000000</v>
      </c>
      <c r="M26" s="3"/>
      <c r="N26" s="3">
        <v>11819254527</v>
      </c>
      <c r="O26" s="3"/>
      <c r="P26" s="3">
        <v>8284860953</v>
      </c>
      <c r="Q26" s="3"/>
      <c r="R26" s="3">
        <v>3534393574</v>
      </c>
    </row>
    <row r="27" spans="2:18">
      <c r="B27" s="2" t="s">
        <v>163</v>
      </c>
      <c r="C27" s="138"/>
      <c r="D27" s="3">
        <v>674000</v>
      </c>
      <c r="E27" s="3"/>
      <c r="F27" s="3">
        <v>12388109589</v>
      </c>
      <c r="G27" s="3"/>
      <c r="H27" s="3">
        <v>9266553748</v>
      </c>
      <c r="I27" s="3"/>
      <c r="J27" s="3">
        <v>3121555841</v>
      </c>
      <c r="K27" s="3"/>
      <c r="L27" s="3">
        <v>1346000</v>
      </c>
      <c r="M27" s="3"/>
      <c r="N27" s="3">
        <v>21967153325</v>
      </c>
      <c r="O27" s="3"/>
      <c r="P27" s="3">
        <v>18505610302</v>
      </c>
      <c r="Q27" s="3"/>
      <c r="R27" s="3">
        <v>3461543023</v>
      </c>
    </row>
    <row r="28" spans="2:18">
      <c r="B28" s="2" t="s">
        <v>188</v>
      </c>
      <c r="C28" s="138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3855000</v>
      </c>
      <c r="M28" s="3"/>
      <c r="N28" s="3">
        <v>28007577471</v>
      </c>
      <c r="O28" s="3"/>
      <c r="P28" s="3">
        <v>24809456430</v>
      </c>
      <c r="Q28" s="3"/>
      <c r="R28" s="3">
        <v>3198121041</v>
      </c>
    </row>
    <row r="29" spans="2:18">
      <c r="B29" s="2" t="s">
        <v>123</v>
      </c>
      <c r="C29" s="138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363478</v>
      </c>
      <c r="M29" s="3"/>
      <c r="N29" s="3">
        <v>12524286700</v>
      </c>
      <c r="O29" s="3"/>
      <c r="P29" s="3">
        <v>9769965871</v>
      </c>
      <c r="Q29" s="3"/>
      <c r="R29" s="3">
        <v>2754320829</v>
      </c>
    </row>
    <row r="30" spans="2:18">
      <c r="B30" s="2" t="s">
        <v>194</v>
      </c>
      <c r="C30" s="138"/>
      <c r="D30" s="3">
        <v>0</v>
      </c>
      <c r="E30" s="3"/>
      <c r="F30" s="3">
        <v>0</v>
      </c>
      <c r="G30" s="3"/>
      <c r="H30" s="3">
        <v>0</v>
      </c>
      <c r="I30" s="3"/>
      <c r="J30" s="3">
        <v>0</v>
      </c>
      <c r="K30" s="3"/>
      <c r="L30" s="3">
        <v>902641</v>
      </c>
      <c r="M30" s="3"/>
      <c r="N30" s="3">
        <v>13068952543</v>
      </c>
      <c r="O30" s="3"/>
      <c r="P30" s="3">
        <v>10405030857</v>
      </c>
      <c r="Q30" s="3"/>
      <c r="R30" s="3">
        <v>2663921686</v>
      </c>
    </row>
    <row r="31" spans="2:18">
      <c r="B31" s="2" t="s">
        <v>14</v>
      </c>
      <c r="C31" s="138"/>
      <c r="D31" s="3">
        <v>0</v>
      </c>
      <c r="E31" s="3"/>
      <c r="F31" s="3">
        <v>0</v>
      </c>
      <c r="G31" s="3"/>
      <c r="H31" s="3">
        <v>0</v>
      </c>
      <c r="I31" s="3"/>
      <c r="J31" s="3">
        <v>0</v>
      </c>
      <c r="K31" s="3"/>
      <c r="L31" s="3">
        <v>2692000</v>
      </c>
      <c r="M31" s="3"/>
      <c r="N31" s="3">
        <v>24145603120</v>
      </c>
      <c r="O31" s="3"/>
      <c r="P31" s="3">
        <v>22303779472</v>
      </c>
      <c r="Q31" s="3"/>
      <c r="R31" s="3">
        <v>1841823648</v>
      </c>
    </row>
    <row r="32" spans="2:18">
      <c r="B32" s="2" t="s">
        <v>129</v>
      </c>
      <c r="C32" s="138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3606004</v>
      </c>
      <c r="M32" s="3"/>
      <c r="N32" s="3">
        <v>37794093797</v>
      </c>
      <c r="O32" s="3"/>
      <c r="P32" s="3">
        <v>36199075763</v>
      </c>
      <c r="Q32" s="3"/>
      <c r="R32" s="3">
        <v>1595018034</v>
      </c>
    </row>
    <row r="33" spans="2:18">
      <c r="B33" s="2" t="s">
        <v>176</v>
      </c>
      <c r="C33" s="138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12200000</v>
      </c>
      <c r="M33" s="3"/>
      <c r="N33" s="3">
        <v>16217539987</v>
      </c>
      <c r="O33" s="3"/>
      <c r="P33" s="3">
        <v>14831916878</v>
      </c>
      <c r="Q33" s="3"/>
      <c r="R33" s="3">
        <v>1385623109</v>
      </c>
    </row>
    <row r="34" spans="2:18">
      <c r="B34" s="2" t="s">
        <v>151</v>
      </c>
      <c r="C34" s="138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1138606</v>
      </c>
      <c r="M34" s="3"/>
      <c r="N34" s="3">
        <v>21115813585</v>
      </c>
      <c r="O34" s="3"/>
      <c r="P34" s="3">
        <v>19732146762</v>
      </c>
      <c r="Q34" s="3"/>
      <c r="R34" s="3">
        <v>1383666823</v>
      </c>
    </row>
    <row r="35" spans="2:18">
      <c r="B35" s="2" t="s">
        <v>119</v>
      </c>
      <c r="C35" s="138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1814680</v>
      </c>
      <c r="M35" s="3"/>
      <c r="N35" s="3">
        <v>5790861145</v>
      </c>
      <c r="O35" s="3"/>
      <c r="P35" s="3">
        <v>4556607584</v>
      </c>
      <c r="Q35" s="3"/>
      <c r="R35" s="3">
        <v>1234253561</v>
      </c>
    </row>
    <row r="36" spans="2:18">
      <c r="B36" s="2" t="s">
        <v>225</v>
      </c>
      <c r="C36" s="138"/>
      <c r="D36" s="3">
        <v>3210000</v>
      </c>
      <c r="E36" s="3"/>
      <c r="F36" s="3">
        <v>23177350030</v>
      </c>
      <c r="G36" s="3"/>
      <c r="H36" s="3">
        <v>21952358019</v>
      </c>
      <c r="I36" s="3"/>
      <c r="J36" s="3">
        <v>1224992011</v>
      </c>
      <c r="K36" s="3"/>
      <c r="L36" s="3">
        <v>3210000</v>
      </c>
      <c r="M36" s="3"/>
      <c r="N36" s="3">
        <v>23177350030</v>
      </c>
      <c r="O36" s="3"/>
      <c r="P36" s="3">
        <v>21952358019</v>
      </c>
      <c r="Q36" s="3"/>
      <c r="R36" s="3">
        <v>1224992011</v>
      </c>
    </row>
    <row r="37" spans="2:18">
      <c r="B37" s="2" t="s">
        <v>77</v>
      </c>
      <c r="C37" s="138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231433</v>
      </c>
      <c r="M37" s="3"/>
      <c r="N37" s="3">
        <v>8667341847</v>
      </c>
      <c r="O37" s="3"/>
      <c r="P37" s="3">
        <v>7476819143</v>
      </c>
      <c r="Q37" s="3"/>
      <c r="R37" s="3">
        <v>1190522704</v>
      </c>
    </row>
    <row r="38" spans="2:18">
      <c r="B38" s="2" t="s">
        <v>218</v>
      </c>
      <c r="C38" s="138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5137000</v>
      </c>
      <c r="M38" s="3"/>
      <c r="N38" s="3">
        <v>17779153975</v>
      </c>
      <c r="O38" s="3"/>
      <c r="P38" s="3">
        <v>16880694592</v>
      </c>
      <c r="Q38" s="3"/>
      <c r="R38" s="3">
        <v>898459383</v>
      </c>
    </row>
    <row r="39" spans="2:18">
      <c r="B39" s="2" t="s">
        <v>144</v>
      </c>
      <c r="C39" s="138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48579</v>
      </c>
      <c r="M39" s="3"/>
      <c r="N39" s="3">
        <v>30414208445</v>
      </c>
      <c r="O39" s="3"/>
      <c r="P39" s="3">
        <v>29626643884</v>
      </c>
      <c r="Q39" s="3"/>
      <c r="R39" s="3">
        <v>787564561</v>
      </c>
    </row>
    <row r="40" spans="2:18">
      <c r="B40" s="2" t="s">
        <v>214</v>
      </c>
      <c r="C40" s="138"/>
      <c r="D40" s="3">
        <v>681414</v>
      </c>
      <c r="E40" s="3"/>
      <c r="F40" s="3">
        <v>21000464192</v>
      </c>
      <c r="G40" s="3"/>
      <c r="H40" s="3">
        <v>18349786983</v>
      </c>
      <c r="I40" s="3"/>
      <c r="J40" s="3">
        <v>2650677209</v>
      </c>
      <c r="K40" s="3"/>
      <c r="L40" s="3">
        <v>1542856</v>
      </c>
      <c r="M40" s="3"/>
      <c r="N40" s="3">
        <v>42335297535</v>
      </c>
      <c r="O40" s="3"/>
      <c r="P40" s="3">
        <v>41551833794</v>
      </c>
      <c r="Q40" s="3"/>
      <c r="R40" s="3">
        <v>783463741</v>
      </c>
    </row>
    <row r="41" spans="2:18">
      <c r="B41" s="2" t="s">
        <v>157</v>
      </c>
      <c r="C41" s="138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34600</v>
      </c>
      <c r="M41" s="3"/>
      <c r="N41" s="3">
        <v>21394293599</v>
      </c>
      <c r="O41" s="3"/>
      <c r="P41" s="3">
        <v>20719162374</v>
      </c>
      <c r="Q41" s="3"/>
      <c r="R41" s="3">
        <v>675131225</v>
      </c>
    </row>
    <row r="42" spans="2:18">
      <c r="B42" s="2" t="s">
        <v>211</v>
      </c>
      <c r="C42" s="138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6880000</v>
      </c>
      <c r="M42" s="3"/>
      <c r="N42" s="3">
        <v>25339524171</v>
      </c>
      <c r="O42" s="3"/>
      <c r="P42" s="3">
        <v>24862582948</v>
      </c>
      <c r="Q42" s="3"/>
      <c r="R42" s="3">
        <v>476941223</v>
      </c>
    </row>
    <row r="43" spans="2:18">
      <c r="B43" s="2" t="s">
        <v>232</v>
      </c>
      <c r="C43" s="138"/>
      <c r="D43" s="3">
        <v>1320000</v>
      </c>
      <c r="E43" s="3"/>
      <c r="F43" s="3">
        <v>24828214610</v>
      </c>
      <c r="G43" s="3"/>
      <c r="H43" s="3">
        <v>24393937245</v>
      </c>
      <c r="I43" s="3"/>
      <c r="J43" s="3">
        <v>434277365</v>
      </c>
      <c r="K43" s="3"/>
      <c r="L43" s="3">
        <v>1320000</v>
      </c>
      <c r="M43" s="3"/>
      <c r="N43" s="3">
        <v>24828214610</v>
      </c>
      <c r="O43" s="3"/>
      <c r="P43" s="3">
        <v>24393937245</v>
      </c>
      <c r="Q43" s="3"/>
      <c r="R43" s="3">
        <v>434277365</v>
      </c>
    </row>
    <row r="44" spans="2:18">
      <c r="B44" s="2" t="s">
        <v>155</v>
      </c>
      <c r="C44" s="138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25200</v>
      </c>
      <c r="M44" s="3"/>
      <c r="N44" s="3">
        <v>15839260623</v>
      </c>
      <c r="O44" s="3"/>
      <c r="P44" s="3">
        <v>15493922645</v>
      </c>
      <c r="Q44" s="3"/>
      <c r="R44" s="3">
        <v>345337978</v>
      </c>
    </row>
    <row r="45" spans="2:18">
      <c r="B45" s="2" t="s">
        <v>136</v>
      </c>
      <c r="C45" s="138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193594</v>
      </c>
      <c r="M45" s="3"/>
      <c r="N45" s="3">
        <v>14254187519</v>
      </c>
      <c r="O45" s="3"/>
      <c r="P45" s="3">
        <v>13919509729</v>
      </c>
      <c r="Q45" s="3"/>
      <c r="R45" s="3">
        <v>334677790</v>
      </c>
    </row>
    <row r="46" spans="2:18">
      <c r="B46" s="2" t="s">
        <v>146</v>
      </c>
      <c r="C46" s="138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22200</v>
      </c>
      <c r="M46" s="3"/>
      <c r="N46" s="3">
        <v>14098177154</v>
      </c>
      <c r="O46" s="3"/>
      <c r="P46" s="3">
        <v>13789225832</v>
      </c>
      <c r="Q46" s="3"/>
      <c r="R46" s="3">
        <v>308951322</v>
      </c>
    </row>
    <row r="47" spans="2:18">
      <c r="B47" s="2" t="s">
        <v>156</v>
      </c>
      <c r="C47" s="138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13349</v>
      </c>
      <c r="M47" s="3"/>
      <c r="N47" s="3">
        <v>9382362011</v>
      </c>
      <c r="O47" s="3"/>
      <c r="P47" s="3">
        <v>9151363345</v>
      </c>
      <c r="Q47" s="3"/>
      <c r="R47" s="3">
        <v>230998666</v>
      </c>
    </row>
    <row r="48" spans="2:18">
      <c r="B48" s="2" t="s">
        <v>128</v>
      </c>
      <c r="C48" s="138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453479</v>
      </c>
      <c r="M48" s="3"/>
      <c r="N48" s="3">
        <v>10827754839</v>
      </c>
      <c r="O48" s="3"/>
      <c r="P48" s="3">
        <v>10647442494</v>
      </c>
      <c r="Q48" s="3"/>
      <c r="R48" s="3">
        <v>180312345</v>
      </c>
    </row>
    <row r="49" spans="2:18">
      <c r="B49" s="2" t="s">
        <v>145</v>
      </c>
      <c r="C49" s="138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10000</v>
      </c>
      <c r="M49" s="3"/>
      <c r="N49" s="3">
        <v>9803833643</v>
      </c>
      <c r="O49" s="3"/>
      <c r="P49" s="3">
        <v>9639746887</v>
      </c>
      <c r="Q49" s="3"/>
      <c r="R49" s="3">
        <v>164086756</v>
      </c>
    </row>
    <row r="50" spans="2:18">
      <c r="B50" s="2" t="s">
        <v>132</v>
      </c>
      <c r="C50" s="138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1664444</v>
      </c>
      <c r="M50" s="3"/>
      <c r="N50" s="3">
        <v>4314715224</v>
      </c>
      <c r="O50" s="3"/>
      <c r="P50" s="3">
        <v>4171096747</v>
      </c>
      <c r="Q50" s="3"/>
      <c r="R50" s="3">
        <v>143618477</v>
      </c>
    </row>
    <row r="51" spans="2:18">
      <c r="B51" s="2" t="s">
        <v>224</v>
      </c>
      <c r="C51" s="138"/>
      <c r="D51" s="3">
        <v>80000</v>
      </c>
      <c r="E51" s="3"/>
      <c r="F51" s="3">
        <v>1002052131</v>
      </c>
      <c r="G51" s="3"/>
      <c r="H51" s="3">
        <v>861794210</v>
      </c>
      <c r="I51" s="3"/>
      <c r="J51" s="3">
        <v>140257921</v>
      </c>
      <c r="K51" s="3"/>
      <c r="L51" s="3">
        <v>80000</v>
      </c>
      <c r="M51" s="3"/>
      <c r="N51" s="3">
        <v>1002052131</v>
      </c>
      <c r="O51" s="3"/>
      <c r="P51" s="3">
        <v>861794210</v>
      </c>
      <c r="Q51" s="3"/>
      <c r="R51" s="3">
        <v>140257921</v>
      </c>
    </row>
    <row r="52" spans="2:18">
      <c r="B52" s="2" t="s">
        <v>221</v>
      </c>
      <c r="C52" s="138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13100</v>
      </c>
      <c r="M52" s="3"/>
      <c r="N52" s="3">
        <v>7370898787</v>
      </c>
      <c r="O52" s="3"/>
      <c r="P52" s="3">
        <v>7239863981</v>
      </c>
      <c r="Q52" s="3"/>
      <c r="R52" s="3">
        <v>131034806</v>
      </c>
    </row>
    <row r="53" spans="2:18">
      <c r="B53" s="2" t="s">
        <v>173</v>
      </c>
      <c r="C53" s="138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28423</v>
      </c>
      <c r="M53" s="3"/>
      <c r="N53" s="3">
        <v>18806280507</v>
      </c>
      <c r="O53" s="3"/>
      <c r="P53" s="3">
        <v>18687399336</v>
      </c>
      <c r="Q53" s="3"/>
      <c r="R53" s="3">
        <v>118881171</v>
      </c>
    </row>
    <row r="54" spans="2:18">
      <c r="B54" s="2" t="s">
        <v>147</v>
      </c>
      <c r="C54" s="138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12124</v>
      </c>
      <c r="M54" s="3"/>
      <c r="N54" s="3">
        <v>7212069100</v>
      </c>
      <c r="O54" s="3"/>
      <c r="P54" s="3">
        <v>7134131932</v>
      </c>
      <c r="Q54" s="3"/>
      <c r="R54" s="3">
        <v>77937168</v>
      </c>
    </row>
    <row r="55" spans="2:18">
      <c r="B55" s="2" t="s">
        <v>16</v>
      </c>
      <c r="C55" s="138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414000</v>
      </c>
      <c r="M55" s="3"/>
      <c r="N55" s="3">
        <v>8931162913</v>
      </c>
      <c r="O55" s="3"/>
      <c r="P55" s="3">
        <v>8856269784</v>
      </c>
      <c r="Q55" s="3"/>
      <c r="R55" s="3">
        <v>74893129</v>
      </c>
    </row>
    <row r="56" spans="2:18">
      <c r="B56" s="2" t="s">
        <v>154</v>
      </c>
      <c r="C56" s="138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8018</v>
      </c>
      <c r="M56" s="3"/>
      <c r="N56" s="3">
        <v>8018000000</v>
      </c>
      <c r="O56" s="3"/>
      <c r="P56" s="3">
        <v>7955237773</v>
      </c>
      <c r="Q56" s="3"/>
      <c r="R56" s="3">
        <v>62762227</v>
      </c>
    </row>
    <row r="57" spans="2:18">
      <c r="B57" s="2" t="s">
        <v>168</v>
      </c>
      <c r="C57" s="138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15000</v>
      </c>
      <c r="M57" s="3"/>
      <c r="N57" s="3">
        <v>15000000000</v>
      </c>
      <c r="O57" s="3"/>
      <c r="P57" s="3">
        <v>14937494923</v>
      </c>
      <c r="Q57" s="3"/>
      <c r="R57" s="3">
        <v>62505077</v>
      </c>
    </row>
    <row r="58" spans="2:18">
      <c r="B58" s="2" t="s">
        <v>125</v>
      </c>
      <c r="C58" s="138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620000</v>
      </c>
      <c r="M58" s="3"/>
      <c r="N58" s="3">
        <v>4772648102</v>
      </c>
      <c r="O58" s="3"/>
      <c r="P58" s="3">
        <v>4720942260</v>
      </c>
      <c r="Q58" s="3"/>
      <c r="R58" s="3">
        <v>51705842</v>
      </c>
    </row>
    <row r="59" spans="2:18">
      <c r="B59" s="2" t="s">
        <v>220</v>
      </c>
      <c r="C59" s="138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8831</v>
      </c>
      <c r="M59" s="3"/>
      <c r="N59" s="3">
        <v>7199680236</v>
      </c>
      <c r="O59" s="3"/>
      <c r="P59" s="3">
        <v>7153408414</v>
      </c>
      <c r="Q59" s="3"/>
      <c r="R59" s="3">
        <v>46271822</v>
      </c>
    </row>
    <row r="60" spans="2:18">
      <c r="B60" s="2" t="s">
        <v>139</v>
      </c>
      <c r="C60" s="138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2617000</v>
      </c>
      <c r="M60" s="3"/>
      <c r="N60" s="3">
        <v>26667584066</v>
      </c>
      <c r="O60" s="3"/>
      <c r="P60" s="3">
        <v>26627741626</v>
      </c>
      <c r="Q60" s="3"/>
      <c r="R60" s="3">
        <v>39842440</v>
      </c>
    </row>
    <row r="61" spans="2:18">
      <c r="B61" s="2" t="s">
        <v>153</v>
      </c>
      <c r="C61" s="138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940456</v>
      </c>
      <c r="M61" s="3"/>
      <c r="N61" s="3">
        <v>15025858571</v>
      </c>
      <c r="O61" s="3"/>
      <c r="P61" s="3">
        <v>15014954934</v>
      </c>
      <c r="Q61" s="3"/>
      <c r="R61" s="3">
        <v>10903637</v>
      </c>
    </row>
    <row r="62" spans="2:18">
      <c r="B62" s="2" t="s">
        <v>131</v>
      </c>
      <c r="C62" s="138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19000</v>
      </c>
      <c r="M62" s="3"/>
      <c r="N62" s="3">
        <v>64782244</v>
      </c>
      <c r="O62" s="3"/>
      <c r="P62" s="3">
        <v>55300989</v>
      </c>
      <c r="Q62" s="3"/>
      <c r="R62" s="3">
        <v>9481255</v>
      </c>
    </row>
    <row r="63" spans="2:18">
      <c r="B63" s="2" t="s">
        <v>222</v>
      </c>
      <c r="C63" s="138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200</v>
      </c>
      <c r="M63" s="3"/>
      <c r="N63" s="3">
        <v>200000000</v>
      </c>
      <c r="O63" s="3"/>
      <c r="P63" s="3">
        <v>197261745</v>
      </c>
      <c r="Q63" s="3"/>
      <c r="R63" s="3">
        <v>2738255</v>
      </c>
    </row>
    <row r="64" spans="2:18">
      <c r="B64" s="2" t="s">
        <v>169</v>
      </c>
      <c r="C64" s="138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100</v>
      </c>
      <c r="M64" s="3"/>
      <c r="N64" s="3">
        <v>60115104</v>
      </c>
      <c r="O64" s="3"/>
      <c r="P64" s="3">
        <v>59569792</v>
      </c>
      <c r="Q64" s="3"/>
      <c r="R64" s="3">
        <v>545312</v>
      </c>
    </row>
    <row r="65" spans="2:18">
      <c r="B65" s="2" t="s">
        <v>195</v>
      </c>
      <c r="C65" s="138"/>
      <c r="D65" s="3">
        <v>0</v>
      </c>
      <c r="E65" s="3"/>
      <c r="F65" s="3">
        <v>0</v>
      </c>
      <c r="G65" s="3"/>
      <c r="H65" s="3">
        <v>0</v>
      </c>
      <c r="I65" s="3"/>
      <c r="J65" s="3">
        <v>0</v>
      </c>
      <c r="K65" s="3"/>
      <c r="L65" s="3">
        <v>902641</v>
      </c>
      <c r="M65" s="3"/>
      <c r="N65" s="3">
        <v>9502101807</v>
      </c>
      <c r="O65" s="3"/>
      <c r="P65" s="3">
        <v>9502101807</v>
      </c>
      <c r="Q65" s="3"/>
      <c r="R65" s="3">
        <v>0</v>
      </c>
    </row>
    <row r="66" spans="2:18">
      <c r="B66" s="2" t="s">
        <v>196</v>
      </c>
      <c r="C66" s="138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673000</v>
      </c>
      <c r="M66" s="3"/>
      <c r="N66" s="3">
        <v>8579404000</v>
      </c>
      <c r="O66" s="3"/>
      <c r="P66" s="3">
        <v>8579404000</v>
      </c>
      <c r="Q66" s="3"/>
      <c r="R66" s="3">
        <v>0</v>
      </c>
    </row>
    <row r="67" spans="2:18">
      <c r="B67" s="2" t="s">
        <v>15</v>
      </c>
      <c r="C67" s="138"/>
      <c r="D67" s="3">
        <v>0</v>
      </c>
      <c r="E67" s="3"/>
      <c r="F67" s="3">
        <v>0</v>
      </c>
      <c r="G67" s="3"/>
      <c r="H67" s="3">
        <v>0</v>
      </c>
      <c r="I67" s="3"/>
      <c r="J67" s="3">
        <v>0</v>
      </c>
      <c r="K67" s="3"/>
      <c r="L67" s="3">
        <v>35846</v>
      </c>
      <c r="M67" s="3"/>
      <c r="N67" s="3">
        <v>201681180</v>
      </c>
      <c r="O67" s="3"/>
      <c r="P67" s="3">
        <v>202289282</v>
      </c>
      <c r="Q67" s="3"/>
      <c r="R67" s="3">
        <v>-608102</v>
      </c>
    </row>
    <row r="68" spans="2:18">
      <c r="B68" s="2" t="s">
        <v>167</v>
      </c>
      <c r="C68" s="138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27493</v>
      </c>
      <c r="M68" s="3"/>
      <c r="N68" s="3">
        <v>100025668</v>
      </c>
      <c r="O68" s="3"/>
      <c r="P68" s="3">
        <v>118632295</v>
      </c>
      <c r="Q68" s="3"/>
      <c r="R68" s="3">
        <v>-18606627</v>
      </c>
    </row>
    <row r="69" spans="2:18">
      <c r="B69" s="2" t="s">
        <v>175</v>
      </c>
      <c r="C69" s="138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7370774</v>
      </c>
      <c r="M69" s="3"/>
      <c r="N69" s="3">
        <v>19570400021</v>
      </c>
      <c r="O69" s="3"/>
      <c r="P69" s="3">
        <v>19714576262</v>
      </c>
      <c r="Q69" s="3"/>
      <c r="R69" s="3">
        <v>-144176241</v>
      </c>
    </row>
    <row r="70" spans="2:18">
      <c r="B70" s="2" t="s">
        <v>120</v>
      </c>
      <c r="C70" s="138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332919</v>
      </c>
      <c r="M70" s="3"/>
      <c r="N70" s="3">
        <v>3172135462</v>
      </c>
      <c r="O70" s="3"/>
      <c r="P70" s="3">
        <v>3445065953</v>
      </c>
      <c r="Q70" s="3"/>
      <c r="R70" s="3">
        <v>-272930491</v>
      </c>
    </row>
    <row r="71" spans="2:18">
      <c r="B71" s="2" t="s">
        <v>127</v>
      </c>
      <c r="C71" s="138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1427234</v>
      </c>
      <c r="M71" s="3"/>
      <c r="N71" s="3">
        <v>14147178209</v>
      </c>
      <c r="O71" s="3"/>
      <c r="P71" s="3">
        <v>14511436474</v>
      </c>
      <c r="Q71" s="3"/>
      <c r="R71" s="3">
        <v>-364258265</v>
      </c>
    </row>
    <row r="72" spans="2:18">
      <c r="B72" s="2" t="s">
        <v>130</v>
      </c>
      <c r="C72" s="138"/>
      <c r="D72" s="3">
        <v>951827</v>
      </c>
      <c r="E72" s="3"/>
      <c r="F72" s="3">
        <v>27583350213</v>
      </c>
      <c r="G72" s="3"/>
      <c r="H72" s="3">
        <v>28144785851</v>
      </c>
      <c r="I72" s="3"/>
      <c r="J72" s="3">
        <v>-561435638</v>
      </c>
      <c r="K72" s="3"/>
      <c r="L72" s="3">
        <v>951827</v>
      </c>
      <c r="M72" s="3"/>
      <c r="N72" s="3">
        <v>27583350213</v>
      </c>
      <c r="O72" s="3"/>
      <c r="P72" s="3">
        <v>28144785851</v>
      </c>
      <c r="Q72" s="3"/>
      <c r="R72" s="3">
        <v>-561435638</v>
      </c>
    </row>
    <row r="73" spans="2:18">
      <c r="B73" s="2" t="s">
        <v>124</v>
      </c>
      <c r="C73" s="138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300000</v>
      </c>
      <c r="M73" s="3"/>
      <c r="N73" s="3">
        <v>4945336158</v>
      </c>
      <c r="O73" s="3"/>
      <c r="P73" s="3">
        <v>5531855395</v>
      </c>
      <c r="Q73" s="3"/>
      <c r="R73" s="3">
        <v>-586519237</v>
      </c>
    </row>
    <row r="74" spans="2:18">
      <c r="B74" s="2" t="s">
        <v>152</v>
      </c>
      <c r="C74" s="138"/>
      <c r="D74" s="3">
        <v>0</v>
      </c>
      <c r="E74" s="3"/>
      <c r="F74" s="3">
        <v>0</v>
      </c>
      <c r="G74" s="3"/>
      <c r="H74" s="3">
        <v>0</v>
      </c>
      <c r="I74" s="3"/>
      <c r="J74" s="3">
        <v>0</v>
      </c>
      <c r="K74" s="3"/>
      <c r="L74" s="3">
        <v>501303</v>
      </c>
      <c r="M74" s="3"/>
      <c r="N74" s="3">
        <v>1199970865</v>
      </c>
      <c r="O74" s="3"/>
      <c r="P74" s="3">
        <v>1849015840</v>
      </c>
      <c r="Q74" s="3"/>
      <c r="R74" s="3">
        <v>-649044975</v>
      </c>
    </row>
    <row r="75" spans="2:18">
      <c r="B75" s="2" t="s">
        <v>226</v>
      </c>
      <c r="C75" s="138"/>
      <c r="D75" s="3">
        <v>667000</v>
      </c>
      <c r="E75" s="3"/>
      <c r="F75" s="3">
        <v>14082327631</v>
      </c>
      <c r="G75" s="3"/>
      <c r="H75" s="3">
        <v>14287046048</v>
      </c>
      <c r="I75" s="3"/>
      <c r="J75" s="3">
        <v>-204718417</v>
      </c>
      <c r="K75" s="3"/>
      <c r="L75" s="3">
        <v>1167000</v>
      </c>
      <c r="M75" s="3"/>
      <c r="N75" s="3">
        <v>24045821465</v>
      </c>
      <c r="O75" s="3"/>
      <c r="P75" s="3">
        <v>24996975620</v>
      </c>
      <c r="Q75" s="3"/>
      <c r="R75" s="3">
        <v>-951154155</v>
      </c>
    </row>
    <row r="76" spans="2:18">
      <c r="B76" s="2" t="s">
        <v>193</v>
      </c>
      <c r="C76" s="138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222774</v>
      </c>
      <c r="M76" s="3"/>
      <c r="N76" s="3">
        <v>15080642532</v>
      </c>
      <c r="O76" s="3"/>
      <c r="P76" s="3">
        <v>16277268235</v>
      </c>
      <c r="Q76" s="3"/>
      <c r="R76" s="3">
        <v>-1196625703</v>
      </c>
    </row>
    <row r="77" spans="2:18">
      <c r="B77" s="2" t="s">
        <v>192</v>
      </c>
      <c r="C77" s="138"/>
      <c r="D77" s="3">
        <v>0</v>
      </c>
      <c r="E77" s="3"/>
      <c r="F77" s="3">
        <v>0</v>
      </c>
      <c r="G77" s="3"/>
      <c r="H77" s="3">
        <v>0</v>
      </c>
      <c r="I77" s="3"/>
      <c r="J77" s="3">
        <v>0</v>
      </c>
      <c r="K77" s="3"/>
      <c r="L77" s="3">
        <v>987000</v>
      </c>
      <c r="M77" s="3"/>
      <c r="N77" s="3">
        <v>18688147570</v>
      </c>
      <c r="O77" s="3"/>
      <c r="P77" s="3">
        <v>19970492085</v>
      </c>
      <c r="Q77" s="3"/>
      <c r="R77" s="3">
        <v>-1282344515</v>
      </c>
    </row>
    <row r="78" spans="2:18">
      <c r="B78" s="2" t="s">
        <v>19</v>
      </c>
      <c r="C78" s="138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4089000</v>
      </c>
      <c r="M78" s="3"/>
      <c r="N78" s="3">
        <v>15606803903</v>
      </c>
      <c r="O78" s="3"/>
      <c r="P78" s="3">
        <v>17010447950</v>
      </c>
      <c r="Q78" s="3"/>
      <c r="R78" s="3">
        <v>-1403644047</v>
      </c>
    </row>
    <row r="79" spans="2:18">
      <c r="B79" s="2" t="s">
        <v>164</v>
      </c>
      <c r="C79" s="138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1165794</v>
      </c>
      <c r="M79" s="3"/>
      <c r="N79" s="3">
        <v>22154057003</v>
      </c>
      <c r="O79" s="3"/>
      <c r="P79" s="3">
        <v>24874316277</v>
      </c>
      <c r="Q79" s="3"/>
      <c r="R79" s="3">
        <v>-2720259274</v>
      </c>
    </row>
    <row r="80" spans="2:18">
      <c r="B80" s="2" t="s">
        <v>137</v>
      </c>
      <c r="C80" s="138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2655000</v>
      </c>
      <c r="M80" s="3"/>
      <c r="N80" s="3">
        <v>11436309213</v>
      </c>
      <c r="O80" s="3"/>
      <c r="P80" s="3">
        <v>14934648296</v>
      </c>
      <c r="Q80" s="3"/>
      <c r="R80" s="3">
        <v>-3498339083</v>
      </c>
    </row>
    <row r="81" spans="2:18">
      <c r="B81" s="2" t="s">
        <v>217</v>
      </c>
      <c r="C81" s="138"/>
      <c r="D81" s="3">
        <v>0</v>
      </c>
      <c r="E81" s="3"/>
      <c r="F81" s="3">
        <v>0</v>
      </c>
      <c r="G81" s="3"/>
      <c r="H81" s="3">
        <v>0</v>
      </c>
      <c r="I81" s="3"/>
      <c r="J81" s="3">
        <v>0</v>
      </c>
      <c r="K81" s="3"/>
      <c r="L81" s="3">
        <v>6700000</v>
      </c>
      <c r="M81" s="3"/>
      <c r="N81" s="3">
        <v>21229180370</v>
      </c>
      <c r="O81" s="3"/>
      <c r="P81" s="3">
        <v>24750593644</v>
      </c>
      <c r="Q81" s="3"/>
      <c r="R81" s="3">
        <v>-3521413274</v>
      </c>
    </row>
    <row r="82" spans="2:18">
      <c r="B82" s="2" t="s">
        <v>18</v>
      </c>
      <c r="C82" s="138"/>
      <c r="D82" s="3">
        <v>0</v>
      </c>
      <c r="E82" s="3"/>
      <c r="F82" s="3">
        <v>0</v>
      </c>
      <c r="G82" s="3"/>
      <c r="H82" s="3">
        <v>0</v>
      </c>
      <c r="I82" s="3"/>
      <c r="J82" s="3">
        <v>0</v>
      </c>
      <c r="K82" s="3"/>
      <c r="L82" s="3">
        <v>1301600</v>
      </c>
      <c r="M82" s="3"/>
      <c r="N82" s="3">
        <v>19719749946</v>
      </c>
      <c r="O82" s="3"/>
      <c r="P82" s="3">
        <v>24018483239</v>
      </c>
      <c r="Q82" s="3"/>
      <c r="R82" s="3">
        <v>-4298733293</v>
      </c>
    </row>
    <row r="83" spans="2:18">
      <c r="B83" s="2" t="s">
        <v>166</v>
      </c>
      <c r="C83" s="138"/>
      <c r="D83" s="3">
        <v>0</v>
      </c>
      <c r="E83" s="3"/>
      <c r="F83" s="3">
        <v>0</v>
      </c>
      <c r="G83" s="3"/>
      <c r="H83" s="3">
        <v>0</v>
      </c>
      <c r="I83" s="3"/>
      <c r="J83" s="3">
        <v>0</v>
      </c>
      <c r="K83" s="3"/>
      <c r="L83" s="3">
        <v>401649</v>
      </c>
      <c r="M83" s="3"/>
      <c r="N83" s="3">
        <v>17383170697</v>
      </c>
      <c r="O83" s="3"/>
      <c r="P83" s="3">
        <v>22081131253</v>
      </c>
      <c r="Q83" s="3"/>
      <c r="R83" s="3">
        <v>-4697960556</v>
      </c>
    </row>
    <row r="84" spans="2:18">
      <c r="B84" s="2" t="s">
        <v>216</v>
      </c>
      <c r="C84" s="138"/>
      <c r="D84" s="3">
        <v>0</v>
      </c>
      <c r="E84" s="3"/>
      <c r="F84" s="3">
        <v>0</v>
      </c>
      <c r="G84" s="3"/>
      <c r="H84" s="3">
        <v>0</v>
      </c>
      <c r="I84" s="3"/>
      <c r="J84" s="3">
        <v>0</v>
      </c>
      <c r="K84" s="3"/>
      <c r="L84" s="3">
        <v>9750000</v>
      </c>
      <c r="M84" s="3"/>
      <c r="N84" s="3">
        <v>20088451167</v>
      </c>
      <c r="O84" s="3"/>
      <c r="P84" s="3">
        <v>25076135873</v>
      </c>
      <c r="Q84" s="3"/>
      <c r="R84" s="3">
        <v>-4987684706</v>
      </c>
    </row>
    <row r="85" spans="2:18">
      <c r="B85" s="2" t="s">
        <v>17</v>
      </c>
      <c r="C85" s="138"/>
      <c r="D85" s="3">
        <v>0</v>
      </c>
      <c r="E85" s="3"/>
      <c r="F85" s="3">
        <v>0</v>
      </c>
      <c r="G85" s="3"/>
      <c r="H85" s="3">
        <v>0</v>
      </c>
      <c r="I85" s="3"/>
      <c r="J85" s="3">
        <v>0</v>
      </c>
      <c r="K85" s="3"/>
      <c r="L85" s="3">
        <v>11185255</v>
      </c>
      <c r="M85" s="3"/>
      <c r="N85" s="3">
        <v>61669688827</v>
      </c>
      <c r="O85" s="3"/>
      <c r="P85" s="3">
        <v>68810718000</v>
      </c>
      <c r="Q85" s="3"/>
      <c r="R85" s="3">
        <v>-7141029173</v>
      </c>
    </row>
    <row r="86" spans="2:18">
      <c r="D86" s="3"/>
      <c r="F86" s="3"/>
      <c r="H86" s="3"/>
      <c r="J86" s="3"/>
      <c r="L86" s="3"/>
      <c r="N86" s="3"/>
      <c r="P86" s="3"/>
      <c r="R86" s="3"/>
    </row>
    <row r="87" spans="2:18" ht="21.75" thickBot="1">
      <c r="B87" s="30" t="s">
        <v>94</v>
      </c>
      <c r="D87" s="9"/>
      <c r="F87" s="9">
        <f>SUM(F10:F86)</f>
        <v>198800216705</v>
      </c>
      <c r="H87" s="9">
        <f>SUM(H10:H86)</f>
        <v>174408667446</v>
      </c>
      <c r="J87" s="9">
        <f>SUM(J10:J86)</f>
        <v>24391549259</v>
      </c>
      <c r="L87" s="9">
        <f>SUM(L10:L86)</f>
        <v>140814944</v>
      </c>
      <c r="N87" s="9">
        <f>SUM(N10:N86)</f>
        <v>1470739641060</v>
      </c>
      <c r="P87" s="9">
        <f>SUM(P10:P86)</f>
        <v>1354109228510</v>
      </c>
      <c r="R87" s="9">
        <f>SUM(R10:R86)</f>
        <v>116630412550</v>
      </c>
    </row>
    <row r="88" spans="2:18" ht="21.75" thickTop="1"/>
    <row r="89" spans="2:18" ht="26.25">
      <c r="J89" s="26">
        <v>12</v>
      </c>
    </row>
  </sheetData>
  <sortState xmlns:xlrd2="http://schemas.microsoft.com/office/spreadsheetml/2017/richdata2" ref="B10:R85">
    <sortCondition descending="1" ref="R10:R8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3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9"/>
  <sheetViews>
    <sheetView rightToLeft="1" view="pageBreakPreview" topLeftCell="A4" zoomScale="60" zoomScaleNormal="100" workbookViewId="0">
      <selection activeCell="D28" sqref="D28"/>
    </sheetView>
  </sheetViews>
  <sheetFormatPr defaultRowHeight="21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  <c r="S2" s="16"/>
      <c r="T2" s="16"/>
      <c r="U2" s="16"/>
    </row>
    <row r="3" spans="2:28" ht="30">
      <c r="B3" s="104" t="s">
        <v>56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6"/>
      <c r="R3" s="16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6"/>
      <c r="R4" s="16"/>
    </row>
    <row r="6" spans="2:28" s="2" customFormat="1" ht="30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29" t="s">
        <v>135</v>
      </c>
      <c r="C7" s="129"/>
      <c r="D7" s="129"/>
      <c r="E7" s="129"/>
      <c r="F7" s="12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>
      <c r="B8" s="106" t="s">
        <v>60</v>
      </c>
      <c r="D8" s="106" t="s">
        <v>58</v>
      </c>
      <c r="E8" s="106" t="s">
        <v>58</v>
      </c>
      <c r="F8" s="106" t="s">
        <v>58</v>
      </c>
      <c r="G8" s="106" t="s">
        <v>58</v>
      </c>
      <c r="H8" s="106" t="s">
        <v>58</v>
      </c>
      <c r="I8" s="106" t="s">
        <v>58</v>
      </c>
      <c r="J8" s="106" t="s">
        <v>58</v>
      </c>
      <c r="L8" s="106" t="s">
        <v>59</v>
      </c>
      <c r="M8" s="106" t="s">
        <v>59</v>
      </c>
      <c r="N8" s="106" t="s">
        <v>59</v>
      </c>
      <c r="O8" s="106" t="s">
        <v>59</v>
      </c>
      <c r="P8" s="106" t="s">
        <v>59</v>
      </c>
      <c r="Q8" s="106" t="s">
        <v>59</v>
      </c>
      <c r="R8" s="106" t="s">
        <v>59</v>
      </c>
    </row>
    <row r="9" spans="2:28" s="52" customFormat="1" ht="54" customHeight="1">
      <c r="B9" s="106" t="s">
        <v>60</v>
      </c>
      <c r="D9" s="126" t="s">
        <v>82</v>
      </c>
      <c r="E9" s="95"/>
      <c r="F9" s="126" t="s">
        <v>79</v>
      </c>
      <c r="G9" s="95"/>
      <c r="H9" s="126" t="s">
        <v>80</v>
      </c>
      <c r="I9" s="95"/>
      <c r="J9" s="126" t="s">
        <v>83</v>
      </c>
      <c r="K9" s="96"/>
      <c r="L9" s="126" t="s">
        <v>82</v>
      </c>
      <c r="M9" s="95"/>
      <c r="N9" s="126" t="s">
        <v>79</v>
      </c>
      <c r="O9" s="95"/>
      <c r="P9" s="126" t="s">
        <v>80</v>
      </c>
      <c r="Q9" s="95"/>
      <c r="R9" s="126" t="s">
        <v>83</v>
      </c>
    </row>
    <row r="10" spans="2:28" s="52" customFormat="1" ht="26.25">
      <c r="B10" s="94" t="s">
        <v>140</v>
      </c>
      <c r="C10" s="138"/>
      <c r="D10" s="83">
        <v>81477303</v>
      </c>
      <c r="E10" s="83"/>
      <c r="F10" s="83">
        <v>53990213</v>
      </c>
      <c r="G10" s="83"/>
      <c r="H10" s="83">
        <v>0</v>
      </c>
      <c r="I10" s="83"/>
      <c r="J10" s="83">
        <v>135467516</v>
      </c>
      <c r="K10" s="83"/>
      <c r="L10" s="83">
        <v>895333581</v>
      </c>
      <c r="M10" s="83"/>
      <c r="N10" s="83">
        <v>214081650</v>
      </c>
      <c r="O10" s="83"/>
      <c r="P10" s="83">
        <v>0</v>
      </c>
      <c r="Q10" s="83"/>
      <c r="R10" s="83">
        <v>1109415231</v>
      </c>
    </row>
    <row r="11" spans="2:28" s="52" customFormat="1" ht="26.25">
      <c r="B11" s="94" t="s">
        <v>144</v>
      </c>
      <c r="C11" s="138"/>
      <c r="D11" s="83">
        <v>0</v>
      </c>
      <c r="E11" s="83"/>
      <c r="F11" s="83">
        <v>0</v>
      </c>
      <c r="G11" s="83"/>
      <c r="H11" s="83">
        <v>0</v>
      </c>
      <c r="I11" s="83"/>
      <c r="J11" s="83">
        <v>0</v>
      </c>
      <c r="K11" s="83"/>
      <c r="L11" s="83">
        <v>0</v>
      </c>
      <c r="M11" s="83"/>
      <c r="N11" s="83">
        <v>0</v>
      </c>
      <c r="O11" s="83"/>
      <c r="P11" s="83">
        <v>787564561</v>
      </c>
      <c r="Q11" s="83"/>
      <c r="R11" s="83">
        <v>787564561</v>
      </c>
    </row>
    <row r="12" spans="2:28" s="52" customFormat="1" ht="26.25">
      <c r="B12" s="94" t="s">
        <v>157</v>
      </c>
      <c r="C12" s="138"/>
      <c r="D12" s="83">
        <v>0</v>
      </c>
      <c r="E12" s="83"/>
      <c r="F12" s="83">
        <v>2780485</v>
      </c>
      <c r="G12" s="83"/>
      <c r="H12" s="83">
        <v>0</v>
      </c>
      <c r="I12" s="83"/>
      <c r="J12" s="83">
        <v>2780485</v>
      </c>
      <c r="K12" s="83"/>
      <c r="L12" s="83">
        <v>0</v>
      </c>
      <c r="M12" s="83"/>
      <c r="N12" s="83">
        <v>6141406</v>
      </c>
      <c r="O12" s="83"/>
      <c r="P12" s="83">
        <v>675131225</v>
      </c>
      <c r="Q12" s="83"/>
      <c r="R12" s="83">
        <v>681272631</v>
      </c>
    </row>
    <row r="13" spans="2:28" s="52" customFormat="1" ht="26.25">
      <c r="B13" s="94" t="s">
        <v>155</v>
      </c>
      <c r="C13" s="138"/>
      <c r="D13" s="83">
        <v>0</v>
      </c>
      <c r="E13" s="83"/>
      <c r="F13" s="83">
        <v>0</v>
      </c>
      <c r="G13" s="83"/>
      <c r="H13" s="83">
        <v>0</v>
      </c>
      <c r="I13" s="83"/>
      <c r="J13" s="83">
        <v>0</v>
      </c>
      <c r="K13" s="83"/>
      <c r="L13" s="83">
        <v>0</v>
      </c>
      <c r="M13" s="83"/>
      <c r="N13" s="83">
        <v>0</v>
      </c>
      <c r="O13" s="83"/>
      <c r="P13" s="83">
        <v>345337978</v>
      </c>
      <c r="Q13" s="83"/>
      <c r="R13" s="83">
        <v>345337978</v>
      </c>
    </row>
    <row r="14" spans="2:28" s="52" customFormat="1" ht="26.25">
      <c r="B14" s="94" t="s">
        <v>146</v>
      </c>
      <c r="C14" s="138"/>
      <c r="D14" s="83">
        <v>0</v>
      </c>
      <c r="E14" s="83"/>
      <c r="F14" s="83">
        <v>0</v>
      </c>
      <c r="G14" s="83"/>
      <c r="H14" s="83">
        <v>0</v>
      </c>
      <c r="I14" s="83"/>
      <c r="J14" s="83">
        <v>0</v>
      </c>
      <c r="K14" s="83"/>
      <c r="L14" s="83">
        <v>0</v>
      </c>
      <c r="M14" s="83"/>
      <c r="N14" s="83">
        <v>0</v>
      </c>
      <c r="O14" s="83"/>
      <c r="P14" s="83">
        <v>308951322</v>
      </c>
      <c r="Q14" s="83"/>
      <c r="R14" s="83">
        <v>308951322</v>
      </c>
    </row>
    <row r="15" spans="2:28" s="52" customFormat="1" ht="26.25">
      <c r="B15" s="94" t="s">
        <v>156</v>
      </c>
      <c r="C15" s="138"/>
      <c r="D15" s="83">
        <v>0</v>
      </c>
      <c r="E15" s="83"/>
      <c r="F15" s="83">
        <v>0</v>
      </c>
      <c r="G15" s="83"/>
      <c r="H15" s="83">
        <v>0</v>
      </c>
      <c r="I15" s="83"/>
      <c r="J15" s="83">
        <v>0</v>
      </c>
      <c r="K15" s="83"/>
      <c r="L15" s="83">
        <v>0</v>
      </c>
      <c r="M15" s="83"/>
      <c r="N15" s="83">
        <v>0</v>
      </c>
      <c r="O15" s="83"/>
      <c r="P15" s="83">
        <v>230998666</v>
      </c>
      <c r="Q15" s="83"/>
      <c r="R15" s="83">
        <v>230998666</v>
      </c>
    </row>
    <row r="16" spans="2:28" s="52" customFormat="1" ht="26.25">
      <c r="B16" s="94" t="s">
        <v>145</v>
      </c>
      <c r="C16" s="138"/>
      <c r="D16" s="83">
        <v>0</v>
      </c>
      <c r="E16" s="83"/>
      <c r="F16" s="83">
        <v>0</v>
      </c>
      <c r="G16" s="83"/>
      <c r="H16" s="83">
        <v>0</v>
      </c>
      <c r="I16" s="83"/>
      <c r="J16" s="83">
        <v>0</v>
      </c>
      <c r="K16" s="83"/>
      <c r="L16" s="83">
        <v>0</v>
      </c>
      <c r="M16" s="83"/>
      <c r="N16" s="83">
        <v>0</v>
      </c>
      <c r="O16" s="83"/>
      <c r="P16" s="83">
        <v>164086756</v>
      </c>
      <c r="Q16" s="83"/>
      <c r="R16" s="83">
        <v>164086756</v>
      </c>
    </row>
    <row r="17" spans="2:18" s="52" customFormat="1" ht="26.25">
      <c r="B17" s="94" t="s">
        <v>221</v>
      </c>
      <c r="C17" s="138"/>
      <c r="D17" s="83">
        <v>0</v>
      </c>
      <c r="E17" s="83"/>
      <c r="F17" s="83">
        <v>0</v>
      </c>
      <c r="G17" s="83"/>
      <c r="H17" s="83">
        <v>0</v>
      </c>
      <c r="I17" s="83"/>
      <c r="J17" s="83">
        <v>0</v>
      </c>
      <c r="K17" s="83"/>
      <c r="L17" s="83">
        <v>0</v>
      </c>
      <c r="M17" s="83"/>
      <c r="N17" s="83">
        <v>0</v>
      </c>
      <c r="O17" s="83"/>
      <c r="P17" s="83">
        <v>131034806</v>
      </c>
      <c r="Q17" s="83"/>
      <c r="R17" s="83">
        <v>131034806</v>
      </c>
    </row>
    <row r="18" spans="2:18" s="52" customFormat="1" ht="26.25">
      <c r="B18" s="94" t="s">
        <v>173</v>
      </c>
      <c r="C18" s="138"/>
      <c r="D18" s="83">
        <v>0</v>
      </c>
      <c r="E18" s="83"/>
      <c r="F18" s="83">
        <v>2505126</v>
      </c>
      <c r="G18" s="83"/>
      <c r="H18" s="83">
        <v>0</v>
      </c>
      <c r="I18" s="83"/>
      <c r="J18" s="83">
        <v>2505126</v>
      </c>
      <c r="K18" s="83"/>
      <c r="L18" s="83">
        <v>0</v>
      </c>
      <c r="M18" s="83"/>
      <c r="N18" s="83">
        <v>4800221</v>
      </c>
      <c r="O18" s="83"/>
      <c r="P18" s="83">
        <v>118881171</v>
      </c>
      <c r="Q18" s="83"/>
      <c r="R18" s="83">
        <v>123681392</v>
      </c>
    </row>
    <row r="19" spans="2:18" s="52" customFormat="1" ht="26.25">
      <c r="B19" s="94" t="s">
        <v>147</v>
      </c>
      <c r="C19" s="138"/>
      <c r="D19" s="83">
        <v>0</v>
      </c>
      <c r="E19" s="83"/>
      <c r="F19" s="83">
        <v>0</v>
      </c>
      <c r="G19" s="83"/>
      <c r="H19" s="83">
        <v>0</v>
      </c>
      <c r="I19" s="83"/>
      <c r="J19" s="83">
        <v>0</v>
      </c>
      <c r="K19" s="83"/>
      <c r="L19" s="83">
        <v>0</v>
      </c>
      <c r="M19" s="83"/>
      <c r="N19" s="83">
        <v>0</v>
      </c>
      <c r="O19" s="83"/>
      <c r="P19" s="83">
        <v>77937168</v>
      </c>
      <c r="Q19" s="83"/>
      <c r="R19" s="83">
        <v>77937168</v>
      </c>
    </row>
    <row r="20" spans="2:18" s="52" customFormat="1" ht="26.25">
      <c r="B20" s="94" t="s">
        <v>154</v>
      </c>
      <c r="C20" s="138"/>
      <c r="D20" s="83">
        <v>0</v>
      </c>
      <c r="E20" s="83"/>
      <c r="F20" s="83">
        <v>0</v>
      </c>
      <c r="G20" s="83"/>
      <c r="H20" s="83">
        <v>0</v>
      </c>
      <c r="I20" s="83"/>
      <c r="J20" s="83">
        <v>0</v>
      </c>
      <c r="K20" s="83"/>
      <c r="L20" s="83">
        <v>0</v>
      </c>
      <c r="M20" s="83"/>
      <c r="N20" s="83">
        <v>0</v>
      </c>
      <c r="O20" s="83"/>
      <c r="P20" s="83">
        <v>62762227</v>
      </c>
      <c r="Q20" s="83"/>
      <c r="R20" s="83">
        <v>62762227</v>
      </c>
    </row>
    <row r="21" spans="2:18" s="52" customFormat="1" ht="26.25">
      <c r="B21" s="94" t="s">
        <v>168</v>
      </c>
      <c r="C21" s="138"/>
      <c r="D21" s="83">
        <v>0</v>
      </c>
      <c r="E21" s="83"/>
      <c r="F21" s="83">
        <v>0</v>
      </c>
      <c r="G21" s="83"/>
      <c r="H21" s="83">
        <v>0</v>
      </c>
      <c r="I21" s="83"/>
      <c r="J21" s="83">
        <v>0</v>
      </c>
      <c r="K21" s="83"/>
      <c r="L21" s="83">
        <v>0</v>
      </c>
      <c r="M21" s="83"/>
      <c r="N21" s="83">
        <v>0</v>
      </c>
      <c r="O21" s="83"/>
      <c r="P21" s="83">
        <v>62505077</v>
      </c>
      <c r="Q21" s="83"/>
      <c r="R21" s="83">
        <v>62505077</v>
      </c>
    </row>
    <row r="22" spans="2:18" s="52" customFormat="1" ht="26.25">
      <c r="B22" s="94" t="s">
        <v>220</v>
      </c>
      <c r="C22" s="138"/>
      <c r="D22" s="83">
        <v>0</v>
      </c>
      <c r="E22" s="83"/>
      <c r="F22" s="83">
        <v>0</v>
      </c>
      <c r="G22" s="83"/>
      <c r="H22" s="83">
        <v>0</v>
      </c>
      <c r="I22" s="83"/>
      <c r="J22" s="83">
        <v>0</v>
      </c>
      <c r="K22" s="83"/>
      <c r="L22" s="83">
        <v>0</v>
      </c>
      <c r="M22" s="83"/>
      <c r="N22" s="83">
        <v>0</v>
      </c>
      <c r="O22" s="83"/>
      <c r="P22" s="83">
        <v>46271822</v>
      </c>
      <c r="Q22" s="83"/>
      <c r="R22" s="83">
        <v>46271822</v>
      </c>
    </row>
    <row r="23" spans="2:18" s="52" customFormat="1" ht="26.25">
      <c r="B23" s="94" t="s">
        <v>233</v>
      </c>
      <c r="C23" s="138"/>
      <c r="D23" s="83">
        <v>0</v>
      </c>
      <c r="E23" s="83"/>
      <c r="F23" s="83">
        <v>33255753</v>
      </c>
      <c r="G23" s="83"/>
      <c r="H23" s="83">
        <v>0</v>
      </c>
      <c r="I23" s="83"/>
      <c r="J23" s="83">
        <v>33255753</v>
      </c>
      <c r="K23" s="83"/>
      <c r="L23" s="83">
        <v>0</v>
      </c>
      <c r="M23" s="83"/>
      <c r="N23" s="83">
        <v>33255753</v>
      </c>
      <c r="O23" s="83"/>
      <c r="P23" s="83">
        <v>0</v>
      </c>
      <c r="Q23" s="83"/>
      <c r="R23" s="83">
        <v>33255753</v>
      </c>
    </row>
    <row r="24" spans="2:18" s="52" customFormat="1" ht="26.25">
      <c r="B24" s="94" t="s">
        <v>222</v>
      </c>
      <c r="C24" s="138"/>
      <c r="D24" s="83">
        <v>0</v>
      </c>
      <c r="E24" s="83"/>
      <c r="F24" s="83">
        <v>0</v>
      </c>
      <c r="G24" s="83"/>
      <c r="H24" s="83">
        <v>0</v>
      </c>
      <c r="I24" s="83"/>
      <c r="J24" s="83">
        <v>0</v>
      </c>
      <c r="K24" s="83"/>
      <c r="L24" s="83">
        <v>0</v>
      </c>
      <c r="M24" s="83"/>
      <c r="N24" s="83">
        <v>0</v>
      </c>
      <c r="O24" s="83"/>
      <c r="P24" s="83">
        <v>2738255</v>
      </c>
      <c r="Q24" s="83"/>
      <c r="R24" s="83">
        <v>2738255</v>
      </c>
    </row>
    <row r="25" spans="2:18" s="52" customFormat="1" ht="26.25">
      <c r="B25" s="94" t="s">
        <v>169</v>
      </c>
      <c r="C25" s="138"/>
      <c r="D25" s="83">
        <v>0</v>
      </c>
      <c r="E25" s="83"/>
      <c r="F25" s="83">
        <v>0</v>
      </c>
      <c r="G25" s="83"/>
      <c r="H25" s="83">
        <v>0</v>
      </c>
      <c r="I25" s="83"/>
      <c r="J25" s="83">
        <v>0</v>
      </c>
      <c r="K25" s="83"/>
      <c r="L25" s="83">
        <v>0</v>
      </c>
      <c r="M25" s="83"/>
      <c r="N25" s="83">
        <v>0</v>
      </c>
      <c r="O25" s="83"/>
      <c r="P25" s="83">
        <v>545312</v>
      </c>
      <c r="Q25" s="83"/>
      <c r="R25" s="83">
        <v>545312</v>
      </c>
    </row>
    <row r="26" spans="2:18" ht="26.25">
      <c r="B26" s="92"/>
      <c r="C26" s="52"/>
      <c r="D26" s="75"/>
      <c r="E26" s="87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2:18" ht="27" thickBot="1">
      <c r="B27" s="93" t="s">
        <v>94</v>
      </c>
      <c r="D27" s="72">
        <f>SUM(D10:D26)</f>
        <v>81477303</v>
      </c>
      <c r="E27" s="87"/>
      <c r="F27" s="72">
        <f>SUM(F10:F26)</f>
        <v>92531577</v>
      </c>
      <c r="G27" s="83"/>
      <c r="H27" s="72">
        <f>SUM(H10:H25)</f>
        <v>0</v>
      </c>
      <c r="I27" s="83"/>
      <c r="J27" s="72">
        <f>SUM(J10:J26)</f>
        <v>174008880</v>
      </c>
      <c r="K27" s="83"/>
      <c r="L27" s="72">
        <f>SUM(L10:L26)</f>
        <v>895333581</v>
      </c>
      <c r="M27" s="83"/>
      <c r="N27" s="72">
        <f>SUM(N10:N26)</f>
        <v>258279030</v>
      </c>
      <c r="O27" s="83"/>
      <c r="P27" s="72">
        <f>SUM(P10:P26)</f>
        <v>3014746346</v>
      </c>
      <c r="Q27" s="83"/>
      <c r="R27" s="72">
        <f>SUM(R10:R26)</f>
        <v>4168358957</v>
      </c>
    </row>
    <row r="28" spans="2:18" ht="27" thickTop="1">
      <c r="D28" s="83"/>
      <c r="E28" s="87"/>
      <c r="G28" s="83"/>
      <c r="I28" s="83"/>
      <c r="K28" s="83"/>
      <c r="M28" s="83"/>
      <c r="O28" s="83"/>
      <c r="Q28" s="83"/>
    </row>
    <row r="29" spans="2:18" ht="30">
      <c r="J29" s="55">
        <v>13</v>
      </c>
    </row>
  </sheetData>
  <sortState xmlns:xlrd2="http://schemas.microsoft.com/office/spreadsheetml/2017/richdata2" ref="B10:R25">
    <sortCondition descending="1" ref="R10:R25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F15" sqref="F15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28" ht="27" customHeight="1">
      <c r="B3" s="104" t="s">
        <v>56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28" ht="27" customHeight="1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28" ht="73.5" customHeight="1"/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>
      <c r="B9" s="108" t="s">
        <v>84</v>
      </c>
      <c r="C9" s="108" t="s">
        <v>84</v>
      </c>
      <c r="D9" s="108" t="s">
        <v>84</v>
      </c>
      <c r="F9" s="108" t="s">
        <v>58</v>
      </c>
      <c r="G9" s="108" t="s">
        <v>58</v>
      </c>
      <c r="H9" s="108" t="s">
        <v>58</v>
      </c>
      <c r="J9" s="108" t="s">
        <v>59</v>
      </c>
      <c r="K9" s="108" t="s">
        <v>59</v>
      </c>
      <c r="L9" s="108" t="s">
        <v>59</v>
      </c>
    </row>
    <row r="10" spans="2:28" s="42" customFormat="1" ht="50.25" customHeight="1">
      <c r="B10" s="127" t="s">
        <v>85</v>
      </c>
      <c r="D10" s="127" t="s">
        <v>43</v>
      </c>
      <c r="F10" s="127" t="s">
        <v>86</v>
      </c>
      <c r="H10" s="127" t="s">
        <v>87</v>
      </c>
      <c r="J10" s="125" t="s">
        <v>86</v>
      </c>
      <c r="L10" s="127" t="s">
        <v>87</v>
      </c>
    </row>
    <row r="11" spans="2:28" s="4" customFormat="1" ht="21.75" customHeight="1">
      <c r="B11" s="4" t="s">
        <v>50</v>
      </c>
      <c r="C11" s="138"/>
      <c r="D11" s="4" t="s">
        <v>51</v>
      </c>
      <c r="E11" s="138"/>
      <c r="F11" s="67">
        <v>3082</v>
      </c>
      <c r="G11" s="67"/>
      <c r="H11" s="67" t="s">
        <v>65</v>
      </c>
      <c r="I11" s="67"/>
      <c r="J11" s="67">
        <v>40533939</v>
      </c>
      <c r="L11" s="48" t="s">
        <v>65</v>
      </c>
    </row>
    <row r="12" spans="2:28" s="4" customFormat="1" ht="21.75" customHeight="1">
      <c r="B12" s="4" t="s">
        <v>206</v>
      </c>
      <c r="C12" s="138"/>
      <c r="D12" s="4" t="s">
        <v>207</v>
      </c>
      <c r="E12" s="138"/>
      <c r="F12" s="67">
        <v>482384</v>
      </c>
      <c r="G12" s="67"/>
      <c r="H12" s="67" t="s">
        <v>65</v>
      </c>
      <c r="I12" s="67"/>
      <c r="J12" s="67">
        <v>19419537</v>
      </c>
      <c r="L12" s="140"/>
    </row>
    <row r="13" spans="2:28" s="4" customFormat="1" ht="21.75" customHeight="1">
      <c r="B13" s="4" t="s">
        <v>53</v>
      </c>
      <c r="C13" s="138"/>
      <c r="D13" s="4" t="s">
        <v>54</v>
      </c>
      <c r="E13" s="138"/>
      <c r="F13" s="67">
        <v>1366</v>
      </c>
      <c r="G13" s="67"/>
      <c r="H13" s="67" t="s">
        <v>65</v>
      </c>
      <c r="I13" s="67"/>
      <c r="J13" s="67">
        <v>4336441</v>
      </c>
    </row>
    <row r="14" spans="2:28" ht="21.75" customHeight="1" thickBot="1">
      <c r="B14" s="130" t="s">
        <v>94</v>
      </c>
      <c r="C14" s="130"/>
      <c r="D14" s="130"/>
      <c r="F14" s="72">
        <f>SUM(F11:F13)</f>
        <v>486832</v>
      </c>
      <c r="H14" s="30"/>
      <c r="J14" s="72">
        <f>SUM(J11:J13)</f>
        <v>64289917</v>
      </c>
      <c r="L14" s="30"/>
    </row>
    <row r="15" spans="2:28" ht="21.75" customHeight="1" thickTop="1"/>
    <row r="16" spans="2:28" ht="30">
      <c r="F16" s="58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N17" sqref="N17"/>
    </sheetView>
  </sheetViews>
  <sheetFormatPr defaultRowHeight="21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2.425781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2.140625" style="32" customWidth="1"/>
    <col min="15" max="15" width="1" style="32" customWidth="1"/>
    <col min="16" max="16" width="13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3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2:28" ht="30">
      <c r="B3" s="132" t="s">
        <v>56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2:28" ht="30">
      <c r="B4" s="132" t="s">
        <v>228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2:28" s="33" customFormat="1" ht="87" customHeight="1"/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69" t="s">
        <v>134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>
      <c r="B9" s="131" t="s">
        <v>57</v>
      </c>
      <c r="C9" s="131" t="s">
        <v>57</v>
      </c>
      <c r="D9" s="131" t="s">
        <v>57</v>
      </c>
      <c r="E9" s="131" t="s">
        <v>57</v>
      </c>
      <c r="F9" s="131" t="s">
        <v>57</v>
      </c>
      <c r="G9" s="131" t="s">
        <v>57</v>
      </c>
      <c r="H9" s="131" t="s">
        <v>57</v>
      </c>
      <c r="J9" s="131" t="s">
        <v>58</v>
      </c>
      <c r="K9" s="131" t="s">
        <v>58</v>
      </c>
      <c r="L9" s="131" t="s">
        <v>58</v>
      </c>
      <c r="M9" s="131" t="s">
        <v>58</v>
      </c>
      <c r="N9" s="131" t="s">
        <v>58</v>
      </c>
      <c r="P9" s="131" t="s">
        <v>59</v>
      </c>
      <c r="Q9" s="131" t="s">
        <v>59</v>
      </c>
      <c r="R9" s="131" t="s">
        <v>59</v>
      </c>
      <c r="S9" s="131" t="s">
        <v>59</v>
      </c>
      <c r="T9" s="131" t="s">
        <v>59</v>
      </c>
    </row>
    <row r="10" spans="2:28" s="35" customFormat="1" ht="60" customHeight="1">
      <c r="B10" s="134" t="s">
        <v>60</v>
      </c>
      <c r="C10" s="38"/>
      <c r="D10" s="134" t="s">
        <v>61</v>
      </c>
      <c r="E10" s="38"/>
      <c r="F10" s="134" t="s">
        <v>29</v>
      </c>
      <c r="G10" s="38"/>
      <c r="H10" s="134" t="s">
        <v>30</v>
      </c>
      <c r="J10" s="134" t="s">
        <v>62</v>
      </c>
      <c r="K10" s="38"/>
      <c r="L10" s="134" t="s">
        <v>63</v>
      </c>
      <c r="M10" s="38"/>
      <c r="N10" s="134" t="s">
        <v>64</v>
      </c>
      <c r="P10" s="134" t="s">
        <v>62</v>
      </c>
      <c r="Q10" s="38"/>
      <c r="R10" s="134" t="s">
        <v>63</v>
      </c>
      <c r="S10" s="38"/>
      <c r="T10" s="134" t="s">
        <v>64</v>
      </c>
    </row>
    <row r="11" spans="2:28" s="33" customFormat="1">
      <c r="B11" s="103" t="s">
        <v>140</v>
      </c>
      <c r="C11" s="138"/>
      <c r="D11" s="34" t="s">
        <v>65</v>
      </c>
      <c r="E11" s="34"/>
      <c r="F11" s="34" t="s">
        <v>143</v>
      </c>
      <c r="G11" s="34"/>
      <c r="H11" s="34">
        <v>18</v>
      </c>
      <c r="I11" s="34"/>
      <c r="J11" s="34">
        <v>81477303</v>
      </c>
      <c r="K11" s="34"/>
      <c r="L11" s="34" t="s">
        <v>65</v>
      </c>
      <c r="M11" s="34"/>
      <c r="N11" s="34">
        <v>81477303</v>
      </c>
      <c r="O11" s="34"/>
      <c r="P11" s="34">
        <v>895333581</v>
      </c>
      <c r="Q11" s="34"/>
      <c r="R11" s="34" t="s">
        <v>65</v>
      </c>
      <c r="S11" s="34"/>
      <c r="T11" s="34">
        <v>895333581</v>
      </c>
    </row>
    <row r="12" spans="2:28" s="33" customFormat="1">
      <c r="B12" s="103" t="s">
        <v>50</v>
      </c>
      <c r="C12" s="138"/>
      <c r="D12" s="34">
        <v>27</v>
      </c>
      <c r="E12" s="34"/>
      <c r="F12" s="34" t="s">
        <v>65</v>
      </c>
      <c r="G12" s="34"/>
      <c r="H12" s="34">
        <v>0</v>
      </c>
      <c r="I12" s="34"/>
      <c r="J12" s="34">
        <v>3082</v>
      </c>
      <c r="K12" s="34"/>
      <c r="L12" s="34">
        <v>0</v>
      </c>
      <c r="M12" s="34"/>
      <c r="N12" s="34">
        <v>3082</v>
      </c>
      <c r="O12" s="34"/>
      <c r="P12" s="34">
        <v>40533939</v>
      </c>
      <c r="Q12" s="34"/>
      <c r="R12" s="34">
        <v>0</v>
      </c>
      <c r="S12" s="34"/>
      <c r="T12" s="34">
        <v>40533939</v>
      </c>
    </row>
    <row r="13" spans="2:28" s="33" customFormat="1">
      <c r="B13" s="103" t="s">
        <v>206</v>
      </c>
      <c r="C13" s="138"/>
      <c r="D13" s="34">
        <v>30</v>
      </c>
      <c r="E13" s="34"/>
      <c r="F13" s="34" t="s">
        <v>65</v>
      </c>
      <c r="G13" s="34"/>
      <c r="H13" s="34">
        <v>0</v>
      </c>
      <c r="I13" s="34"/>
      <c r="J13" s="34">
        <v>482384</v>
      </c>
      <c r="K13" s="34"/>
      <c r="L13" s="34">
        <v>0</v>
      </c>
      <c r="M13" s="34"/>
      <c r="N13" s="34">
        <v>482384</v>
      </c>
      <c r="O13" s="34"/>
      <c r="P13" s="34">
        <v>19419537</v>
      </c>
      <c r="Q13" s="34"/>
      <c r="R13" s="34">
        <v>0</v>
      </c>
      <c r="S13" s="34"/>
      <c r="T13" s="34">
        <v>19419537</v>
      </c>
    </row>
    <row r="14" spans="2:28" s="33" customFormat="1">
      <c r="B14" s="103" t="s">
        <v>53</v>
      </c>
      <c r="C14" s="138"/>
      <c r="D14" s="34">
        <v>17</v>
      </c>
      <c r="E14" s="34"/>
      <c r="F14" s="34" t="s">
        <v>65</v>
      </c>
      <c r="G14" s="34"/>
      <c r="H14" s="34">
        <v>0</v>
      </c>
      <c r="I14" s="34"/>
      <c r="J14" s="34">
        <v>1366</v>
      </c>
      <c r="K14" s="34"/>
      <c r="L14" s="34">
        <v>0</v>
      </c>
      <c r="M14" s="34"/>
      <c r="N14" s="34">
        <v>1366</v>
      </c>
      <c r="O14" s="34"/>
      <c r="P14" s="34">
        <v>4336441</v>
      </c>
      <c r="Q14" s="34"/>
      <c r="R14" s="34">
        <v>0</v>
      </c>
      <c r="S14" s="34"/>
      <c r="T14" s="34">
        <v>4336441</v>
      </c>
    </row>
    <row r="15" spans="2:28" s="33" customFormat="1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>
      <c r="B16" s="133" t="s">
        <v>94</v>
      </c>
      <c r="C16" s="133"/>
      <c r="D16" s="133"/>
      <c r="E16" s="133"/>
      <c r="F16" s="133"/>
      <c r="G16" s="133"/>
      <c r="H16" s="133"/>
      <c r="J16" s="40">
        <f>SUM(J11:J14)</f>
        <v>81964135</v>
      </c>
      <c r="L16" s="68">
        <f>SUM(L11:L14)</f>
        <v>0</v>
      </c>
      <c r="N16" s="40">
        <f>SUM(N11:N15)</f>
        <v>81964135</v>
      </c>
      <c r="P16" s="40">
        <f>SUM(P11:P14)</f>
        <v>959623498</v>
      </c>
      <c r="R16" s="68">
        <f>SUM(R11:R14)</f>
        <v>0</v>
      </c>
      <c r="T16" s="40">
        <f>SUM(T11:T15)</f>
        <v>959623498</v>
      </c>
    </row>
    <row r="17" spans="10:10" ht="21.75" thickTop="1"/>
    <row r="19" spans="10:10" ht="30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H10"/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tabSelected="1" view="pageBreakPreview" topLeftCell="A3" zoomScale="85" zoomScaleNormal="85" zoomScaleSheetLayoutView="85" workbookViewId="0">
      <selection activeCell="D7" sqref="D7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4" t="s">
        <v>0</v>
      </c>
      <c r="C2" s="104"/>
      <c r="D2" s="104"/>
      <c r="E2" s="104"/>
      <c r="F2" s="104"/>
    </row>
    <row r="3" spans="2:28" ht="30">
      <c r="B3" s="104" t="s">
        <v>56</v>
      </c>
      <c r="C3" s="104"/>
      <c r="D3" s="104"/>
      <c r="E3" s="104"/>
      <c r="F3" s="104"/>
    </row>
    <row r="4" spans="2:28" ht="30">
      <c r="B4" s="104" t="s">
        <v>228</v>
      </c>
      <c r="C4" s="104"/>
      <c r="D4" s="104"/>
      <c r="E4" s="104"/>
      <c r="F4" s="104"/>
    </row>
    <row r="5" spans="2:28" ht="125.25" customHeight="1"/>
    <row r="6" spans="2:28" s="25" customFormat="1" ht="24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>
      <c r="B7" s="63" t="s">
        <v>133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>
      <c r="B9" s="123" t="s">
        <v>88</v>
      </c>
      <c r="D9" s="104" t="s">
        <v>58</v>
      </c>
      <c r="F9" s="104" t="s">
        <v>229</v>
      </c>
    </row>
    <row r="10" spans="2:28" ht="30">
      <c r="B10" s="136" t="s">
        <v>88</v>
      </c>
      <c r="D10" s="137" t="s">
        <v>46</v>
      </c>
      <c r="F10" s="137" t="s">
        <v>46</v>
      </c>
    </row>
    <row r="11" spans="2:28" ht="26.25">
      <c r="B11" s="26" t="s">
        <v>88</v>
      </c>
      <c r="C11" s="138"/>
      <c r="D11" s="97">
        <v>184684525</v>
      </c>
      <c r="E11" s="97"/>
      <c r="F11" s="97">
        <v>491844270</v>
      </c>
    </row>
    <row r="12" spans="2:28" ht="26.25">
      <c r="B12" s="26" t="s">
        <v>90</v>
      </c>
      <c r="C12" s="138"/>
      <c r="D12" s="97">
        <v>42238766</v>
      </c>
      <c r="E12" s="97"/>
      <c r="F12" s="97">
        <v>283261524</v>
      </c>
    </row>
    <row r="13" spans="2:28" ht="26.25" hidden="1">
      <c r="B13" s="26" t="s">
        <v>89</v>
      </c>
      <c r="C13" s="26"/>
      <c r="D13" s="97">
        <v>0</v>
      </c>
      <c r="E13" s="98"/>
      <c r="F13" s="97">
        <v>0</v>
      </c>
    </row>
    <row r="14" spans="2:28" ht="26.25">
      <c r="B14" s="26"/>
      <c r="C14" s="26"/>
      <c r="D14" s="97"/>
      <c r="E14" s="98"/>
      <c r="F14" s="97"/>
    </row>
    <row r="15" spans="2:28" ht="27" thickBot="1">
      <c r="B15" s="99" t="s">
        <v>94</v>
      </c>
      <c r="C15" s="26"/>
      <c r="D15" s="100">
        <f>SUM(D11:D14)</f>
        <v>226923291</v>
      </c>
      <c r="E15" s="98"/>
      <c r="F15" s="100">
        <f>SUM(F11:F14)</f>
        <v>775105794</v>
      </c>
    </row>
    <row r="16" spans="2:28" ht="21.75" thickTop="1"/>
    <row r="17" spans="1:6" ht="85.5" customHeight="1"/>
    <row r="18" spans="1:6" ht="85.5" customHeight="1"/>
    <row r="19" spans="1:6" ht="30">
      <c r="A19" s="135">
        <v>16</v>
      </c>
      <c r="B19" s="135"/>
      <c r="C19" s="135"/>
      <c r="D19" s="135"/>
      <c r="E19" s="135"/>
      <c r="F19" s="135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D9" sqref="D9:G9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3:17" ht="30">
      <c r="C3" s="104" t="s">
        <v>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3:17" ht="30">
      <c r="C4" s="104" t="s">
        <v>228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54" t="s">
        <v>95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05" t="s">
        <v>105</v>
      </c>
      <c r="D9" s="106" t="s">
        <v>223</v>
      </c>
      <c r="E9" s="106" t="s">
        <v>3</v>
      </c>
      <c r="F9" s="106" t="s">
        <v>3</v>
      </c>
      <c r="G9" s="106" t="s">
        <v>3</v>
      </c>
      <c r="I9" s="106" t="s">
        <v>4</v>
      </c>
      <c r="J9" s="106" t="s">
        <v>4</v>
      </c>
      <c r="K9" s="106" t="s">
        <v>4</v>
      </c>
      <c r="M9" s="106" t="s">
        <v>229</v>
      </c>
      <c r="N9" s="106" t="s">
        <v>5</v>
      </c>
      <c r="O9" s="106" t="s">
        <v>5</v>
      </c>
      <c r="P9" s="106" t="s">
        <v>5</v>
      </c>
      <c r="Q9" s="106" t="s">
        <v>5</v>
      </c>
    </row>
    <row r="10" spans="3:17" s="6" customFormat="1" ht="44.25" customHeight="1">
      <c r="C10" s="105"/>
      <c r="D10" s="11"/>
      <c r="E10" s="107" t="s">
        <v>7</v>
      </c>
      <c r="F10" s="11"/>
      <c r="G10" s="107" t="s">
        <v>8</v>
      </c>
      <c r="I10" s="107" t="s">
        <v>106</v>
      </c>
      <c r="J10" s="11"/>
      <c r="K10" s="107" t="s">
        <v>107</v>
      </c>
      <c r="M10" s="107" t="s">
        <v>7</v>
      </c>
      <c r="N10" s="11"/>
      <c r="O10" s="107" t="s">
        <v>8</v>
      </c>
      <c r="Q10" s="109" t="s">
        <v>12</v>
      </c>
    </row>
    <row r="11" spans="3:17" s="6" customFormat="1" ht="39.75" customHeight="1">
      <c r="C11" s="105"/>
      <c r="D11" s="10"/>
      <c r="E11" s="108" t="s">
        <v>7</v>
      </c>
      <c r="F11" s="10"/>
      <c r="G11" s="108" t="s">
        <v>8</v>
      </c>
      <c r="I11" s="108"/>
      <c r="J11" s="10"/>
      <c r="K11" s="108"/>
      <c r="M11" s="108" t="s">
        <v>7</v>
      </c>
      <c r="N11" s="10"/>
      <c r="O11" s="108" t="s">
        <v>8</v>
      </c>
      <c r="Q11" s="110" t="s">
        <v>12</v>
      </c>
    </row>
    <row r="12" spans="3:17">
      <c r="C12" s="43" t="s">
        <v>97</v>
      </c>
      <c r="E12" s="3">
        <f>سهام!G39</f>
        <v>511396368863</v>
      </c>
      <c r="G12" s="3">
        <f>سهام!I39</f>
        <v>574044480891.6543</v>
      </c>
      <c r="I12" s="3">
        <f>سهام!M39</f>
        <v>182516004989</v>
      </c>
      <c r="K12" s="3">
        <f>سهام!Q39</f>
        <v>230971120646</v>
      </c>
      <c r="M12" s="3">
        <f>سهام!W39</f>
        <v>489515133017</v>
      </c>
      <c r="O12" s="3">
        <f>سهام!Y39</f>
        <v>627274807309.02966</v>
      </c>
      <c r="Q12" s="8">
        <f t="shared" ref="Q12:Q17" si="0">O12/$O$19</f>
        <v>0.98140395184859663</v>
      </c>
    </row>
    <row r="13" spans="3:17">
      <c r="C13" s="2" t="s">
        <v>101</v>
      </c>
      <c r="E13" s="3">
        <f>سپرده!L14</f>
        <v>644108463</v>
      </c>
      <c r="G13" s="3">
        <f>E13</f>
        <v>644108463</v>
      </c>
      <c r="I13" s="3">
        <f>سپرده!N14</f>
        <v>78876593687</v>
      </c>
      <c r="K13" s="3">
        <f>سپرده!P14</f>
        <v>77279600284</v>
      </c>
      <c r="M13" s="3">
        <f>سپرده!R14</f>
        <v>2241101866</v>
      </c>
      <c r="O13" s="3">
        <f>M13</f>
        <v>2241101866</v>
      </c>
      <c r="Q13" s="8">
        <f t="shared" si="0"/>
        <v>3.5063200405306681E-3</v>
      </c>
    </row>
    <row r="14" spans="3:17">
      <c r="C14" s="2" t="s">
        <v>99</v>
      </c>
      <c r="E14" s="3">
        <f>'اوراق مشارکت'!R16</f>
        <v>5295385126</v>
      </c>
      <c r="G14" s="3">
        <f>'اوراق مشارکت'!T16</f>
        <v>5461132579</v>
      </c>
      <c r="I14" s="3">
        <f>'اوراق مشارکت'!X16</f>
        <v>4091096572</v>
      </c>
      <c r="K14" s="3">
        <f>'اوراق مشارکت'!AB16</f>
        <v>0</v>
      </c>
      <c r="M14" s="3">
        <f>'اوراق مشارکت'!AH16</f>
        <v>9386481698</v>
      </c>
      <c r="O14" s="3">
        <f>'اوراق مشارکت'!AJ16</f>
        <v>9644760728</v>
      </c>
      <c r="Q14" s="8">
        <f t="shared" si="0"/>
        <v>1.5089728110872742E-2</v>
      </c>
    </row>
    <row r="15" spans="3:17" hidden="1">
      <c r="C15" s="2" t="s">
        <v>98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>
      <c r="C16" s="2" t="s">
        <v>104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>
      <c r="C17" s="2" t="s">
        <v>100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>
      <c r="E18" s="3"/>
      <c r="G18" s="3"/>
      <c r="I18" s="3"/>
      <c r="K18" s="3"/>
      <c r="M18" s="3"/>
      <c r="O18" s="3"/>
      <c r="Q18" s="8"/>
    </row>
    <row r="19" spans="3:17" ht="21.75" thickBot="1">
      <c r="C19" s="2" t="s">
        <v>94</v>
      </c>
      <c r="D19" s="3">
        <f t="shared" ref="D19:P19" si="1">SUM(D12:D17)</f>
        <v>0</v>
      </c>
      <c r="E19" s="9">
        <f>SUM(E12:E18)</f>
        <v>517335862452</v>
      </c>
      <c r="F19" s="3">
        <f t="shared" si="1"/>
        <v>0</v>
      </c>
      <c r="G19" s="9">
        <f>SUM(G12:G18)</f>
        <v>580149721933.6543</v>
      </c>
      <c r="H19" s="3">
        <f t="shared" si="1"/>
        <v>0</v>
      </c>
      <c r="I19" s="9">
        <f>SUM(I12:I18)</f>
        <v>265483695248</v>
      </c>
      <c r="J19" s="3">
        <f t="shared" si="1"/>
        <v>0</v>
      </c>
      <c r="K19" s="9">
        <f t="shared" si="1"/>
        <v>308250720930</v>
      </c>
      <c r="L19" s="3">
        <f t="shared" si="1"/>
        <v>0</v>
      </c>
      <c r="M19" s="9">
        <f>SUM(M12:M17)</f>
        <v>501142716581</v>
      </c>
      <c r="N19" s="3">
        <f t="shared" si="1"/>
        <v>0</v>
      </c>
      <c r="O19" s="9">
        <f>SUM(O12:O17)</f>
        <v>639160669903.02966</v>
      </c>
      <c r="P19" s="3">
        <f t="shared" si="1"/>
        <v>0</v>
      </c>
      <c r="Q19" s="31">
        <f>O19/$O$19</f>
        <v>1</v>
      </c>
    </row>
    <row r="20" spans="3:17" ht="21.75" thickTop="1"/>
    <row r="23" spans="3:17" ht="30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1"/>
  <sheetViews>
    <sheetView rightToLeft="1" view="pageBreakPreview" zoomScale="60" zoomScaleNormal="80" workbookViewId="0">
      <selection activeCell="F35" sqref="F35"/>
    </sheetView>
  </sheetViews>
  <sheetFormatPr defaultRowHeight="21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3:27" ht="30">
      <c r="C3" s="104" t="s">
        <v>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3:27" ht="30">
      <c r="C4" s="104" t="s">
        <v>228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3:27" ht="30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>
      <c r="C6" s="13" t="s">
        <v>96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>
      <c r="C8" s="105" t="s">
        <v>2</v>
      </c>
      <c r="E8" s="106" t="s">
        <v>223</v>
      </c>
      <c r="F8" s="106" t="s">
        <v>3</v>
      </c>
      <c r="G8" s="106" t="s">
        <v>3</v>
      </c>
      <c r="H8" s="106" t="s">
        <v>3</v>
      </c>
      <c r="I8" s="106" t="s">
        <v>3</v>
      </c>
      <c r="J8" s="111"/>
      <c r="K8" s="106" t="s">
        <v>4</v>
      </c>
      <c r="L8" s="106" t="s">
        <v>4</v>
      </c>
      <c r="M8" s="106" t="s">
        <v>4</v>
      </c>
      <c r="N8" s="106" t="s">
        <v>4</v>
      </c>
      <c r="O8" s="106" t="s">
        <v>4</v>
      </c>
      <c r="P8" s="106" t="s">
        <v>4</v>
      </c>
      <c r="Q8" s="106" t="s">
        <v>4</v>
      </c>
      <c r="R8" s="111"/>
      <c r="S8" s="106" t="s">
        <v>229</v>
      </c>
      <c r="T8" s="106" t="s">
        <v>5</v>
      </c>
      <c r="U8" s="106" t="s">
        <v>5</v>
      </c>
      <c r="V8" s="106" t="s">
        <v>5</v>
      </c>
      <c r="W8" s="106" t="s">
        <v>5</v>
      </c>
      <c r="X8" s="106" t="s">
        <v>5</v>
      </c>
      <c r="Y8" s="106" t="s">
        <v>5</v>
      </c>
      <c r="Z8" s="106" t="s">
        <v>5</v>
      </c>
      <c r="AA8" s="106" t="s">
        <v>5</v>
      </c>
    </row>
    <row r="9" spans="3:27" s="6" customFormat="1" ht="44.25" customHeight="1">
      <c r="C9" s="105" t="s">
        <v>2</v>
      </c>
      <c r="D9" s="111"/>
      <c r="E9" s="107" t="s">
        <v>6</v>
      </c>
      <c r="F9" s="112"/>
      <c r="G9" s="107" t="s">
        <v>7</v>
      </c>
      <c r="H9" s="11"/>
      <c r="I9" s="107" t="s">
        <v>8</v>
      </c>
      <c r="J9" s="111"/>
      <c r="K9" s="107" t="s">
        <v>9</v>
      </c>
      <c r="L9" s="107" t="s">
        <v>9</v>
      </c>
      <c r="M9" s="107" t="s">
        <v>9</v>
      </c>
      <c r="N9" s="11"/>
      <c r="O9" s="107" t="s">
        <v>10</v>
      </c>
      <c r="P9" s="107" t="s">
        <v>10</v>
      </c>
      <c r="Q9" s="107" t="s">
        <v>10</v>
      </c>
      <c r="R9" s="111"/>
      <c r="S9" s="107" t="s">
        <v>6</v>
      </c>
      <c r="T9" s="112"/>
      <c r="U9" s="107" t="s">
        <v>11</v>
      </c>
      <c r="V9" s="112"/>
      <c r="W9" s="107" t="s">
        <v>7</v>
      </c>
      <c r="X9" s="112"/>
      <c r="Y9" s="107" t="s">
        <v>8</v>
      </c>
      <c r="Z9" s="111"/>
      <c r="AA9" s="107" t="s">
        <v>12</v>
      </c>
    </row>
    <row r="10" spans="3:27" s="6" customFormat="1" ht="54" customHeight="1">
      <c r="C10" s="105" t="s">
        <v>2</v>
      </c>
      <c r="D10" s="111"/>
      <c r="E10" s="108" t="s">
        <v>6</v>
      </c>
      <c r="F10" s="113"/>
      <c r="G10" s="108" t="s">
        <v>7</v>
      </c>
      <c r="H10" s="10"/>
      <c r="I10" s="108" t="s">
        <v>8</v>
      </c>
      <c r="J10" s="111"/>
      <c r="K10" s="108" t="s">
        <v>6</v>
      </c>
      <c r="L10" s="10"/>
      <c r="M10" s="108" t="s">
        <v>7</v>
      </c>
      <c r="N10" s="10"/>
      <c r="O10" s="108" t="s">
        <v>6</v>
      </c>
      <c r="P10" s="10"/>
      <c r="Q10" s="108" t="s">
        <v>13</v>
      </c>
      <c r="R10" s="111"/>
      <c r="S10" s="108" t="s">
        <v>6</v>
      </c>
      <c r="T10" s="113"/>
      <c r="U10" s="108" t="s">
        <v>11</v>
      </c>
      <c r="V10" s="113"/>
      <c r="W10" s="108" t="s">
        <v>7</v>
      </c>
      <c r="X10" s="113"/>
      <c r="Y10" s="108" t="s">
        <v>8</v>
      </c>
      <c r="Z10" s="111"/>
      <c r="AA10" s="108" t="s">
        <v>12</v>
      </c>
    </row>
    <row r="11" spans="3:27">
      <c r="C11" s="2" t="s">
        <v>149</v>
      </c>
      <c r="D11" s="138"/>
      <c r="E11" s="3">
        <v>2019000</v>
      </c>
      <c r="F11" s="3"/>
      <c r="G11" s="3">
        <v>53861462159</v>
      </c>
      <c r="H11" s="3"/>
      <c r="I11" s="3">
        <v>53741089560.150002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2019000</v>
      </c>
      <c r="T11" s="3"/>
      <c r="U11" s="3">
        <v>32230</v>
      </c>
      <c r="V11" s="3"/>
      <c r="W11" s="3">
        <v>53861462159</v>
      </c>
      <c r="X11" s="3"/>
      <c r="Y11" s="3">
        <v>64685189398.5</v>
      </c>
      <c r="AA11" s="8">
        <f>Y11/'سرمایه گذاری ها'!$O$19</f>
        <v>0.10120333187633983</v>
      </c>
    </row>
    <row r="12" spans="3:27">
      <c r="C12" s="2" t="s">
        <v>209</v>
      </c>
      <c r="D12" s="138"/>
      <c r="E12" s="3">
        <v>598000</v>
      </c>
      <c r="F12" s="3"/>
      <c r="G12" s="3">
        <v>27279324743</v>
      </c>
      <c r="H12" s="3"/>
      <c r="I12" s="3">
        <v>35369293050</v>
      </c>
      <c r="J12" s="3"/>
      <c r="K12" s="3">
        <v>1207893</v>
      </c>
      <c r="L12" s="3"/>
      <c r="M12" s="3">
        <v>14543698144</v>
      </c>
      <c r="N12" s="3"/>
      <c r="O12" s="3">
        <v>0</v>
      </c>
      <c r="P12" s="3"/>
      <c r="Q12" s="3">
        <v>0</v>
      </c>
      <c r="R12" s="3"/>
      <c r="S12" s="3">
        <v>1805893</v>
      </c>
      <c r="T12" s="3"/>
      <c r="U12" s="3">
        <v>33434</v>
      </c>
      <c r="V12" s="3"/>
      <c r="W12" s="3">
        <v>41823022887</v>
      </c>
      <c r="X12" s="3"/>
      <c r="Y12" s="3">
        <v>60018976113.9561</v>
      </c>
      <c r="AA12" s="8">
        <f>Y12/'سرمایه گذاری ها'!$O$19</f>
        <v>9.3902799311888024E-2</v>
      </c>
    </row>
    <row r="13" spans="3:27">
      <c r="C13" s="2" t="s">
        <v>124</v>
      </c>
      <c r="D13" s="138"/>
      <c r="E13" s="3">
        <v>1717303</v>
      </c>
      <c r="F13" s="3"/>
      <c r="G13" s="3">
        <v>30939487100</v>
      </c>
      <c r="H13" s="3"/>
      <c r="I13" s="3">
        <v>33919779886.870499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1717303</v>
      </c>
      <c r="T13" s="3"/>
      <c r="U13" s="3">
        <v>32410</v>
      </c>
      <c r="V13" s="3"/>
      <c r="W13" s="3">
        <v>30939487100</v>
      </c>
      <c r="X13" s="3"/>
      <c r="Y13" s="3">
        <v>55326626378.1315</v>
      </c>
      <c r="AA13" s="8">
        <f>Y13/'سرمایه گذاری ها'!$O$19</f>
        <v>8.6561374914581934E-2</v>
      </c>
    </row>
    <row r="14" spans="3:27">
      <c r="C14" s="2" t="s">
        <v>201</v>
      </c>
      <c r="D14" s="138"/>
      <c r="E14" s="3">
        <v>261100</v>
      </c>
      <c r="F14" s="3"/>
      <c r="G14" s="3">
        <v>29790263715</v>
      </c>
      <c r="H14" s="3"/>
      <c r="I14" s="3">
        <v>35895274726.5</v>
      </c>
      <c r="J14" s="3"/>
      <c r="K14" s="3">
        <v>31000</v>
      </c>
      <c r="L14" s="3"/>
      <c r="M14" s="3">
        <v>4966055080</v>
      </c>
      <c r="N14" s="3"/>
      <c r="O14" s="3">
        <v>0</v>
      </c>
      <c r="P14" s="3"/>
      <c r="Q14" s="3">
        <v>0</v>
      </c>
      <c r="R14" s="3"/>
      <c r="S14" s="3">
        <v>292100</v>
      </c>
      <c r="T14" s="3"/>
      <c r="U14" s="3">
        <v>186500</v>
      </c>
      <c r="V14" s="3"/>
      <c r="W14" s="3">
        <v>34756318795</v>
      </c>
      <c r="X14" s="3"/>
      <c r="Y14" s="3">
        <v>54152513932.5</v>
      </c>
      <c r="AA14" s="8">
        <f>Y14/'سرمایه گذاری ها'!$O$19</f>
        <v>8.4724415131356187E-2</v>
      </c>
    </row>
    <row r="15" spans="3:27">
      <c r="C15" s="2" t="s">
        <v>210</v>
      </c>
      <c r="D15" s="138"/>
      <c r="E15" s="3">
        <v>4000000</v>
      </c>
      <c r="F15" s="3"/>
      <c r="G15" s="3">
        <v>33139443803</v>
      </c>
      <c r="H15" s="3"/>
      <c r="I15" s="3">
        <v>51332742000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4000000</v>
      </c>
      <c r="T15" s="3"/>
      <c r="U15" s="3">
        <v>13130</v>
      </c>
      <c r="V15" s="3"/>
      <c r="W15" s="3">
        <v>33139443803</v>
      </c>
      <c r="X15" s="3"/>
      <c r="Y15" s="3">
        <v>52207506000</v>
      </c>
      <c r="AA15" s="8">
        <f>Y15/'سرمایه گذاری ها'!$O$19</f>
        <v>8.1681349398298658E-2</v>
      </c>
    </row>
    <row r="16" spans="3:27">
      <c r="C16" s="2" t="s">
        <v>202</v>
      </c>
      <c r="D16" s="138"/>
      <c r="E16" s="3">
        <v>5155820</v>
      </c>
      <c r="F16" s="3"/>
      <c r="G16" s="3">
        <v>34630739494</v>
      </c>
      <c r="H16" s="3"/>
      <c r="I16" s="3">
        <v>47715080129.010002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5155820</v>
      </c>
      <c r="T16" s="3"/>
      <c r="U16" s="3">
        <v>9640</v>
      </c>
      <c r="V16" s="3"/>
      <c r="W16" s="3">
        <v>34630739494</v>
      </c>
      <c r="X16" s="3"/>
      <c r="Y16" s="3">
        <v>49406377276.440002</v>
      </c>
      <c r="AA16" s="8">
        <f>Y16/'سرمایه گذاری ها'!$O$19</f>
        <v>7.7298838309209014E-2</v>
      </c>
    </row>
    <row r="17" spans="3:27">
      <c r="C17" s="2" t="s">
        <v>148</v>
      </c>
      <c r="D17" s="138"/>
      <c r="E17" s="3">
        <v>643000</v>
      </c>
      <c r="F17" s="3"/>
      <c r="G17" s="3">
        <v>41828493349</v>
      </c>
      <c r="H17" s="3"/>
      <c r="I17" s="3">
        <v>34119116127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643000</v>
      </c>
      <c r="T17" s="3"/>
      <c r="U17" s="3">
        <v>72690</v>
      </c>
      <c r="V17" s="3"/>
      <c r="W17" s="3">
        <v>41828493349</v>
      </c>
      <c r="X17" s="3"/>
      <c r="Y17" s="3">
        <v>46461568963.5</v>
      </c>
      <c r="AA17" s="8">
        <f>Y17/'سرمایه گذاری ها'!$O$19</f>
        <v>7.2691533054668273E-2</v>
      </c>
    </row>
    <row r="18" spans="3:27">
      <c r="C18" s="2" t="s">
        <v>17</v>
      </c>
      <c r="D18" s="138"/>
      <c r="E18" s="3">
        <v>1</v>
      </c>
      <c r="F18" s="3"/>
      <c r="G18" s="3">
        <v>6173</v>
      </c>
      <c r="H18" s="3"/>
      <c r="I18" s="3">
        <v>6381.8010000000004</v>
      </c>
      <c r="J18" s="3"/>
      <c r="K18" s="3">
        <v>7542642</v>
      </c>
      <c r="L18" s="3"/>
      <c r="M18" s="3">
        <v>41850260412</v>
      </c>
      <c r="N18" s="3"/>
      <c r="O18" s="3">
        <v>0</v>
      </c>
      <c r="P18" s="3"/>
      <c r="Q18" s="3">
        <v>0</v>
      </c>
      <c r="R18" s="3"/>
      <c r="S18" s="3">
        <v>7542643</v>
      </c>
      <c r="T18" s="3"/>
      <c r="U18" s="3">
        <v>5890</v>
      </c>
      <c r="V18" s="3"/>
      <c r="W18" s="3">
        <v>41850266585</v>
      </c>
      <c r="X18" s="3"/>
      <c r="Y18" s="3">
        <v>44161831574.7435</v>
      </c>
      <c r="AA18" s="8">
        <f>Y18/'سرمایه گذاری ها'!$O$19</f>
        <v>6.9093474699317023E-2</v>
      </c>
    </row>
    <row r="19" spans="3:27">
      <c r="C19" s="2" t="s">
        <v>188</v>
      </c>
      <c r="D19" s="138"/>
      <c r="E19" s="3">
        <v>0</v>
      </c>
      <c r="F19" s="3"/>
      <c r="G19" s="3">
        <v>0</v>
      </c>
      <c r="H19" s="3"/>
      <c r="I19" s="3">
        <v>0</v>
      </c>
      <c r="J19" s="3"/>
      <c r="K19" s="3">
        <v>4974884</v>
      </c>
      <c r="L19" s="3"/>
      <c r="M19" s="3">
        <v>35905566716</v>
      </c>
      <c r="N19" s="3"/>
      <c r="O19" s="3">
        <v>0</v>
      </c>
      <c r="P19" s="3"/>
      <c r="Q19" s="3">
        <v>0</v>
      </c>
      <c r="R19" s="3"/>
      <c r="S19" s="3">
        <v>4974884</v>
      </c>
      <c r="T19" s="3"/>
      <c r="U19" s="3">
        <v>8220</v>
      </c>
      <c r="V19" s="3"/>
      <c r="W19" s="3">
        <v>35905566716</v>
      </c>
      <c r="X19" s="3"/>
      <c r="Y19" s="3">
        <v>40650229878.444</v>
      </c>
      <c r="AA19" s="8">
        <f>Y19/'سرمایه گذاری ها'!$O$19</f>
        <v>6.3599391815850087E-2</v>
      </c>
    </row>
    <row r="20" spans="3:27">
      <c r="C20" s="2" t="s">
        <v>224</v>
      </c>
      <c r="D20" s="138"/>
      <c r="E20" s="3">
        <v>2000000</v>
      </c>
      <c r="F20" s="3"/>
      <c r="G20" s="3">
        <v>21009077124</v>
      </c>
      <c r="H20" s="3"/>
      <c r="I20" s="3">
        <v>20179215000</v>
      </c>
      <c r="J20" s="3"/>
      <c r="K20" s="3">
        <v>647000</v>
      </c>
      <c r="L20" s="3"/>
      <c r="M20" s="3">
        <v>7505538785</v>
      </c>
      <c r="N20" s="3"/>
      <c r="O20" s="3">
        <v>-80000</v>
      </c>
      <c r="P20" s="3"/>
      <c r="Q20" s="3">
        <v>1002052131</v>
      </c>
      <c r="R20" s="3"/>
      <c r="S20" s="3">
        <v>2567000</v>
      </c>
      <c r="T20" s="3"/>
      <c r="U20" s="3">
        <v>12490</v>
      </c>
      <c r="V20" s="3"/>
      <c r="W20" s="3">
        <v>27652821699</v>
      </c>
      <c r="X20" s="3"/>
      <c r="Y20" s="3">
        <v>31871062111.5</v>
      </c>
      <c r="AA20" s="8">
        <f>Y20/'سرمایه گذاری ها'!$O$19</f>
        <v>4.9863928761973611E-2</v>
      </c>
    </row>
    <row r="21" spans="3:27">
      <c r="C21" s="2" t="s">
        <v>215</v>
      </c>
      <c r="D21" s="138"/>
      <c r="E21" s="3">
        <v>100964</v>
      </c>
      <c r="F21" s="3"/>
      <c r="G21" s="3">
        <v>26377451382</v>
      </c>
      <c r="H21" s="3"/>
      <c r="I21" s="3">
        <v>34650416965.050003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100964</v>
      </c>
      <c r="T21" s="3"/>
      <c r="U21" s="3">
        <v>306850</v>
      </c>
      <c r="V21" s="3"/>
      <c r="W21" s="3">
        <v>26377451382</v>
      </c>
      <c r="X21" s="3"/>
      <c r="Y21" s="3">
        <v>30796467619.77</v>
      </c>
      <c r="AA21" s="8">
        <f>Y21/'سرمایه گذاری ها'!$O$19</f>
        <v>4.8182669976302342E-2</v>
      </c>
    </row>
    <row r="22" spans="3:27">
      <c r="C22" s="2" t="s">
        <v>219</v>
      </c>
      <c r="D22" s="138"/>
      <c r="E22" s="3">
        <v>3640000</v>
      </c>
      <c r="F22" s="3"/>
      <c r="G22" s="3">
        <v>29568823873</v>
      </c>
      <c r="H22" s="3"/>
      <c r="I22" s="3">
        <v>26341529760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3640000</v>
      </c>
      <c r="T22" s="3"/>
      <c r="U22" s="3">
        <v>7710</v>
      </c>
      <c r="V22" s="3"/>
      <c r="W22" s="3">
        <v>29568823873</v>
      </c>
      <c r="X22" s="3"/>
      <c r="Y22" s="3">
        <v>27897416820</v>
      </c>
      <c r="AA22" s="8">
        <f>Y22/'سرمایه گذاری ها'!$O$19</f>
        <v>4.364695472303147E-2</v>
      </c>
    </row>
    <row r="23" spans="3:27">
      <c r="C23" s="2" t="s">
        <v>230</v>
      </c>
      <c r="D23" s="138"/>
      <c r="E23" s="3">
        <v>0</v>
      </c>
      <c r="F23" s="3"/>
      <c r="G23" s="3">
        <v>0</v>
      </c>
      <c r="H23" s="3"/>
      <c r="I23" s="3">
        <v>0</v>
      </c>
      <c r="J23" s="3"/>
      <c r="K23" s="3">
        <v>1300000</v>
      </c>
      <c r="L23" s="3"/>
      <c r="M23" s="3">
        <v>23942197696</v>
      </c>
      <c r="N23" s="3"/>
      <c r="O23" s="3">
        <v>0</v>
      </c>
      <c r="P23" s="3"/>
      <c r="Q23" s="3">
        <v>0</v>
      </c>
      <c r="R23" s="3"/>
      <c r="S23" s="3">
        <v>1300000</v>
      </c>
      <c r="T23" s="3"/>
      <c r="U23" s="3">
        <v>20850</v>
      </c>
      <c r="V23" s="3"/>
      <c r="W23" s="3">
        <v>23942197696</v>
      </c>
      <c r="X23" s="3"/>
      <c r="Y23" s="3">
        <v>26943725250</v>
      </c>
      <c r="AA23" s="8">
        <f>Y23/'سرمایه گذاری ها'!$O$19</f>
        <v>4.2154854825607102E-2</v>
      </c>
    </row>
    <row r="24" spans="3:27">
      <c r="C24" s="2" t="s">
        <v>174</v>
      </c>
      <c r="D24" s="138"/>
      <c r="E24" s="3">
        <v>374224</v>
      </c>
      <c r="F24" s="3"/>
      <c r="G24" s="3">
        <v>27837184028</v>
      </c>
      <c r="H24" s="3"/>
      <c r="I24" s="3">
        <v>30381024979.223999</v>
      </c>
      <c r="J24" s="3"/>
      <c r="K24" s="3">
        <v>0</v>
      </c>
      <c r="L24" s="3"/>
      <c r="M24" s="3">
        <v>0</v>
      </c>
      <c r="N24" s="3"/>
      <c r="O24" s="3">
        <v>-203518</v>
      </c>
      <c r="P24" s="3"/>
      <c r="Q24" s="3">
        <v>18815339414</v>
      </c>
      <c r="R24" s="3"/>
      <c r="S24" s="3">
        <v>170706</v>
      </c>
      <c r="T24" s="3"/>
      <c r="U24" s="3">
        <v>108590</v>
      </c>
      <c r="V24" s="3"/>
      <c r="W24" s="3">
        <v>12698208391</v>
      </c>
      <c r="X24" s="3"/>
      <c r="Y24" s="3">
        <v>18426669600.987</v>
      </c>
      <c r="AA24" s="8">
        <f>Y24/'سرمایه گذاری ها'!$O$19</f>
        <v>2.8829479767243194E-2</v>
      </c>
    </row>
    <row r="25" spans="3:27">
      <c r="C25" s="2" t="s">
        <v>194</v>
      </c>
      <c r="D25" s="138"/>
      <c r="E25" s="3">
        <v>902641</v>
      </c>
      <c r="F25" s="3"/>
      <c r="G25" s="3">
        <v>10405030867</v>
      </c>
      <c r="H25" s="3"/>
      <c r="I25" s="3">
        <v>12032394535.9305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902641</v>
      </c>
      <c r="T25" s="3"/>
      <c r="U25" s="3">
        <v>15310</v>
      </c>
      <c r="V25" s="3"/>
      <c r="W25" s="3">
        <v>10405030867</v>
      </c>
      <c r="X25" s="3"/>
      <c r="Y25" s="3">
        <v>13737208079.425501</v>
      </c>
      <c r="AA25" s="8">
        <f>Y25/'سرمایه گذاری ها'!$O$19</f>
        <v>2.1492574130867036E-2</v>
      </c>
    </row>
    <row r="26" spans="3:27">
      <c r="C26" s="2" t="s">
        <v>231</v>
      </c>
      <c r="D26" s="138"/>
      <c r="E26" s="3">
        <v>0</v>
      </c>
      <c r="F26" s="3"/>
      <c r="G26" s="3">
        <v>0</v>
      </c>
      <c r="H26" s="3"/>
      <c r="I26" s="3">
        <v>0</v>
      </c>
      <c r="J26" s="3"/>
      <c r="K26" s="3">
        <v>91224</v>
      </c>
      <c r="L26" s="3"/>
      <c r="M26" s="3">
        <v>10035960834</v>
      </c>
      <c r="N26" s="3"/>
      <c r="O26" s="3">
        <v>0</v>
      </c>
      <c r="P26" s="3"/>
      <c r="Q26" s="3">
        <v>0</v>
      </c>
      <c r="R26" s="3"/>
      <c r="S26" s="3">
        <v>91224</v>
      </c>
      <c r="T26" s="3"/>
      <c r="U26" s="3">
        <v>114850</v>
      </c>
      <c r="V26" s="3"/>
      <c r="W26" s="3">
        <v>10035960834</v>
      </c>
      <c r="X26" s="3"/>
      <c r="Y26" s="3">
        <v>10414737795.42</v>
      </c>
      <c r="AA26" s="8">
        <f>Y26/'سرمایه گذاری ها'!$O$19</f>
        <v>1.6294397145869555E-2</v>
      </c>
    </row>
    <row r="27" spans="3:27">
      <c r="C27" s="2" t="s">
        <v>15</v>
      </c>
      <c r="D27" s="138"/>
      <c r="E27" s="3">
        <v>18776</v>
      </c>
      <c r="F27" s="3"/>
      <c r="G27" s="3">
        <v>99811338</v>
      </c>
      <c r="H27" s="3"/>
      <c r="I27" s="3">
        <v>87498157.766399994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18776</v>
      </c>
      <c r="T27" s="3"/>
      <c r="U27" s="3">
        <v>6250</v>
      </c>
      <c r="V27" s="3"/>
      <c r="W27" s="3">
        <v>99811338</v>
      </c>
      <c r="X27" s="3"/>
      <c r="Y27" s="3">
        <v>116651767.5</v>
      </c>
      <c r="AA27" s="8">
        <f>Y27/'سرمایه گذاری ها'!$O$19</f>
        <v>1.8250773708854433E-4</v>
      </c>
    </row>
    <row r="28" spans="3:27">
      <c r="C28" s="2" t="s">
        <v>177</v>
      </c>
      <c r="D28" s="138"/>
      <c r="E28" s="3">
        <v>1</v>
      </c>
      <c r="F28" s="3"/>
      <c r="G28" s="3">
        <v>23370</v>
      </c>
      <c r="H28" s="3"/>
      <c r="I28" s="3">
        <v>33042.222000000002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1</v>
      </c>
      <c r="T28" s="3"/>
      <c r="U28" s="3">
        <v>46030</v>
      </c>
      <c r="V28" s="3"/>
      <c r="W28" s="3">
        <v>23370</v>
      </c>
      <c r="X28" s="3"/>
      <c r="Y28" s="3">
        <v>45756.121500000001</v>
      </c>
      <c r="AA28" s="8">
        <f>Y28/'سرمایه گذاری ها'!$O$19</f>
        <v>7.1587823930001663E-8</v>
      </c>
    </row>
    <row r="29" spans="3:27">
      <c r="C29" s="2" t="s">
        <v>175</v>
      </c>
      <c r="D29" s="138"/>
      <c r="E29" s="3">
        <v>1</v>
      </c>
      <c r="F29" s="3"/>
      <c r="G29" s="3">
        <v>2679</v>
      </c>
      <c r="H29" s="3"/>
      <c r="I29" s="3">
        <v>2662.0659000000001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</v>
      </c>
      <c r="T29" s="3"/>
      <c r="U29" s="3">
        <v>3010</v>
      </c>
      <c r="V29" s="3"/>
      <c r="W29" s="3">
        <v>2679</v>
      </c>
      <c r="X29" s="3"/>
      <c r="Y29" s="3">
        <v>2992.0904999999998</v>
      </c>
      <c r="AA29" s="8">
        <f>Y29/'سرمایه گذاری ها'!$O$19</f>
        <v>4.6812806871454487E-9</v>
      </c>
    </row>
    <row r="30" spans="3:27">
      <c r="C30" s="2" t="s">
        <v>163</v>
      </c>
      <c r="D30" s="138"/>
      <c r="E30" s="3">
        <v>674000</v>
      </c>
      <c r="F30" s="3"/>
      <c r="G30" s="3">
        <v>9266553748</v>
      </c>
      <c r="H30" s="3"/>
      <c r="I30" s="3">
        <v>12461808420</v>
      </c>
      <c r="J30" s="3"/>
      <c r="K30" s="3">
        <v>0</v>
      </c>
      <c r="L30" s="3"/>
      <c r="M30" s="3">
        <v>0</v>
      </c>
      <c r="N30" s="3"/>
      <c r="O30" s="3">
        <v>-674000</v>
      </c>
      <c r="P30" s="3"/>
      <c r="Q30" s="3">
        <v>12388109589</v>
      </c>
      <c r="R30" s="3"/>
      <c r="S30" s="3">
        <v>0</v>
      </c>
      <c r="T30" s="3"/>
      <c r="U30" s="3">
        <v>0</v>
      </c>
      <c r="V30" s="3"/>
      <c r="W30" s="3">
        <v>0</v>
      </c>
      <c r="X30" s="3"/>
      <c r="Y30" s="3">
        <v>0</v>
      </c>
      <c r="AA30" s="8">
        <f>Y30/'سرمایه گذاری ها'!$O$19</f>
        <v>0</v>
      </c>
    </row>
    <row r="31" spans="3:27">
      <c r="C31" s="2" t="s">
        <v>226</v>
      </c>
      <c r="D31" s="138"/>
      <c r="E31" s="3">
        <v>667000</v>
      </c>
      <c r="F31" s="3"/>
      <c r="G31" s="3">
        <v>14287046048</v>
      </c>
      <c r="H31" s="3"/>
      <c r="I31" s="3">
        <v>13134651043.5</v>
      </c>
      <c r="J31" s="3"/>
      <c r="K31" s="3">
        <v>0</v>
      </c>
      <c r="L31" s="3"/>
      <c r="M31" s="3">
        <v>0</v>
      </c>
      <c r="N31" s="3"/>
      <c r="O31" s="3">
        <v>-667000</v>
      </c>
      <c r="P31" s="3"/>
      <c r="Q31" s="3">
        <v>14082327631</v>
      </c>
      <c r="R31" s="3"/>
      <c r="S31" s="3">
        <v>0</v>
      </c>
      <c r="T31" s="3"/>
      <c r="U31" s="3">
        <v>0</v>
      </c>
      <c r="V31" s="3"/>
      <c r="W31" s="3">
        <v>0</v>
      </c>
      <c r="X31" s="3"/>
      <c r="Y31" s="3">
        <v>0</v>
      </c>
      <c r="AA31" s="8">
        <f>Y31/'سرمایه گذاری ها'!$O$19</f>
        <v>0</v>
      </c>
    </row>
    <row r="32" spans="3:27">
      <c r="C32" s="2" t="s">
        <v>203</v>
      </c>
      <c r="D32" s="138"/>
      <c r="E32" s="3">
        <v>2364727</v>
      </c>
      <c r="F32" s="3"/>
      <c r="G32" s="3">
        <v>27953659089</v>
      </c>
      <c r="H32" s="3"/>
      <c r="I32" s="3">
        <v>34037511540.588001</v>
      </c>
      <c r="J32" s="3"/>
      <c r="K32" s="3">
        <v>0</v>
      </c>
      <c r="L32" s="3"/>
      <c r="M32" s="3">
        <v>0</v>
      </c>
      <c r="N32" s="3"/>
      <c r="O32" s="3">
        <v>-2364727</v>
      </c>
      <c r="P32" s="3"/>
      <c r="Q32" s="3">
        <v>41489093897</v>
      </c>
      <c r="R32" s="3"/>
      <c r="S32" s="3">
        <v>0</v>
      </c>
      <c r="T32" s="3"/>
      <c r="U32" s="3">
        <v>0</v>
      </c>
      <c r="V32" s="3"/>
      <c r="W32" s="3">
        <v>0</v>
      </c>
      <c r="X32" s="3"/>
      <c r="Y32" s="3">
        <v>0</v>
      </c>
      <c r="AA32" s="8">
        <f>Y32/'سرمایه گذاری ها'!$O$19</f>
        <v>0</v>
      </c>
    </row>
    <row r="33" spans="3:27">
      <c r="C33" s="2" t="s">
        <v>225</v>
      </c>
      <c r="D33" s="138"/>
      <c r="E33" s="3">
        <v>2480000</v>
      </c>
      <c r="F33" s="3"/>
      <c r="G33" s="3">
        <v>16639338558</v>
      </c>
      <c r="H33" s="3"/>
      <c r="I33" s="3">
        <v>17182750680</v>
      </c>
      <c r="J33" s="3"/>
      <c r="K33" s="3">
        <v>730000</v>
      </c>
      <c r="L33" s="3"/>
      <c r="M33" s="3">
        <v>5313019461</v>
      </c>
      <c r="N33" s="3"/>
      <c r="O33" s="3">
        <v>-3210000</v>
      </c>
      <c r="P33" s="3"/>
      <c r="Q33" s="3">
        <v>23177350030</v>
      </c>
      <c r="R33" s="3"/>
      <c r="S33" s="3">
        <v>0</v>
      </c>
      <c r="T33" s="3"/>
      <c r="U33" s="3">
        <v>0</v>
      </c>
      <c r="V33" s="3"/>
      <c r="W33" s="3">
        <v>0</v>
      </c>
      <c r="X33" s="3"/>
      <c r="Y33" s="3">
        <v>0</v>
      </c>
      <c r="AA33" s="8">
        <f>Y33/'سرمایه گذاری ها'!$O$19</f>
        <v>0</v>
      </c>
    </row>
    <row r="34" spans="3:27">
      <c r="C34" s="2" t="s">
        <v>130</v>
      </c>
      <c r="D34" s="138"/>
      <c r="E34" s="3">
        <v>951827</v>
      </c>
      <c r="F34" s="3"/>
      <c r="G34" s="3">
        <v>33811769454</v>
      </c>
      <c r="H34" s="3"/>
      <c r="I34" s="3">
        <v>25243645631.057999</v>
      </c>
      <c r="J34" s="3"/>
      <c r="K34" s="3">
        <v>0</v>
      </c>
      <c r="L34" s="3"/>
      <c r="M34" s="3">
        <v>0</v>
      </c>
      <c r="N34" s="3"/>
      <c r="O34" s="3">
        <v>-951827</v>
      </c>
      <c r="P34" s="3"/>
      <c r="Q34" s="3">
        <v>27583350213</v>
      </c>
      <c r="R34" s="3"/>
      <c r="S34" s="3">
        <v>0</v>
      </c>
      <c r="T34" s="3"/>
      <c r="U34" s="3">
        <v>0</v>
      </c>
      <c r="V34" s="3"/>
      <c r="W34" s="3">
        <v>0</v>
      </c>
      <c r="X34" s="3"/>
      <c r="Y34" s="3">
        <v>0</v>
      </c>
      <c r="AA34" s="8">
        <f>Y34/'سرمایه گذاری ها'!$O$19</f>
        <v>0</v>
      </c>
    </row>
    <row r="35" spans="3:27">
      <c r="C35" s="2" t="s">
        <v>214</v>
      </c>
      <c r="D35" s="138"/>
      <c r="E35" s="3">
        <v>681414</v>
      </c>
      <c r="F35" s="3"/>
      <c r="G35" s="3">
        <v>18349786983</v>
      </c>
      <c r="H35" s="3"/>
      <c r="I35" s="3">
        <v>15945044670.917999</v>
      </c>
      <c r="J35" s="3"/>
      <c r="K35" s="3">
        <v>0</v>
      </c>
      <c r="L35" s="3"/>
      <c r="M35" s="3">
        <v>0</v>
      </c>
      <c r="N35" s="3"/>
      <c r="O35" s="3">
        <v>-681414</v>
      </c>
      <c r="P35" s="3"/>
      <c r="Q35" s="3">
        <v>21000464192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0</v>
      </c>
      <c r="AA35" s="8">
        <f>Y35/'سرمایه گذاری ها'!$O$19</f>
        <v>0</v>
      </c>
    </row>
    <row r="36" spans="3:27">
      <c r="C36" s="2" t="s">
        <v>232</v>
      </c>
      <c r="D36" s="138"/>
      <c r="E36" s="3">
        <v>0</v>
      </c>
      <c r="F36" s="3"/>
      <c r="G36" s="3">
        <v>0</v>
      </c>
      <c r="H36" s="3"/>
      <c r="I36" s="3">
        <v>0</v>
      </c>
      <c r="J36" s="3"/>
      <c r="K36" s="3">
        <v>1320000</v>
      </c>
      <c r="L36" s="3"/>
      <c r="M36" s="3">
        <v>24393937245</v>
      </c>
      <c r="N36" s="3"/>
      <c r="O36" s="3">
        <v>-1320000</v>
      </c>
      <c r="P36" s="3"/>
      <c r="Q36" s="3">
        <v>24828214610</v>
      </c>
      <c r="R36" s="3"/>
      <c r="S36" s="3">
        <v>0</v>
      </c>
      <c r="T36" s="3"/>
      <c r="U36" s="3">
        <v>0</v>
      </c>
      <c r="V36" s="3"/>
      <c r="W36" s="3">
        <v>0</v>
      </c>
      <c r="X36" s="3"/>
      <c r="Y36" s="3">
        <v>0</v>
      </c>
      <c r="AA36" s="8">
        <f>Y36/'سرمایه گذاری ها'!$O$19</f>
        <v>0</v>
      </c>
    </row>
    <row r="37" spans="3:27">
      <c r="C37" s="2" t="s">
        <v>122</v>
      </c>
      <c r="D37" s="138"/>
      <c r="E37" s="3">
        <v>0</v>
      </c>
      <c r="F37" s="3"/>
      <c r="G37" s="3">
        <v>0</v>
      </c>
      <c r="H37" s="3"/>
      <c r="I37" s="3">
        <v>0</v>
      </c>
      <c r="J37" s="3"/>
      <c r="K37" s="3">
        <v>912001</v>
      </c>
      <c r="L37" s="3"/>
      <c r="M37" s="3">
        <v>14059770616</v>
      </c>
      <c r="N37" s="3"/>
      <c r="O37" s="3">
        <v>-912001</v>
      </c>
      <c r="P37" s="3"/>
      <c r="Q37" s="3">
        <v>14433914998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>
      <c r="C38" s="2" t="s">
        <v>205</v>
      </c>
      <c r="E38" s="3">
        <v>1331000</v>
      </c>
      <c r="G38" s="3">
        <v>24321589786</v>
      </c>
      <c r="I38" s="3">
        <v>40274571942</v>
      </c>
      <c r="K38" s="3">
        <v>0</v>
      </c>
      <c r="M38" s="3">
        <v>0</v>
      </c>
      <c r="O38" s="3">
        <v>-1331000</v>
      </c>
      <c r="Q38" s="3">
        <v>32170903941</v>
      </c>
      <c r="S38" s="3">
        <v>0</v>
      </c>
      <c r="U38" s="3">
        <v>0</v>
      </c>
      <c r="W38" s="3">
        <v>0</v>
      </c>
      <c r="Y38" s="3">
        <v>0</v>
      </c>
      <c r="AA38" s="8">
        <f>Y38/'سرمایه گذاری ها'!$O$19</f>
        <v>0</v>
      </c>
    </row>
    <row r="39" spans="3:27" ht="21.75" thickBot="1">
      <c r="C39" s="2" t="s">
        <v>94</v>
      </c>
      <c r="E39" s="9">
        <f>SUM(E11:E38)</f>
        <v>30580799</v>
      </c>
      <c r="F39" s="9">
        <f>SUM(F11:F38)</f>
        <v>0</v>
      </c>
      <c r="G39" s="9">
        <f>SUM(G11:G38)</f>
        <v>511396368863</v>
      </c>
      <c r="H39" s="9">
        <f>SUM(H11:H38)</f>
        <v>0</v>
      </c>
      <c r="I39" s="9">
        <f>SUM(I11:I38)</f>
        <v>574044480891.6543</v>
      </c>
      <c r="J39" s="9">
        <f>SUM(J11:J38)</f>
        <v>0</v>
      </c>
      <c r="K39" s="9">
        <f>SUM(K11:K38)</f>
        <v>18756644</v>
      </c>
      <c r="L39" s="9">
        <f>SUM(L11:L38)</f>
        <v>0</v>
      </c>
      <c r="M39" s="9">
        <f>SUM(M11:M38)</f>
        <v>182516004989</v>
      </c>
      <c r="N39" s="9">
        <f>SUM(N11:N38)</f>
        <v>0</v>
      </c>
      <c r="O39" s="9">
        <f>SUM(O11:O38)</f>
        <v>-12395487</v>
      </c>
      <c r="P39" s="9">
        <f>SUM(P11:P38)</f>
        <v>0</v>
      </c>
      <c r="Q39" s="9">
        <f>SUM(Q11:Q38)</f>
        <v>230971120646</v>
      </c>
      <c r="R39" s="9">
        <f>SUM(R11:R38)</f>
        <v>0</v>
      </c>
      <c r="S39" s="9">
        <f>SUM(S11:S38)</f>
        <v>36941956</v>
      </c>
      <c r="T39" s="9">
        <f>SUM(T11:T38)</f>
        <v>0</v>
      </c>
      <c r="U39" s="9">
        <f>SUM(U11:U38)</f>
        <v>1036084</v>
      </c>
      <c r="V39" s="9">
        <f>SUM(V11:V38)</f>
        <v>0</v>
      </c>
      <c r="W39" s="9">
        <f>SUM(W11:W38)</f>
        <v>489515133017</v>
      </c>
      <c r="X39" s="9">
        <f>SUM(X11:X38)</f>
        <v>0</v>
      </c>
      <c r="Y39" s="9">
        <f>SUM(Y11:Y38)</f>
        <v>627274807309.02966</v>
      </c>
      <c r="Z39" s="3">
        <f>SUM(Z11:Z38)</f>
        <v>0</v>
      </c>
      <c r="AA39" s="31">
        <f>SUM(AA11:AA38)</f>
        <v>0.98140395184859641</v>
      </c>
    </row>
    <row r="40" spans="3:27" ht="21.75" thickTop="1">
      <c r="AA40" s="8"/>
    </row>
    <row r="41" spans="3:27" ht="30.75" customHeight="1">
      <c r="O41" s="56">
        <v>2</v>
      </c>
    </row>
  </sheetData>
  <sortState xmlns:xlrd2="http://schemas.microsoft.com/office/spreadsheetml/2017/richdata2" ref="C11:AA38">
    <sortCondition descending="1" ref="Y11:Y38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14" t="s">
        <v>223</v>
      </c>
      <c r="E8" s="114" t="s">
        <v>3</v>
      </c>
      <c r="F8" s="114" t="s">
        <v>3</v>
      </c>
      <c r="G8" s="114" t="s">
        <v>3</v>
      </c>
      <c r="H8" s="114" t="s">
        <v>3</v>
      </c>
      <c r="I8" s="114" t="s">
        <v>3</v>
      </c>
      <c r="J8" s="114" t="s">
        <v>3</v>
      </c>
      <c r="K8" s="14"/>
      <c r="L8" s="114" t="s">
        <v>229</v>
      </c>
      <c r="M8" s="114" t="s">
        <v>5</v>
      </c>
      <c r="N8" s="114" t="s">
        <v>5</v>
      </c>
      <c r="O8" s="114" t="s">
        <v>5</v>
      </c>
      <c r="P8" s="114" t="s">
        <v>5</v>
      </c>
      <c r="Q8" s="114" t="s">
        <v>5</v>
      </c>
      <c r="R8" s="114" t="s">
        <v>5</v>
      </c>
      <c r="S8" s="14"/>
    </row>
    <row r="9" spans="2:28" ht="30">
      <c r="B9" s="20" t="s">
        <v>2</v>
      </c>
      <c r="C9" s="14"/>
      <c r="D9" s="17" t="s">
        <v>20</v>
      </c>
      <c r="E9" s="18"/>
      <c r="F9" s="17" t="s">
        <v>21</v>
      </c>
      <c r="G9" s="18"/>
      <c r="H9" s="17" t="s">
        <v>22</v>
      </c>
      <c r="I9" s="18"/>
      <c r="J9" s="17" t="s">
        <v>23</v>
      </c>
      <c r="K9" s="14"/>
      <c r="L9" s="17" t="s">
        <v>20</v>
      </c>
      <c r="M9" s="18"/>
      <c r="N9" s="17" t="s">
        <v>21</v>
      </c>
      <c r="O9" s="18"/>
      <c r="P9" s="17" t="s">
        <v>22</v>
      </c>
      <c r="Q9" s="18"/>
      <c r="R9" s="17" t="s">
        <v>23</v>
      </c>
      <c r="S9" s="14"/>
    </row>
    <row r="10" spans="2:28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>
      <c r="B11" s="21" t="s">
        <v>94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zoomScale="55" zoomScaleNormal="70" zoomScaleSheetLayoutView="55" workbookViewId="0">
      <selection activeCell="R17" sqref="R17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2:39" ht="39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2:39" ht="39">
      <c r="B4" s="116" t="s">
        <v>228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2:39" s="2" customFormat="1" ht="230.25" customHeight="1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>
      <c r="B6" s="13" t="s">
        <v>109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>
      <c r="B8" s="104" t="s">
        <v>24</v>
      </c>
      <c r="C8" s="104" t="s">
        <v>24</v>
      </c>
      <c r="D8" s="104" t="s">
        <v>24</v>
      </c>
      <c r="E8" s="104" t="s">
        <v>24</v>
      </c>
      <c r="F8" s="104" t="s">
        <v>24</v>
      </c>
      <c r="G8" s="104" t="s">
        <v>24</v>
      </c>
      <c r="H8" s="104" t="s">
        <v>24</v>
      </c>
      <c r="I8" s="104" t="s">
        <v>24</v>
      </c>
      <c r="J8" s="104" t="s">
        <v>24</v>
      </c>
      <c r="K8" s="104" t="s">
        <v>24</v>
      </c>
      <c r="L8" s="104" t="s">
        <v>24</v>
      </c>
      <c r="M8" s="104" t="s">
        <v>24</v>
      </c>
      <c r="N8" s="104" t="s">
        <v>24</v>
      </c>
      <c r="P8" s="104" t="s">
        <v>223</v>
      </c>
      <c r="Q8" s="104" t="s">
        <v>3</v>
      </c>
      <c r="R8" s="104" t="s">
        <v>3</v>
      </c>
      <c r="S8" s="104" t="s">
        <v>3</v>
      </c>
      <c r="T8" s="104" t="s">
        <v>3</v>
      </c>
      <c r="V8" s="104" t="s">
        <v>4</v>
      </c>
      <c r="W8" s="104" t="s">
        <v>4</v>
      </c>
      <c r="X8" s="104" t="s">
        <v>4</v>
      </c>
      <c r="Y8" s="104" t="s">
        <v>4</v>
      </c>
      <c r="Z8" s="104" t="s">
        <v>4</v>
      </c>
      <c r="AA8" s="104" t="s">
        <v>4</v>
      </c>
      <c r="AB8" s="104" t="s">
        <v>4</v>
      </c>
      <c r="AD8" s="104" t="s">
        <v>229</v>
      </c>
      <c r="AE8" s="104" t="s">
        <v>5</v>
      </c>
      <c r="AF8" s="104" t="s">
        <v>5</v>
      </c>
      <c r="AG8" s="104" t="s">
        <v>5</v>
      </c>
      <c r="AH8" s="104" t="s">
        <v>5</v>
      </c>
      <c r="AI8" s="104" t="s">
        <v>5</v>
      </c>
      <c r="AJ8" s="104" t="s">
        <v>5</v>
      </c>
      <c r="AK8" s="104" t="s">
        <v>5</v>
      </c>
      <c r="AL8" s="104" t="s">
        <v>5</v>
      </c>
    </row>
    <row r="9" spans="2:39" s="15" customFormat="1" ht="45.75" customHeight="1">
      <c r="B9" s="107" t="s">
        <v>25</v>
      </c>
      <c r="C9" s="22"/>
      <c r="D9" s="107" t="s">
        <v>26</v>
      </c>
      <c r="E9" s="22"/>
      <c r="F9" s="107" t="s">
        <v>27</v>
      </c>
      <c r="G9" s="22"/>
      <c r="H9" s="107" t="s">
        <v>28</v>
      </c>
      <c r="I9" s="22"/>
      <c r="J9" s="107" t="s">
        <v>29</v>
      </c>
      <c r="K9" s="22"/>
      <c r="L9" s="107" t="s">
        <v>30</v>
      </c>
      <c r="M9" s="22"/>
      <c r="N9" s="107" t="s">
        <v>23</v>
      </c>
      <c r="P9" s="107" t="s">
        <v>6</v>
      </c>
      <c r="Q9" s="22"/>
      <c r="R9" s="107" t="s">
        <v>7</v>
      </c>
      <c r="S9" s="22"/>
      <c r="T9" s="107" t="s">
        <v>8</v>
      </c>
      <c r="V9" s="107" t="s">
        <v>9</v>
      </c>
      <c r="W9" s="107" t="s">
        <v>9</v>
      </c>
      <c r="X9" s="107" t="s">
        <v>9</v>
      </c>
      <c r="Z9" s="107" t="s">
        <v>10</v>
      </c>
      <c r="AA9" s="107" t="s">
        <v>10</v>
      </c>
      <c r="AB9" s="107" t="s">
        <v>10</v>
      </c>
      <c r="AD9" s="107" t="s">
        <v>6</v>
      </c>
      <c r="AE9" s="22"/>
      <c r="AF9" s="107" t="s">
        <v>31</v>
      </c>
      <c r="AG9" s="22"/>
      <c r="AH9" s="107" t="s">
        <v>7</v>
      </c>
      <c r="AI9" s="22"/>
      <c r="AJ9" s="107" t="s">
        <v>8</v>
      </c>
      <c r="AK9" s="22"/>
      <c r="AL9" s="107" t="s">
        <v>12</v>
      </c>
    </row>
    <row r="10" spans="2:39" s="15" customFormat="1">
      <c r="B10" s="108" t="s">
        <v>25</v>
      </c>
      <c r="C10" s="23"/>
      <c r="D10" s="108" t="s">
        <v>26</v>
      </c>
      <c r="E10" s="23"/>
      <c r="F10" s="108" t="s">
        <v>27</v>
      </c>
      <c r="G10" s="23"/>
      <c r="H10" s="108" t="s">
        <v>28</v>
      </c>
      <c r="I10" s="23"/>
      <c r="J10" s="108" t="s">
        <v>29</v>
      </c>
      <c r="K10" s="23"/>
      <c r="L10" s="108" t="s">
        <v>30</v>
      </c>
      <c r="M10" s="23"/>
      <c r="N10" s="108" t="s">
        <v>23</v>
      </c>
      <c r="P10" s="108" t="s">
        <v>6</v>
      </c>
      <c r="Q10" s="23"/>
      <c r="R10" s="108" t="s">
        <v>7</v>
      </c>
      <c r="S10" s="23"/>
      <c r="T10" s="108" t="s">
        <v>8</v>
      </c>
      <c r="V10" s="108" t="s">
        <v>6</v>
      </c>
      <c r="W10" s="23"/>
      <c r="X10" s="108" t="s">
        <v>7</v>
      </c>
      <c r="Z10" s="108" t="s">
        <v>6</v>
      </c>
      <c r="AA10" s="23"/>
      <c r="AB10" s="108" t="s">
        <v>13</v>
      </c>
      <c r="AD10" s="108" t="s">
        <v>6</v>
      </c>
      <c r="AE10" s="23"/>
      <c r="AF10" s="108" t="s">
        <v>31</v>
      </c>
      <c r="AG10" s="23"/>
      <c r="AH10" s="108" t="s">
        <v>7</v>
      </c>
      <c r="AI10" s="23"/>
      <c r="AJ10" s="108" t="s">
        <v>8</v>
      </c>
      <c r="AK10" s="23"/>
      <c r="AL10" s="108" t="s">
        <v>12</v>
      </c>
    </row>
    <row r="11" spans="2:39" s="15" customFormat="1" ht="30">
      <c r="B11" s="73" t="s">
        <v>140</v>
      </c>
      <c r="C11" s="138"/>
      <c r="D11" s="73" t="s">
        <v>141</v>
      </c>
      <c r="E11" s="73"/>
      <c r="F11" s="73" t="s">
        <v>141</v>
      </c>
      <c r="G11" s="138"/>
      <c r="H11" s="73" t="s">
        <v>142</v>
      </c>
      <c r="I11" s="73"/>
      <c r="J11" s="73" t="s">
        <v>143</v>
      </c>
      <c r="K11" s="138"/>
      <c r="L11" s="73">
        <v>18</v>
      </c>
      <c r="M11" s="73"/>
      <c r="N11" s="73">
        <v>18</v>
      </c>
      <c r="O11" s="73"/>
      <c r="P11" s="141">
        <v>5400</v>
      </c>
      <c r="Q11" s="141"/>
      <c r="R11" s="141">
        <v>5184939600</v>
      </c>
      <c r="S11" s="141"/>
      <c r="T11" s="141">
        <v>5345031037</v>
      </c>
      <c r="U11" s="141"/>
      <c r="V11" s="141">
        <v>0</v>
      </c>
      <c r="W11" s="141"/>
      <c r="X11" s="141">
        <v>0</v>
      </c>
      <c r="Y11" s="141"/>
      <c r="Z11" s="141">
        <v>0</v>
      </c>
      <c r="AA11" s="141"/>
      <c r="AB11" s="141">
        <v>0</v>
      </c>
      <c r="AC11" s="141"/>
      <c r="AD11" s="141">
        <v>5400</v>
      </c>
      <c r="AE11" s="141"/>
      <c r="AF11" s="141">
        <v>1000000</v>
      </c>
      <c r="AG11" s="141"/>
      <c r="AH11" s="141">
        <v>5184939600</v>
      </c>
      <c r="AI11" s="141"/>
      <c r="AJ11" s="141">
        <v>5399021250</v>
      </c>
      <c r="AK11" s="1"/>
      <c r="AL11" s="79">
        <f>AJ11/'سرمایه گذاری ها'!$O$19</f>
        <v>8.4470486127050225E-3</v>
      </c>
    </row>
    <row r="12" spans="2:39" s="15" customFormat="1" ht="30">
      <c r="B12" s="73" t="s">
        <v>233</v>
      </c>
      <c r="C12" s="138"/>
      <c r="D12" s="73" t="s">
        <v>141</v>
      </c>
      <c r="E12" s="73"/>
      <c r="F12" s="73" t="s">
        <v>141</v>
      </c>
      <c r="G12" s="138"/>
      <c r="H12" s="73" t="s">
        <v>234</v>
      </c>
      <c r="I12" s="73"/>
      <c r="J12" s="73" t="s">
        <v>235</v>
      </c>
      <c r="K12" s="138"/>
      <c r="L12" s="73">
        <v>0</v>
      </c>
      <c r="M12" s="73"/>
      <c r="N12" s="73">
        <v>0</v>
      </c>
      <c r="O12" s="73"/>
      <c r="P12" s="141">
        <v>0</v>
      </c>
      <c r="Q12" s="141"/>
      <c r="R12" s="141">
        <v>0</v>
      </c>
      <c r="S12" s="141"/>
      <c r="T12" s="141">
        <v>0</v>
      </c>
      <c r="U12" s="141"/>
      <c r="V12" s="141">
        <v>5000</v>
      </c>
      <c r="W12" s="141"/>
      <c r="X12" s="141">
        <v>4091096572</v>
      </c>
      <c r="Y12" s="141"/>
      <c r="Z12" s="141">
        <v>0</v>
      </c>
      <c r="AA12" s="141"/>
      <c r="AB12" s="141">
        <v>0</v>
      </c>
      <c r="AC12" s="141"/>
      <c r="AD12" s="141">
        <v>5000</v>
      </c>
      <c r="AE12" s="141"/>
      <c r="AF12" s="141">
        <v>825020</v>
      </c>
      <c r="AG12" s="141"/>
      <c r="AH12" s="141">
        <v>4091096572</v>
      </c>
      <c r="AI12" s="141"/>
      <c r="AJ12" s="141">
        <v>4124352325</v>
      </c>
      <c r="AK12" s="1"/>
      <c r="AL12" s="79">
        <f>AJ12/'سرمایه گذاری ها'!$O$19</f>
        <v>6.4527630049979866E-3</v>
      </c>
    </row>
    <row r="13" spans="2:39" s="15" customFormat="1" ht="30">
      <c r="B13" s="73" t="s">
        <v>157</v>
      </c>
      <c r="C13" s="138"/>
      <c r="D13" s="73" t="s">
        <v>141</v>
      </c>
      <c r="E13" s="73"/>
      <c r="F13" s="73" t="s">
        <v>141</v>
      </c>
      <c r="G13" s="138"/>
      <c r="H13" s="73" t="s">
        <v>158</v>
      </c>
      <c r="I13" s="73"/>
      <c r="J13" s="73" t="s">
        <v>159</v>
      </c>
      <c r="K13" s="138"/>
      <c r="L13" s="73">
        <v>0</v>
      </c>
      <c r="M13" s="73"/>
      <c r="N13" s="73">
        <v>0</v>
      </c>
      <c r="O13" s="73"/>
      <c r="P13" s="141">
        <v>97</v>
      </c>
      <c r="Q13" s="141"/>
      <c r="R13" s="141">
        <v>59149097</v>
      </c>
      <c r="S13" s="141"/>
      <c r="T13" s="141">
        <v>62510018</v>
      </c>
      <c r="U13" s="141"/>
      <c r="V13" s="141">
        <v>0</v>
      </c>
      <c r="W13" s="141"/>
      <c r="X13" s="141">
        <v>0</v>
      </c>
      <c r="Y13" s="141"/>
      <c r="Z13" s="141">
        <v>0</v>
      </c>
      <c r="AA13" s="141"/>
      <c r="AB13" s="141">
        <v>0</v>
      </c>
      <c r="AC13" s="141"/>
      <c r="AD13" s="141">
        <v>97</v>
      </c>
      <c r="AE13" s="141"/>
      <c r="AF13" s="141">
        <v>673220</v>
      </c>
      <c r="AG13" s="141"/>
      <c r="AH13" s="141">
        <v>59149097</v>
      </c>
      <c r="AI13" s="141"/>
      <c r="AJ13" s="141">
        <v>65290503</v>
      </c>
      <c r="AK13" s="1"/>
      <c r="AL13" s="79">
        <f>AJ13/'سرمایه گذاری ها'!$O$19</f>
        <v>1.0215037638330525E-4</v>
      </c>
    </row>
    <row r="14" spans="2:39" s="15" customFormat="1" ht="30">
      <c r="B14" s="73" t="s">
        <v>173</v>
      </c>
      <c r="C14" s="138"/>
      <c r="D14" s="73" t="s">
        <v>141</v>
      </c>
      <c r="E14" s="73"/>
      <c r="F14" s="73" t="s">
        <v>141</v>
      </c>
      <c r="G14" s="138"/>
      <c r="H14" s="73" t="s">
        <v>212</v>
      </c>
      <c r="I14" s="73"/>
      <c r="J14" s="73" t="s">
        <v>213</v>
      </c>
      <c r="K14" s="138"/>
      <c r="L14" s="73">
        <v>0</v>
      </c>
      <c r="M14" s="73"/>
      <c r="N14" s="73">
        <v>0</v>
      </c>
      <c r="O14" s="73"/>
      <c r="P14" s="141">
        <v>77</v>
      </c>
      <c r="Q14" s="141"/>
      <c r="R14" s="141">
        <v>51296429</v>
      </c>
      <c r="S14" s="141"/>
      <c r="T14" s="141">
        <v>53591524</v>
      </c>
      <c r="U14" s="141"/>
      <c r="V14" s="141">
        <v>0</v>
      </c>
      <c r="W14" s="141"/>
      <c r="X14" s="141">
        <v>0</v>
      </c>
      <c r="Y14" s="141"/>
      <c r="Z14" s="141">
        <v>0</v>
      </c>
      <c r="AA14" s="141"/>
      <c r="AB14" s="141">
        <v>0</v>
      </c>
      <c r="AC14" s="141"/>
      <c r="AD14" s="141">
        <v>77</v>
      </c>
      <c r="AE14" s="141"/>
      <c r="AF14" s="141">
        <v>728660</v>
      </c>
      <c r="AG14" s="141"/>
      <c r="AH14" s="141">
        <v>51296429</v>
      </c>
      <c r="AI14" s="141"/>
      <c r="AJ14" s="141">
        <v>56096650</v>
      </c>
      <c r="AK14" s="1"/>
      <c r="AL14" s="79">
        <f>AJ14/'سرمایه گذاری ها'!$O$19</f>
        <v>8.7766116786426653E-5</v>
      </c>
    </row>
    <row r="15" spans="2:39" ht="30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3"/>
      <c r="X15" s="73"/>
      <c r="Y15" s="73"/>
      <c r="Z15" s="74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L15" s="79"/>
    </row>
    <row r="16" spans="2:39" s="55" customFormat="1" ht="30.75" thickBot="1">
      <c r="B16" s="115" t="s">
        <v>94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P16" s="78">
        <f>SUM(P11:P15)</f>
        <v>5574</v>
      </c>
      <c r="Q16" s="78">
        <f>SUM(Q11:Q15)</f>
        <v>0</v>
      </c>
      <c r="R16" s="78">
        <f>SUM(R11:R14)</f>
        <v>5295385126</v>
      </c>
      <c r="S16" s="78">
        <f>SUM(S11:S15)</f>
        <v>0</v>
      </c>
      <c r="T16" s="78">
        <f>SUM(T11:T14)</f>
        <v>5461132579</v>
      </c>
      <c r="U16" s="78">
        <f>SUM(U11:U15)</f>
        <v>0</v>
      </c>
      <c r="V16" s="78">
        <f>SUM(V11:V15)</f>
        <v>5000</v>
      </c>
      <c r="W16" s="78">
        <f>SUM(W11:W15)</f>
        <v>0</v>
      </c>
      <c r="X16" s="78">
        <f>SUM(X11:X14)</f>
        <v>4091096572</v>
      </c>
      <c r="Y16" s="78">
        <f>SUM(Y11:Y15)</f>
        <v>0</v>
      </c>
      <c r="Z16" s="78">
        <f>SUM(Z11:Z15)</f>
        <v>0</v>
      </c>
      <c r="AA16" s="78">
        <f>SUM(AA11:AA15)</f>
        <v>0</v>
      </c>
      <c r="AB16" s="78">
        <f>SUM(AB11:AB15)</f>
        <v>0</v>
      </c>
      <c r="AC16" s="78">
        <f>SUM(AC11:AC15)</f>
        <v>0</v>
      </c>
      <c r="AD16" s="78">
        <f>SUM(P16:AC16)</f>
        <v>14847624851</v>
      </c>
      <c r="AE16" s="78">
        <f>SUM(AE11:AE15)</f>
        <v>0</v>
      </c>
      <c r="AF16" s="78"/>
      <c r="AG16" s="78">
        <f>SUM(AG11:AG15)</f>
        <v>0</v>
      </c>
      <c r="AH16" s="78">
        <f>SUM(AH11:AH15)</f>
        <v>9386481698</v>
      </c>
      <c r="AI16" s="59"/>
      <c r="AJ16" s="78">
        <f>SUM(AJ11:AJ15)</f>
        <v>9644760728</v>
      </c>
      <c r="AK16" s="59"/>
      <c r="AL16" s="82">
        <f>SUM(AL11:AL15)</f>
        <v>1.5089728110872742E-2</v>
      </c>
      <c r="AM16" s="55">
        <f>SUM(P16:AL16)</f>
        <v>48726492128.015091</v>
      </c>
    </row>
    <row r="17" spans="20:20" ht="21" customHeight="1" thickTop="1"/>
    <row r="22" spans="20:20" ht="33">
      <c r="T22" s="57">
        <v>4</v>
      </c>
    </row>
  </sheetData>
  <sortState xmlns:xlrd2="http://schemas.microsoft.com/office/spreadsheetml/2017/richdata2" ref="B11:AL14">
    <sortCondition descending="1" ref="AJ11:AJ14"/>
  </sortState>
  <mergeCells count="29"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2:32" ht="39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</row>
    <row r="4" spans="2:32" ht="39">
      <c r="B4" s="116" t="s">
        <v>228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</row>
    <row r="5" spans="2:32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>
      <c r="B6" s="13" t="s">
        <v>110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>
      <c r="B8" s="106" t="s">
        <v>37</v>
      </c>
      <c r="C8" s="106" t="s">
        <v>37</v>
      </c>
      <c r="D8" s="106" t="s">
        <v>37</v>
      </c>
      <c r="E8" s="106" t="s">
        <v>37</v>
      </c>
      <c r="F8" s="106" t="s">
        <v>37</v>
      </c>
      <c r="G8" s="106" t="s">
        <v>37</v>
      </c>
      <c r="H8" s="106" t="s">
        <v>37</v>
      </c>
      <c r="I8" s="106" t="s">
        <v>37</v>
      </c>
      <c r="J8" s="106" t="s">
        <v>37</v>
      </c>
      <c r="L8" s="106" t="s">
        <v>223</v>
      </c>
      <c r="M8" s="106" t="s">
        <v>3</v>
      </c>
      <c r="N8" s="106" t="s">
        <v>3</v>
      </c>
      <c r="O8" s="106" t="s">
        <v>3</v>
      </c>
      <c r="P8" s="106" t="s">
        <v>3</v>
      </c>
      <c r="R8" s="106" t="s">
        <v>4</v>
      </c>
      <c r="S8" s="106" t="s">
        <v>4</v>
      </c>
      <c r="T8" s="106" t="s">
        <v>4</v>
      </c>
      <c r="U8" s="106" t="s">
        <v>4</v>
      </c>
      <c r="V8" s="106" t="s">
        <v>4</v>
      </c>
      <c r="W8" s="106" t="s">
        <v>4</v>
      </c>
      <c r="X8" s="106" t="s">
        <v>4</v>
      </c>
      <c r="Z8" s="106" t="s">
        <v>229</v>
      </c>
      <c r="AA8" s="106" t="s">
        <v>5</v>
      </c>
      <c r="AB8" s="106" t="s">
        <v>5</v>
      </c>
      <c r="AC8" s="106" t="s">
        <v>5</v>
      </c>
      <c r="AD8" s="106" t="s">
        <v>5</v>
      </c>
      <c r="AE8" s="106" t="s">
        <v>5</v>
      </c>
      <c r="AF8" s="106" t="s">
        <v>5</v>
      </c>
    </row>
    <row r="9" spans="2:32" s="15" customFormat="1">
      <c r="B9" s="107" t="s">
        <v>38</v>
      </c>
      <c r="C9" s="22"/>
      <c r="D9" s="107" t="s">
        <v>103</v>
      </c>
      <c r="E9" s="22"/>
      <c r="F9" s="107" t="s">
        <v>30</v>
      </c>
      <c r="G9" s="22"/>
      <c r="H9" s="107" t="s">
        <v>39</v>
      </c>
      <c r="I9" s="22"/>
      <c r="J9" s="107" t="s">
        <v>27</v>
      </c>
      <c r="L9" s="107" t="s">
        <v>6</v>
      </c>
      <c r="M9" s="22"/>
      <c r="N9" s="107" t="s">
        <v>7</v>
      </c>
      <c r="O9" s="22"/>
      <c r="P9" s="107" t="s">
        <v>8</v>
      </c>
      <c r="R9" s="107" t="s">
        <v>9</v>
      </c>
      <c r="S9" s="107" t="s">
        <v>9</v>
      </c>
      <c r="T9" s="107" t="s">
        <v>9</v>
      </c>
      <c r="U9" s="22"/>
      <c r="V9" s="107" t="s">
        <v>10</v>
      </c>
      <c r="W9" s="107" t="s">
        <v>10</v>
      </c>
      <c r="X9" s="107" t="s">
        <v>10</v>
      </c>
      <c r="Z9" s="107" t="s">
        <v>6</v>
      </c>
      <c r="AA9" s="22"/>
      <c r="AB9" s="107" t="s">
        <v>7</v>
      </c>
      <c r="AC9" s="22"/>
      <c r="AD9" s="107" t="s">
        <v>8</v>
      </c>
      <c r="AE9" s="22"/>
      <c r="AF9" s="107" t="s">
        <v>40</v>
      </c>
    </row>
    <row r="10" spans="2:32" s="15" customFormat="1" ht="45.75" customHeight="1">
      <c r="B10" s="108" t="s">
        <v>38</v>
      </c>
      <c r="C10" s="23"/>
      <c r="D10" s="108" t="s">
        <v>29</v>
      </c>
      <c r="E10" s="23"/>
      <c r="F10" s="108" t="s">
        <v>30</v>
      </c>
      <c r="G10" s="23"/>
      <c r="H10" s="108" t="s">
        <v>39</v>
      </c>
      <c r="I10" s="23"/>
      <c r="J10" s="108" t="s">
        <v>27</v>
      </c>
      <c r="L10" s="108" t="s">
        <v>6</v>
      </c>
      <c r="M10" s="23"/>
      <c r="N10" s="108" t="s">
        <v>7</v>
      </c>
      <c r="O10" s="23"/>
      <c r="P10" s="108" t="s">
        <v>8</v>
      </c>
      <c r="R10" s="108" t="s">
        <v>6</v>
      </c>
      <c r="S10" s="23"/>
      <c r="T10" s="108" t="s">
        <v>7</v>
      </c>
      <c r="U10" s="23"/>
      <c r="V10" s="108" t="s">
        <v>6</v>
      </c>
      <c r="W10" s="23"/>
      <c r="X10" s="108" t="s">
        <v>13</v>
      </c>
      <c r="Z10" s="108" t="s">
        <v>6</v>
      </c>
      <c r="AA10" s="23"/>
      <c r="AB10" s="108" t="s">
        <v>7</v>
      </c>
      <c r="AC10" s="23"/>
      <c r="AD10" s="108" t="s">
        <v>8</v>
      </c>
      <c r="AE10" s="23"/>
      <c r="AF10" s="108" t="s">
        <v>40</v>
      </c>
    </row>
    <row r="11" spans="2:32" ht="30.7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>
      <c r="B12" s="117" t="s">
        <v>94</v>
      </c>
      <c r="C12" s="117"/>
      <c r="D12" s="117"/>
      <c r="E12" s="117"/>
      <c r="F12" s="117"/>
      <c r="G12" s="117"/>
      <c r="H12" s="117"/>
      <c r="I12" s="117"/>
      <c r="J12" s="117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/>
    <row r="17" spans="16:16" ht="33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P15" sqref="P15"/>
    </sheetView>
  </sheetViews>
  <sheetFormatPr defaultRowHeight="21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111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>
      <c r="B8" s="105" t="s">
        <v>41</v>
      </c>
      <c r="D8" s="106" t="s">
        <v>42</v>
      </c>
      <c r="E8" s="106" t="s">
        <v>42</v>
      </c>
      <c r="F8" s="106" t="s">
        <v>42</v>
      </c>
      <c r="G8" s="106" t="s">
        <v>42</v>
      </c>
      <c r="H8" s="106" t="s">
        <v>42</v>
      </c>
      <c r="I8" s="106" t="s">
        <v>42</v>
      </c>
      <c r="J8" s="106" t="s">
        <v>42</v>
      </c>
      <c r="L8" s="73" t="s">
        <v>223</v>
      </c>
      <c r="N8" s="106" t="s">
        <v>4</v>
      </c>
      <c r="O8" s="106" t="s">
        <v>4</v>
      </c>
      <c r="P8" s="106" t="s">
        <v>4</v>
      </c>
      <c r="R8" s="106" t="s">
        <v>229</v>
      </c>
      <c r="S8" s="106" t="s">
        <v>5</v>
      </c>
      <c r="T8" s="106" t="s">
        <v>5</v>
      </c>
    </row>
    <row r="9" spans="2:28" s="4" customFormat="1" ht="47.25" customHeight="1">
      <c r="B9" s="121" t="s">
        <v>41</v>
      </c>
      <c r="D9" s="119" t="s">
        <v>43</v>
      </c>
      <c r="E9" s="39"/>
      <c r="F9" s="119" t="s">
        <v>44</v>
      </c>
      <c r="G9" s="39"/>
      <c r="H9" s="119" t="s">
        <v>45</v>
      </c>
      <c r="I9" s="39"/>
      <c r="J9" s="119" t="s">
        <v>30</v>
      </c>
      <c r="L9" s="119" t="s">
        <v>46</v>
      </c>
      <c r="N9" s="119" t="s">
        <v>47</v>
      </c>
      <c r="O9" s="39"/>
      <c r="P9" s="119" t="s">
        <v>48</v>
      </c>
      <c r="R9" s="119" t="s">
        <v>46</v>
      </c>
      <c r="S9" s="39"/>
      <c r="T9" s="120" t="s">
        <v>40</v>
      </c>
    </row>
    <row r="10" spans="2:28" s="4" customFormat="1">
      <c r="B10" s="5" t="s">
        <v>206</v>
      </c>
      <c r="C10" s="138"/>
      <c r="D10" s="28" t="s">
        <v>207</v>
      </c>
      <c r="E10" s="138"/>
      <c r="F10" s="5" t="s">
        <v>49</v>
      </c>
      <c r="G10" s="138"/>
      <c r="H10" s="5" t="s">
        <v>208</v>
      </c>
      <c r="I10" s="138"/>
      <c r="J10" s="139">
        <v>0</v>
      </c>
      <c r="K10" s="138"/>
      <c r="L10" s="29">
        <v>141001778</v>
      </c>
      <c r="M10" s="29"/>
      <c r="N10" s="29">
        <v>71233083760</v>
      </c>
      <c r="O10" s="29"/>
      <c r="P10" s="29">
        <v>69684292459</v>
      </c>
      <c r="Q10" s="29"/>
      <c r="R10" s="29">
        <v>1689793079</v>
      </c>
      <c r="S10" s="5"/>
      <c r="T10" s="45">
        <f>R10/'سرمایه گذاری ها'!$O$19</f>
        <v>2.6437688652782205E-3</v>
      </c>
    </row>
    <row r="11" spans="2:28" s="4" customFormat="1">
      <c r="B11" s="5" t="s">
        <v>50</v>
      </c>
      <c r="C11" s="138"/>
      <c r="D11" s="28" t="s">
        <v>51</v>
      </c>
      <c r="E11" s="138"/>
      <c r="F11" s="5" t="s">
        <v>49</v>
      </c>
      <c r="G11" s="138"/>
      <c r="H11" s="5" t="s">
        <v>52</v>
      </c>
      <c r="I11" s="138"/>
      <c r="J11" s="139">
        <v>0</v>
      </c>
      <c r="K11" s="138"/>
      <c r="L11" s="29">
        <v>502774264</v>
      </c>
      <c r="M11" s="29"/>
      <c r="N11" s="29">
        <v>7643508561</v>
      </c>
      <c r="O11" s="29"/>
      <c r="P11" s="29">
        <v>7595307825</v>
      </c>
      <c r="Q11" s="29"/>
      <c r="R11" s="29">
        <v>550975000</v>
      </c>
      <c r="S11" s="5"/>
      <c r="T11" s="45">
        <f>R11/'سرمایه گذاری ها'!$O$19</f>
        <v>8.6202894818855364E-4</v>
      </c>
    </row>
    <row r="12" spans="2:28" s="4" customFormat="1">
      <c r="B12" s="5" t="s">
        <v>53</v>
      </c>
      <c r="C12" s="138"/>
      <c r="D12" s="28" t="s">
        <v>54</v>
      </c>
      <c r="E12" s="138"/>
      <c r="F12" s="5" t="s">
        <v>49</v>
      </c>
      <c r="G12" s="138"/>
      <c r="H12" s="5" t="s">
        <v>55</v>
      </c>
      <c r="I12" s="138"/>
      <c r="J12" s="139">
        <v>0</v>
      </c>
      <c r="K12" s="138"/>
      <c r="L12" s="29">
        <v>332421</v>
      </c>
      <c r="M12" s="29"/>
      <c r="N12" s="29">
        <v>1366</v>
      </c>
      <c r="O12" s="29"/>
      <c r="P12" s="29">
        <v>0</v>
      </c>
      <c r="Q12" s="29"/>
      <c r="R12" s="29">
        <v>333787</v>
      </c>
      <c r="S12" s="5"/>
      <c r="T12" s="45">
        <f>R12/'سرمایه گذاری ها'!$O$19</f>
        <v>5.2222706389402927E-7</v>
      </c>
    </row>
    <row r="13" spans="2:28" s="4" customFormat="1">
      <c r="B13" s="5"/>
      <c r="C13" s="5"/>
      <c r="D13" s="28"/>
      <c r="E13" s="5"/>
      <c r="F13" s="5"/>
      <c r="G13" s="5"/>
      <c r="H13" s="5"/>
      <c r="I13" s="5"/>
      <c r="J13" s="29"/>
      <c r="K13" s="5"/>
      <c r="L13" s="29"/>
      <c r="M13" s="5"/>
      <c r="N13" s="29"/>
      <c r="O13" s="5"/>
      <c r="P13" s="29"/>
      <c r="Q13" s="5"/>
      <c r="R13" s="29"/>
      <c r="S13" s="5"/>
      <c r="T13" s="45"/>
    </row>
    <row r="14" spans="2:28" ht="27" thickBot="1">
      <c r="B14" s="118" t="s">
        <v>94</v>
      </c>
      <c r="C14" s="118"/>
      <c r="D14" s="118"/>
      <c r="E14" s="118"/>
      <c r="F14" s="118"/>
      <c r="G14" s="118"/>
      <c r="H14" s="118"/>
      <c r="I14" s="118"/>
      <c r="J14" s="118"/>
      <c r="L14" s="9">
        <f>SUM(L10:L12)</f>
        <v>644108463</v>
      </c>
      <c r="N14" s="9">
        <f>SUM(N10:N12)</f>
        <v>78876593687</v>
      </c>
      <c r="P14" s="9">
        <f>SUM(P10:P13)</f>
        <v>77279600284</v>
      </c>
      <c r="R14" s="9">
        <f>SUM(R10:R13)</f>
        <v>2241101866</v>
      </c>
      <c r="T14" s="66">
        <f>SUM(T10:T13)</f>
        <v>3.5063200405306681E-3</v>
      </c>
    </row>
    <row r="15" spans="2:28" ht="21.75" thickTop="1"/>
    <row r="25" spans="10:10" ht="33">
      <c r="J25" s="57">
        <v>6</v>
      </c>
    </row>
  </sheetData>
  <sortState xmlns:xlrd2="http://schemas.microsoft.com/office/spreadsheetml/2017/richdata2" ref="B10:U12">
    <sortCondition descending="1" ref="R10:R12"/>
  </sortState>
  <mergeCells count="17">
    <mergeCell ref="J9"/>
    <mergeCell ref="D8:J8"/>
    <mergeCell ref="B2:T2"/>
    <mergeCell ref="B3:T3"/>
    <mergeCell ref="B4:T4"/>
    <mergeCell ref="B14:J14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2:28" ht="30">
      <c r="B4" s="104" t="s">
        <v>228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28" ht="117" customHeight="1"/>
    <row r="6" spans="2:28" s="2" customFormat="1" ht="30">
      <c r="B6" s="13" t="s">
        <v>113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>
      <c r="B7" s="123" t="s">
        <v>102</v>
      </c>
      <c r="D7" s="104" t="s">
        <v>229</v>
      </c>
      <c r="E7" s="104" t="s">
        <v>5</v>
      </c>
      <c r="F7" s="104" t="s">
        <v>5</v>
      </c>
      <c r="G7" s="104" t="s">
        <v>5</v>
      </c>
      <c r="H7" s="104" t="s">
        <v>5</v>
      </c>
      <c r="I7" s="104" t="s">
        <v>5</v>
      </c>
      <c r="J7" s="104" t="s">
        <v>5</v>
      </c>
      <c r="K7" s="104" t="s">
        <v>5</v>
      </c>
      <c r="L7" s="104" t="s">
        <v>5</v>
      </c>
      <c r="M7" s="104" t="s">
        <v>5</v>
      </c>
      <c r="N7" s="104" t="s">
        <v>5</v>
      </c>
    </row>
    <row r="8" spans="2:28" ht="30">
      <c r="B8" s="123" t="s">
        <v>2</v>
      </c>
      <c r="D8" s="122" t="s">
        <v>6</v>
      </c>
      <c r="E8" s="24"/>
      <c r="F8" s="122" t="s">
        <v>32</v>
      </c>
      <c r="G8" s="24"/>
      <c r="H8" s="122" t="s">
        <v>33</v>
      </c>
      <c r="I8" s="24"/>
      <c r="J8" s="122" t="s">
        <v>34</v>
      </c>
      <c r="K8" s="24"/>
      <c r="L8" s="122" t="s">
        <v>35</v>
      </c>
      <c r="M8" s="24"/>
      <c r="N8" s="122" t="s">
        <v>36</v>
      </c>
    </row>
    <row r="9" spans="2:28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>
      <c r="B10" s="2" t="s">
        <v>94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/>
    <row r="21" spans="8:8" ht="30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3" zoomScaleNormal="100" zoomScaleSheetLayoutView="100" workbookViewId="0">
      <selection activeCell="D13" sqref="D13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04" t="s">
        <v>0</v>
      </c>
      <c r="C2" s="104"/>
      <c r="D2" s="104"/>
      <c r="E2" s="104"/>
      <c r="F2" s="104"/>
      <c r="G2" s="104"/>
      <c r="H2" s="104"/>
    </row>
    <row r="3" spans="1:28" ht="30">
      <c r="B3" s="104" t="s">
        <v>56</v>
      </c>
      <c r="C3" s="104"/>
      <c r="D3" s="104"/>
      <c r="E3" s="104"/>
      <c r="F3" s="104"/>
      <c r="G3" s="104"/>
      <c r="H3" s="104"/>
    </row>
    <row r="4" spans="1:28" ht="30">
      <c r="B4" s="104" t="s">
        <v>228</v>
      </c>
      <c r="C4" s="104"/>
      <c r="D4" s="104"/>
      <c r="E4" s="104"/>
      <c r="F4" s="104"/>
      <c r="G4" s="104"/>
      <c r="H4" s="104"/>
    </row>
    <row r="5" spans="1:28" ht="143.25" customHeight="1"/>
    <row r="6" spans="1:28" ht="30">
      <c r="A6" s="2" t="s">
        <v>112</v>
      </c>
      <c r="B6" s="13" t="s">
        <v>114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>
      <c r="B8" s="124" t="s">
        <v>60</v>
      </c>
      <c r="C8" s="42"/>
      <c r="D8" s="124" t="s">
        <v>46</v>
      </c>
      <c r="E8" s="42"/>
      <c r="F8" s="124" t="s">
        <v>81</v>
      </c>
      <c r="G8" s="42"/>
      <c r="H8" s="124" t="s">
        <v>12</v>
      </c>
    </row>
    <row r="9" spans="1:28" s="4" customFormat="1">
      <c r="B9" s="4" t="s">
        <v>91</v>
      </c>
      <c r="C9" s="138"/>
      <c r="D9" s="67">
        <v>116188210841</v>
      </c>
      <c r="E9" s="138"/>
      <c r="F9" s="45">
        <f>D9/$D$12</f>
        <v>0.99850041549247981</v>
      </c>
      <c r="G9" s="6"/>
      <c r="H9" s="45">
        <f>D9/'سرمایه گذاری ها'!$O$19</f>
        <v>0.18178247866632269</v>
      </c>
    </row>
    <row r="10" spans="1:28" s="4" customFormat="1">
      <c r="B10" s="4" t="s">
        <v>92</v>
      </c>
      <c r="C10" s="138"/>
      <c r="D10" s="67">
        <v>174008880</v>
      </c>
      <c r="E10" s="138"/>
      <c r="F10" s="45">
        <f>D10/$D$12</f>
        <v>1.4954007615897431E-3</v>
      </c>
      <c r="G10" s="6"/>
      <c r="H10" s="45">
        <f>D10/'سرمایه گذاری ها'!$O$19</f>
        <v>2.7224591279435226E-4</v>
      </c>
    </row>
    <row r="11" spans="1:28" s="4" customFormat="1">
      <c r="B11" s="4" t="s">
        <v>93</v>
      </c>
      <c r="C11" s="138"/>
      <c r="D11" s="67">
        <v>486832</v>
      </c>
      <c r="E11" s="138"/>
      <c r="F11" s="45">
        <f>D11/$D$12</f>
        <v>4.1837459304735361E-6</v>
      </c>
      <c r="G11" s="6"/>
      <c r="H11" s="45">
        <f>D11/'سرمایه گذاری ها'!$O$19</f>
        <v>7.6167389973143966E-7</v>
      </c>
    </row>
    <row r="12" spans="1:28" ht="21.75" thickBot="1">
      <c r="B12" s="30" t="s">
        <v>94</v>
      </c>
      <c r="D12" s="9">
        <f>SUM(D9:D11)</f>
        <v>116362706553</v>
      </c>
      <c r="F12" s="66">
        <f>SUM(F9:F11)</f>
        <v>1</v>
      </c>
      <c r="G12" s="44"/>
      <c r="H12" s="66">
        <f>SUM(H9:H11)</f>
        <v>0.18205548625301676</v>
      </c>
    </row>
    <row r="13" spans="1:28" ht="21.75" thickTop="1"/>
    <row r="17" spans="4:4" ht="30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2023-03-27T07:58:00Z</cp:lastPrinted>
  <dcterms:created xsi:type="dcterms:W3CDTF">2021-12-28T12:49:50Z</dcterms:created>
  <dcterms:modified xsi:type="dcterms:W3CDTF">2023-03-27T08:06:02Z</dcterms:modified>
</cp:coreProperties>
</file>