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دی 1401\ارمغان\"/>
    </mc:Choice>
  </mc:AlternateContent>
  <xr:revisionPtr revIDLastSave="0" documentId="13_ncr:1_{3651DF8A-B9C0-4520-BB31-B9A43553B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'!$A$1:$M$54</definedName>
  </definedNames>
  <calcPr calcId="181029"/>
</workbook>
</file>

<file path=xl/calcChain.xml><?xml version="1.0" encoding="utf-8"?>
<calcChain xmlns="http://schemas.openxmlformats.org/spreadsheetml/2006/main">
  <c r="H9" i="15" l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F63" i="10"/>
  <c r="H63" i="10"/>
  <c r="J63" i="10"/>
  <c r="L63" i="10"/>
  <c r="N63" i="10"/>
  <c r="P63" i="10"/>
  <c r="R63" i="10"/>
  <c r="J10" i="4"/>
  <c r="L10" i="4"/>
  <c r="H10" i="4"/>
  <c r="F10" i="4"/>
  <c r="D10" i="4"/>
  <c r="T77" i="11"/>
  <c r="D26" i="12"/>
  <c r="N26" i="12"/>
  <c r="P26" i="12"/>
  <c r="F26" i="12"/>
  <c r="H26" i="12"/>
  <c r="J26" i="12"/>
  <c r="D10" i="15" s="1"/>
  <c r="L26" i="12"/>
  <c r="R26" i="12"/>
  <c r="R51" i="9"/>
  <c r="J33" i="8"/>
  <c r="L33" i="8"/>
  <c r="N33" i="8"/>
  <c r="P33" i="8"/>
  <c r="R33" i="8"/>
  <c r="T33" i="8"/>
  <c r="L77" i="11"/>
  <c r="D77" i="11"/>
  <c r="F77" i="11"/>
  <c r="H77" i="11"/>
  <c r="J77" i="11"/>
  <c r="D9" i="15" s="1"/>
  <c r="N77" i="11"/>
  <c r="P77" i="11"/>
  <c r="R77" i="11"/>
  <c r="R14" i="6"/>
  <c r="AJ20" i="3"/>
  <c r="Z50" i="1"/>
  <c r="X12" i="5"/>
  <c r="V12" i="5"/>
  <c r="P12" i="5"/>
  <c r="N12" i="5"/>
  <c r="L12" i="5"/>
  <c r="AH20" i="3"/>
  <c r="P20" i="3"/>
  <c r="R20" i="3"/>
  <c r="X20" i="3"/>
  <c r="T20" i="3"/>
  <c r="V20" i="3"/>
  <c r="F51" i="9" l="1"/>
  <c r="D51" i="9"/>
  <c r="H51" i="9"/>
  <c r="J51" i="9"/>
  <c r="L51" i="9"/>
  <c r="N51" i="9"/>
  <c r="P51" i="9"/>
  <c r="J16" i="7"/>
  <c r="F14" i="13"/>
  <c r="D12" i="15" s="1"/>
  <c r="D15" i="14"/>
  <c r="D11" i="15" s="1"/>
  <c r="F15" i="14"/>
  <c r="J14" i="13"/>
  <c r="N16" i="7"/>
  <c r="P16" i="7"/>
  <c r="T16" i="7"/>
  <c r="Q20" i="3"/>
  <c r="S20" i="3"/>
  <c r="U20" i="3"/>
  <c r="W20" i="3"/>
  <c r="Y20" i="3"/>
  <c r="Z20" i="3"/>
  <c r="AA20" i="3"/>
  <c r="AB20" i="3"/>
  <c r="AC20" i="3"/>
  <c r="AD20" i="3"/>
  <c r="AE20" i="3"/>
  <c r="AG20" i="3"/>
  <c r="E12" i="16"/>
  <c r="D13" i="15" l="1"/>
  <c r="F10" i="15"/>
  <c r="F9" i="15"/>
  <c r="F12" i="15"/>
  <c r="I12" i="16"/>
  <c r="K12" i="16"/>
  <c r="M12" i="16"/>
  <c r="L16" i="7"/>
  <c r="R16" i="7"/>
  <c r="M13" i="16"/>
  <c r="O13" i="16" s="1"/>
  <c r="P14" i="6"/>
  <c r="K13" i="16" s="1"/>
  <c r="N14" i="6"/>
  <c r="I13" i="16" s="1"/>
  <c r="L14" i="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F11" i="15" l="1"/>
  <c r="F13" i="15" s="1"/>
  <c r="O19" i="16"/>
  <c r="M19" i="16"/>
  <c r="I19" i="16"/>
  <c r="E13" i="16"/>
  <c r="E19" i="16" s="1"/>
  <c r="K19" i="16"/>
  <c r="AL11" i="3" l="1"/>
  <c r="AL15" i="3"/>
  <c r="AL12" i="3"/>
  <c r="AL13" i="3"/>
  <c r="AL17" i="3"/>
  <c r="AL14" i="3"/>
  <c r="AL16" i="3"/>
  <c r="AA11" i="1"/>
  <c r="AA15" i="1"/>
  <c r="AA19" i="1"/>
  <c r="AA23" i="1"/>
  <c r="AA27" i="1"/>
  <c r="AA31" i="1"/>
  <c r="AA35" i="1"/>
  <c r="AA39" i="1"/>
  <c r="AA43" i="1"/>
  <c r="AA47" i="1"/>
  <c r="AA17" i="1"/>
  <c r="AA25" i="1"/>
  <c r="AA33" i="1"/>
  <c r="AA41" i="1"/>
  <c r="AA14" i="1"/>
  <c r="AA22" i="1"/>
  <c r="AA30" i="1"/>
  <c r="AA34" i="1"/>
  <c r="AA42" i="1"/>
  <c r="AA12" i="1"/>
  <c r="AA16" i="1"/>
  <c r="AA20" i="1"/>
  <c r="AA24" i="1"/>
  <c r="AA28" i="1"/>
  <c r="AA32" i="1"/>
  <c r="AA36" i="1"/>
  <c r="AA40" i="1"/>
  <c r="AA44" i="1"/>
  <c r="AA13" i="1"/>
  <c r="AA21" i="1"/>
  <c r="AA29" i="1"/>
  <c r="AA37" i="1"/>
  <c r="AA45" i="1"/>
  <c r="AA18" i="1"/>
  <c r="AA26" i="1"/>
  <c r="AA38" i="1"/>
  <c r="AA46" i="1"/>
  <c r="V77" i="11"/>
  <c r="AA48" i="1"/>
  <c r="T11" i="6"/>
  <c r="H11" i="15"/>
  <c r="H10" i="15"/>
  <c r="H12" i="15"/>
  <c r="T10" i="6"/>
  <c r="T12" i="6"/>
  <c r="AL18" i="3"/>
  <c r="Q19" i="16"/>
  <c r="Q13" i="16"/>
  <c r="G13" i="16"/>
  <c r="G19" i="16" s="1"/>
  <c r="Q12" i="16"/>
  <c r="Q16" i="16"/>
  <c r="Q15" i="16"/>
  <c r="Q17" i="16"/>
  <c r="Q14" i="16"/>
  <c r="H13" i="15" l="1"/>
  <c r="AL20" i="3"/>
  <c r="AM20" i="3" s="1"/>
  <c r="AA50" i="1"/>
  <c r="T14" i="6"/>
</calcChain>
</file>

<file path=xl/sharedStrings.xml><?xml version="1.0" encoding="utf-8"?>
<sst xmlns="http://schemas.openxmlformats.org/spreadsheetml/2006/main" count="880" uniqueCount="235">
  <si>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</si>
  <si>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</si>
  <si>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</si>
  <si>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</si>
  <si>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</si>
  <si>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</si>
  <si>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</si>
  <si>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</si>
  <si>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</si>
  <si>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</si>
  <si>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</si>
  <si>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</si>
  <si>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</si>
  <si>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</si>
  <si>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</si>
  <si>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</si>
  <si>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</si>
  <si>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</si>
  <si>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</si>
  <si>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</si>
  <si>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</si>
  <si>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</si>
  <si>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</si>
  <si>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</si>
  <si>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</si>
  <si>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</si>
  <si>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</si>
  <si>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</si>
  <si>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</si>
  <si>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</si>
  <si>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</si>
  <si>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</si>
  <si>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</si>
  <si>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</si>
  <si>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</si>
  <si>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</si>
  <si>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</si>
  <si>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</si>
  <si>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</si>
  <si>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</si>
  <si>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</si>
  <si>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</si>
  <si>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</si>
  <si>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</si>
  <si>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</si>
  <si>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</si>
  <si>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</si>
  <si>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</si>
  <si>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</si>
  <si>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</si>
  <si>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</si>
  <si>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</si>
  <si>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</si>
  <si>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</si>
  <si>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</si>
  <si>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</si>
  <si>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</si>
  <si>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</si>
  <si>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</si>
  <si>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</si>
  <si>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</si>
  <si>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</si>
  <si>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</si>
  <si>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</si>
  <si>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</si>
  <si>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</si>
  <si>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</si>
  <si>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</si>
  <si>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</si>
  <si>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</si>
  <si>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</si>
  <si>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</si>
  <si>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</si>
  <si>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</si>
  <si>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</si>
  <si>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</si>
  <si>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</si>
  <si>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</si>
  <si>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</si>
  <si>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</si>
  <si>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</si>
  <si>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</si>
  <si>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</si>
  <si>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</si>
  <si>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</si>
  <si>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</si>
  <si>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</si>
  <si>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</si>
  <si>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</si>
  <si>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</si>
  <si>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</si>
  <si>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</si>
  <si>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</si>
  <si>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</si>
  <si>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</si>
  <si>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</si>
  <si>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</si>
  <si>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</si>
  <si>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</si>
  <si>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</si>
  <si>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</si>
  <si>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</si>
  <si>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</si>
  <si>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</si>
  <si>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</si>
  <si>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</si>
  <si>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</si>
  <si>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</si>
  <si>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</si>
  <si>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</si>
  <si>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</si>
  <si>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</si>
  <si>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</si>
  <si>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</si>
  <si>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</si>
  <si>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</si>
  <si>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</si>
  <si>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</si>
  <si>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</si>
  <si>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</si>
  <si>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</si>
  <si>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</si>
  <si>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</si>
  <si>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</si>
  <si>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</si>
  <si>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</si>
  <si>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</si>
  <si>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</si>
  <si>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</si>
  <si>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</si>
  <si>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</si>
  <si>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</si>
  <si>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</si>
  <si>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</si>
  <si>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</si>
  <si>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</si>
  <si>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</si>
  <si>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</si>
  <si>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</si>
  <si>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</si>
  <si>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</si>
  <si>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</si>
  <si>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</si>
  <si>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</si>
  <si>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</si>
  <si>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</si>
  <si>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اسنادخزانه-م14بودجه98-010318</t>
  </si>
  <si>
    <t>اسنادخزانه-م5بودجه00-030626</t>
  </si>
  <si>
    <t>اسنادخزانه-م2بودجه00-031024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</si>
  <si>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</si>
  <si>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</si>
  <si>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</si>
  <si>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</si>
  <si>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</si>
  <si>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</si>
  <si>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</si>
  <si>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اسنادخزانه-م1بودجه00-030821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</si>
  <si>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</si>
  <si>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</si>
  <si>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</si>
  <si>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</si>
  <si>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</si>
  <si>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</si>
  <si>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</si>
  <si>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</si>
  <si>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</si>
  <si>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</si>
  <si>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</si>
  <si>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</si>
  <si>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اسنادخزانه-م18بودجه99-010323</t>
  </si>
  <si>
    <t>اسنادخزانه-م8بودجه00-030919</t>
  </si>
  <si>
    <t>1401/03/30</t>
  </si>
  <si>
    <t>1401/03/28</t>
  </si>
  <si>
    <t>بورس کالای ایران</t>
  </si>
  <si>
    <t>اسنادخزانه-م4بودجه00-030522</t>
  </si>
  <si>
    <t>سیمان‌فارس‌</t>
  </si>
  <si>
    <t>صنعتی‌ بهشهر</t>
  </si>
  <si>
    <t>بیمه دانا</t>
  </si>
  <si>
    <t>پتروشیمی بوعلی سینا</t>
  </si>
  <si>
    <t>1401/04/14</t>
  </si>
  <si>
    <t>1401/04/22</t>
  </si>
  <si>
    <t>1401/04/16</t>
  </si>
  <si>
    <t>1401/04/29</t>
  </si>
  <si>
    <t>1401/04/30</t>
  </si>
  <si>
    <t>1401/04/15</t>
  </si>
  <si>
    <t>1401/04/28</t>
  </si>
  <si>
    <t>1401/04/26</t>
  </si>
  <si>
    <t>1401/04/20</t>
  </si>
  <si>
    <t>پارس‌ مینو</t>
  </si>
  <si>
    <t>پالایش نفت اصفهان</t>
  </si>
  <si>
    <t>پویا زرکان آق دره</t>
  </si>
  <si>
    <t>کاشی‌ الوند</t>
  </si>
  <si>
    <t>مس‌ شهیدباهنر</t>
  </si>
  <si>
    <t>پالایش نفت لاوان</t>
  </si>
  <si>
    <t>پتروشیمی امیرکبیر</t>
  </si>
  <si>
    <t>داروسازی کاسپین تامین</t>
  </si>
  <si>
    <t>ح .داروسازی کاسپین تامین</t>
  </si>
  <si>
    <t>ح . داروسازی شهید قاضی</t>
  </si>
  <si>
    <t>1401/05/11</t>
  </si>
  <si>
    <t>1401/05/08</t>
  </si>
  <si>
    <t>1401/05/25</t>
  </si>
  <si>
    <t>3.1.3. درآمد حاصل از فروش سهام و اوراق</t>
  </si>
  <si>
    <t>پتروشیمی زاگرس</t>
  </si>
  <si>
    <t>شیر پاستوریزه پگاه فارس</t>
  </si>
  <si>
    <t>شیر پاستوریزه پگاه گلستان</t>
  </si>
  <si>
    <t>1401/07/30</t>
  </si>
  <si>
    <t>کشتیرانی جمهوری اسلامی ایران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</si>
  <si>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</si>
  <si>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</si>
  <si>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</si>
  <si>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</si>
  <si>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</si>
  <si>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گسترش‌سرمایه‌گذاری‌ایران‌خودرو</t>
  </si>
  <si>
    <t>1400/03/11</t>
  </si>
  <si>
    <t>1403/05/22</t>
  </si>
  <si>
    <t>1401/09/30</t>
  </si>
  <si>
    <t>برای ماه منتهی به1401/10/30</t>
  </si>
  <si>
    <t>1401/10/30</t>
  </si>
  <si>
    <t>نیروکلر</t>
  </si>
  <si>
    <t>فروشگاه های زنجیره ای رفاه</t>
  </si>
  <si>
    <t>گروه‌بهمن‌</t>
  </si>
  <si>
    <t>بانک ملت</t>
  </si>
  <si>
    <t>ایران خودرو دیزل</t>
  </si>
  <si>
    <t>اقتصادی و خودکفایی آزادگان</t>
  </si>
  <si>
    <t>1403/04/18</t>
  </si>
  <si>
    <t>گام بانک صادرات ایران0207</t>
  </si>
  <si>
    <t>1401/04/01</t>
  </si>
  <si>
    <t>1402/07/30</t>
  </si>
  <si>
    <t>1403/08/21</t>
  </si>
  <si>
    <t>اسناد خزانه-م1بودجه01-040326</t>
  </si>
  <si>
    <t>1401/02/26</t>
  </si>
  <si>
    <t>1404/03/25</t>
  </si>
  <si>
    <t>اسنادخزانه-م3بودجه99-011110</t>
  </si>
  <si>
    <t>1399/06/22</t>
  </si>
  <si>
    <t>1401/11/10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</si>
</sst>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.##0"/>
    <numFmt numFmtId="166" formatCode="_(* #,##0.000_);_(* \(#,##0.00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1"/>
      <name val="Calibri"/>
      <family val="2"/>
    </font>
    <font>
      <sz val="14"/>
      <name val="B Zar"/>
      <charset val="178"/>
    </font>
    <font>
      <b/>
      <sz val="1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5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wrapText="1"/>
    </xf>
    <xf numFmtId="0" fontId="20" fillId="0" borderId="0" xfId="0" applyFont="1" applyAlignment="1">
      <alignment wrapText="1"/>
    </xf>
    <xf numFmtId="166" fontId="2" fillId="0" borderId="0" xfId="3" applyNumberFormat="1" applyFont="1" applyAlignment="1">
      <alignment horizontal="center" vertical="center"/>
    </xf>
    <xf numFmtId="166" fontId="14" fillId="0" borderId="0" xfId="3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571499</xdr:colOff>
      <xdr:row>53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7EE8B-1E2D-6636-2E0C-636EA497A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9701" y="0"/>
          <a:ext cx="7886699" cy="1027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A10" zoomScaleNormal="100" zoomScaleSheetLayoutView="100" workbookViewId="0">
      <selection activeCell="G57" sqref="G57"/>
    </sheetView>
  </sheetViews>
  <sheetFormatPr defaultRowHeight="15" x14ac:dyDescent="0.25"/>
  <sheetData/>
  <pageMargins left="0.7" right="0.7" top="0.75" bottom="0.75" header="0.3" footer="0.3"/>
  <pageSetup paperSize="9" scale="73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9"/>
  <sheetViews>
    <sheetView rightToLeft="1" view="pageBreakPreview" topLeftCell="A7" zoomScale="85" zoomScaleNormal="85" zoomScaleSheetLayoutView="85" workbookViewId="0">
      <selection activeCell="L77" sqref="L77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7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2:28" ht="30" x14ac:dyDescent="0.55000000000000004">
      <c r="B4" s="114" t="s">
        <v>216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13" t="s">
        <v>2</v>
      </c>
      <c r="D9" s="114" t="s">
        <v>58</v>
      </c>
      <c r="E9" s="114" t="s">
        <v>58</v>
      </c>
      <c r="F9" s="114" t="s">
        <v>58</v>
      </c>
      <c r="G9" s="114" t="s">
        <v>58</v>
      </c>
      <c r="H9" s="114" t="s">
        <v>58</v>
      </c>
      <c r="I9" s="114" t="s">
        <v>58</v>
      </c>
      <c r="J9" s="114" t="s">
        <v>58</v>
      </c>
      <c r="K9" s="114" t="s">
        <v>58</v>
      </c>
      <c r="L9" s="114" t="s">
        <v>58</v>
      </c>
      <c r="N9" s="114" t="s">
        <v>59</v>
      </c>
      <c r="O9" s="114" t="s">
        <v>59</v>
      </c>
      <c r="P9" s="114" t="s">
        <v>59</v>
      </c>
      <c r="Q9" s="114" t="s">
        <v>59</v>
      </c>
      <c r="R9" s="114" t="s">
        <v>59</v>
      </c>
      <c r="S9" s="114" t="s">
        <v>59</v>
      </c>
      <c r="T9" s="114" t="s">
        <v>59</v>
      </c>
      <c r="U9" s="114" t="s">
        <v>59</v>
      </c>
      <c r="V9" s="114" t="s">
        <v>59</v>
      </c>
    </row>
    <row r="10" spans="2:28" s="47" customFormat="1" ht="55.5" customHeight="1" x14ac:dyDescent="0.25">
      <c r="B10" s="129" t="s">
        <v>2</v>
      </c>
      <c r="D10" s="133" t="s">
        <v>79</v>
      </c>
      <c r="E10" s="48"/>
      <c r="F10" s="133" t="s">
        <v>80</v>
      </c>
      <c r="G10" s="48"/>
      <c r="H10" s="133" t="s">
        <v>81</v>
      </c>
      <c r="I10" s="48"/>
      <c r="J10" s="133" t="s">
        <v>46</v>
      </c>
      <c r="K10" s="48"/>
      <c r="L10" s="133" t="s">
        <v>82</v>
      </c>
      <c r="N10" s="133" t="s">
        <v>79</v>
      </c>
      <c r="O10" s="48"/>
      <c r="P10" s="133" t="s">
        <v>80</v>
      </c>
      <c r="Q10" s="48"/>
      <c r="R10" s="133" t="s">
        <v>81</v>
      </c>
      <c r="S10" s="48"/>
      <c r="T10" s="133" t="s">
        <v>46</v>
      </c>
      <c r="U10" s="48"/>
      <c r="V10" s="133" t="s">
        <v>82</v>
      </c>
    </row>
    <row r="11" spans="2:28" x14ac:dyDescent="0.55000000000000004">
      <c r="B11" s="4" t="s">
        <v>139</v>
      </c>
      <c r="D11" s="28">
        <v>0</v>
      </c>
      <c r="F11" s="28">
        <v>5382780750</v>
      </c>
      <c r="H11" s="28">
        <v>0</v>
      </c>
      <c r="J11" s="28">
        <v>5382780750</v>
      </c>
      <c r="L11" s="52">
        <v>3.85E-2</v>
      </c>
      <c r="N11" s="28">
        <v>1389871700</v>
      </c>
      <c r="P11" s="28">
        <v>16043908535</v>
      </c>
      <c r="R11" s="28">
        <v>395682845</v>
      </c>
      <c r="T11" s="28">
        <v>17829463080</v>
      </c>
      <c r="V11" s="52">
        <v>7.17E-2</v>
      </c>
    </row>
    <row r="12" spans="2:28" x14ac:dyDescent="0.55000000000000004">
      <c r="B12" s="4" t="s">
        <v>190</v>
      </c>
      <c r="D12" s="28">
        <v>0</v>
      </c>
      <c r="F12" s="28">
        <v>10821213640</v>
      </c>
      <c r="H12" s="28">
        <v>0</v>
      </c>
      <c r="J12" s="28">
        <v>10821213640</v>
      </c>
      <c r="L12" s="52">
        <v>7.7499999999999999E-2</v>
      </c>
      <c r="N12" s="28">
        <v>0</v>
      </c>
      <c r="P12" s="28">
        <v>17676900531</v>
      </c>
      <c r="R12" s="28">
        <v>0</v>
      </c>
      <c r="T12" s="28">
        <v>17676900531</v>
      </c>
      <c r="V12" s="52">
        <v>7.1099999999999997E-2</v>
      </c>
    </row>
    <row r="13" spans="2:28" x14ac:dyDescent="0.55000000000000004">
      <c r="B13" s="4" t="s">
        <v>188</v>
      </c>
      <c r="D13" s="28">
        <v>0</v>
      </c>
      <c r="F13" s="28">
        <v>8103576921</v>
      </c>
      <c r="H13" s="28">
        <v>0</v>
      </c>
      <c r="J13" s="28">
        <v>8103576921</v>
      </c>
      <c r="L13" s="52">
        <v>5.8000000000000003E-2</v>
      </c>
      <c r="N13" s="28">
        <v>0</v>
      </c>
      <c r="P13" s="28">
        <v>14797866546</v>
      </c>
      <c r="R13" s="28">
        <v>1470395764</v>
      </c>
      <c r="T13" s="28">
        <v>16268262310</v>
      </c>
      <c r="V13" s="52">
        <v>6.54E-2</v>
      </c>
    </row>
    <row r="14" spans="2:28" x14ac:dyDescent="0.55000000000000004">
      <c r="B14" s="4" t="s">
        <v>206</v>
      </c>
      <c r="D14" s="28">
        <v>0</v>
      </c>
      <c r="F14" s="28">
        <v>8335407465</v>
      </c>
      <c r="H14" s="28">
        <v>0</v>
      </c>
      <c r="J14" s="28">
        <v>8335407465</v>
      </c>
      <c r="L14" s="52">
        <v>5.9700000000000003E-2</v>
      </c>
      <c r="N14" s="28">
        <v>0</v>
      </c>
      <c r="P14" s="28">
        <v>15952982156</v>
      </c>
      <c r="R14" s="28">
        <v>0</v>
      </c>
      <c r="T14" s="28">
        <v>15952982156</v>
      </c>
      <c r="V14" s="52">
        <v>6.4100000000000004E-2</v>
      </c>
    </row>
    <row r="15" spans="2:28" x14ac:dyDescent="0.55000000000000004">
      <c r="B15" s="4" t="s">
        <v>203</v>
      </c>
      <c r="D15" s="28">
        <v>0</v>
      </c>
      <c r="F15" s="28">
        <v>7431457163</v>
      </c>
      <c r="H15" s="28">
        <v>0</v>
      </c>
      <c r="J15" s="28">
        <v>7431457163</v>
      </c>
      <c r="L15" s="52">
        <v>5.3199999999999997E-2</v>
      </c>
      <c r="N15" s="28">
        <v>0</v>
      </c>
      <c r="P15" s="28">
        <v>12828083491</v>
      </c>
      <c r="R15" s="28">
        <v>0</v>
      </c>
      <c r="T15" s="28">
        <v>12828083491</v>
      </c>
      <c r="V15" s="52">
        <v>5.16E-2</v>
      </c>
    </row>
    <row r="16" spans="2:28" x14ac:dyDescent="0.55000000000000004">
      <c r="B16" s="4" t="s">
        <v>204</v>
      </c>
      <c r="D16" s="28">
        <v>0</v>
      </c>
      <c r="F16" s="28">
        <v>6769891798</v>
      </c>
      <c r="H16" s="28">
        <v>0</v>
      </c>
      <c r="J16" s="28">
        <v>6769891798</v>
      </c>
      <c r="L16" s="52">
        <v>4.8500000000000001E-2</v>
      </c>
      <c r="N16" s="28">
        <v>0</v>
      </c>
      <c r="P16" s="28">
        <v>12383612874</v>
      </c>
      <c r="R16" s="28">
        <v>0</v>
      </c>
      <c r="T16" s="28">
        <v>12383612874</v>
      </c>
      <c r="V16" s="52">
        <v>4.9799999999999997E-2</v>
      </c>
    </row>
    <row r="17" spans="2:22" x14ac:dyDescent="0.55000000000000004">
      <c r="B17" s="4" t="s">
        <v>210</v>
      </c>
      <c r="D17" s="28">
        <v>0</v>
      </c>
      <c r="F17" s="28">
        <v>6628027185</v>
      </c>
      <c r="H17" s="28">
        <v>0</v>
      </c>
      <c r="J17" s="28">
        <v>6628027185</v>
      </c>
      <c r="L17" s="52">
        <v>4.7399999999999998E-2</v>
      </c>
      <c r="N17" s="28">
        <v>0</v>
      </c>
      <c r="P17" s="28">
        <v>11983562752</v>
      </c>
      <c r="R17" s="28">
        <v>0</v>
      </c>
      <c r="T17" s="28">
        <v>11983562752</v>
      </c>
      <c r="V17" s="52">
        <v>4.82E-2</v>
      </c>
    </row>
    <row r="18" spans="2:22" x14ac:dyDescent="0.55000000000000004">
      <c r="B18" s="4" t="s">
        <v>211</v>
      </c>
      <c r="D18" s="28">
        <v>0</v>
      </c>
      <c r="F18" s="28">
        <v>13120598551</v>
      </c>
      <c r="H18" s="28">
        <v>0</v>
      </c>
      <c r="J18" s="28">
        <v>13120598551</v>
      </c>
      <c r="L18" s="52">
        <v>9.3899999999999997E-2</v>
      </c>
      <c r="N18" s="28">
        <v>0</v>
      </c>
      <c r="P18" s="28">
        <v>11558560244</v>
      </c>
      <c r="R18" s="28">
        <v>0</v>
      </c>
      <c r="T18" s="28">
        <v>11558560244</v>
      </c>
      <c r="V18" s="52">
        <v>4.65E-2</v>
      </c>
    </row>
    <row r="19" spans="2:22" x14ac:dyDescent="0.55000000000000004">
      <c r="B19" s="4" t="s">
        <v>127</v>
      </c>
      <c r="D19" s="28">
        <v>0</v>
      </c>
      <c r="F19" s="28">
        <v>5780422619</v>
      </c>
      <c r="H19" s="28">
        <v>0</v>
      </c>
      <c r="J19" s="28">
        <v>5780422619</v>
      </c>
      <c r="L19" s="52">
        <v>4.1399999999999999E-2</v>
      </c>
      <c r="N19" s="28">
        <v>1259277000</v>
      </c>
      <c r="P19" s="28">
        <v>8446830952</v>
      </c>
      <c r="R19" s="28">
        <v>0</v>
      </c>
      <c r="T19" s="28">
        <v>9706107952</v>
      </c>
      <c r="V19" s="52">
        <v>3.9E-2</v>
      </c>
    </row>
    <row r="20" spans="2:22" x14ac:dyDescent="0.55000000000000004">
      <c r="B20" s="4" t="s">
        <v>195</v>
      </c>
      <c r="D20" s="28">
        <v>0</v>
      </c>
      <c r="F20" s="28">
        <v>5545130368</v>
      </c>
      <c r="H20" s="28">
        <v>0</v>
      </c>
      <c r="J20" s="28">
        <v>5545130368</v>
      </c>
      <c r="L20" s="52">
        <v>3.9699999999999999E-2</v>
      </c>
      <c r="N20" s="28">
        <v>0</v>
      </c>
      <c r="P20" s="28">
        <v>9266438264</v>
      </c>
      <c r="R20" s="28">
        <v>0</v>
      </c>
      <c r="T20" s="28">
        <v>9266438264</v>
      </c>
      <c r="V20" s="52">
        <v>3.73E-2</v>
      </c>
    </row>
    <row r="21" spans="2:22" x14ac:dyDescent="0.55000000000000004">
      <c r="B21" s="4" t="s">
        <v>122</v>
      </c>
      <c r="D21" s="28">
        <v>0</v>
      </c>
      <c r="F21" s="28">
        <v>0</v>
      </c>
      <c r="H21" s="28">
        <v>0</v>
      </c>
      <c r="J21" s="28">
        <v>0</v>
      </c>
      <c r="L21" s="52">
        <v>0</v>
      </c>
      <c r="N21" s="28">
        <v>0</v>
      </c>
      <c r="P21" s="28">
        <v>0</v>
      </c>
      <c r="R21" s="28">
        <v>8025996040</v>
      </c>
      <c r="T21" s="28">
        <v>8025996040</v>
      </c>
      <c r="V21" s="52">
        <v>3.2300000000000002E-2</v>
      </c>
    </row>
    <row r="22" spans="2:22" x14ac:dyDescent="0.55000000000000004">
      <c r="B22" s="4" t="s">
        <v>191</v>
      </c>
      <c r="D22" s="28">
        <v>0</v>
      </c>
      <c r="F22" s="28">
        <v>0</v>
      </c>
      <c r="H22" s="28">
        <v>7827555577</v>
      </c>
      <c r="J22" s="28">
        <v>7827555577</v>
      </c>
      <c r="L22" s="52">
        <v>5.6000000000000001E-2</v>
      </c>
      <c r="N22" s="28">
        <v>0</v>
      </c>
      <c r="P22" s="28">
        <v>0</v>
      </c>
      <c r="R22" s="28">
        <v>7827555577</v>
      </c>
      <c r="T22" s="28">
        <v>7827555577</v>
      </c>
      <c r="V22" s="52">
        <v>3.15E-2</v>
      </c>
    </row>
    <row r="23" spans="2:22" x14ac:dyDescent="0.55000000000000004">
      <c r="B23" s="4" t="s">
        <v>151</v>
      </c>
      <c r="D23" s="28">
        <v>0</v>
      </c>
      <c r="F23" s="28">
        <v>0</v>
      </c>
      <c r="H23" s="28">
        <v>8633042947</v>
      </c>
      <c r="J23" s="28">
        <v>8633042947</v>
      </c>
      <c r="L23" s="52">
        <v>6.1800000000000001E-2</v>
      </c>
      <c r="N23" s="28">
        <v>2539436256</v>
      </c>
      <c r="P23" s="28">
        <v>0</v>
      </c>
      <c r="R23" s="28">
        <v>5240037994</v>
      </c>
      <c r="T23" s="28">
        <v>7779474250</v>
      </c>
      <c r="V23" s="52">
        <v>3.1300000000000001E-2</v>
      </c>
    </row>
    <row r="24" spans="2:22" x14ac:dyDescent="0.55000000000000004">
      <c r="B24" s="4" t="s">
        <v>125</v>
      </c>
      <c r="D24" s="28">
        <v>0</v>
      </c>
      <c r="F24" s="28">
        <v>4062862412</v>
      </c>
      <c r="H24" s="28">
        <v>0</v>
      </c>
      <c r="J24" s="28">
        <v>4062862412</v>
      </c>
      <c r="L24" s="52">
        <v>2.9100000000000001E-2</v>
      </c>
      <c r="N24" s="28">
        <v>1849927200</v>
      </c>
      <c r="P24" s="28">
        <v>6174972424</v>
      </c>
      <c r="R24" s="28">
        <v>-586519237</v>
      </c>
      <c r="T24" s="28">
        <v>7438380387</v>
      </c>
      <c r="V24" s="52">
        <v>2.9899999999999999E-2</v>
      </c>
    </row>
    <row r="25" spans="2:22" x14ac:dyDescent="0.55000000000000004">
      <c r="B25" s="4" t="s">
        <v>178</v>
      </c>
      <c r="D25" s="28">
        <v>0</v>
      </c>
      <c r="F25" s="28">
        <v>1683212767</v>
      </c>
      <c r="H25" s="28">
        <v>0</v>
      </c>
      <c r="J25" s="28">
        <v>1683212767</v>
      </c>
      <c r="L25" s="52">
        <v>1.2E-2</v>
      </c>
      <c r="N25" s="28">
        <v>0</v>
      </c>
      <c r="P25" s="28">
        <v>5736514958</v>
      </c>
      <c r="R25" s="28">
        <v>400529478</v>
      </c>
      <c r="T25" s="28">
        <v>6137044436</v>
      </c>
      <c r="V25" s="52">
        <v>2.47E-2</v>
      </c>
    </row>
    <row r="26" spans="2:22" x14ac:dyDescent="0.55000000000000004">
      <c r="B26" s="4" t="s">
        <v>192</v>
      </c>
      <c r="D26" s="28">
        <v>0</v>
      </c>
      <c r="F26" s="28">
        <v>0</v>
      </c>
      <c r="H26" s="28">
        <v>6049918766</v>
      </c>
      <c r="J26" s="28">
        <v>6049918766</v>
      </c>
      <c r="L26" s="52">
        <v>4.3299999999999998E-2</v>
      </c>
      <c r="N26" s="28">
        <v>0</v>
      </c>
      <c r="P26" s="28">
        <v>0</v>
      </c>
      <c r="R26" s="28">
        <v>6049918766</v>
      </c>
      <c r="T26" s="28">
        <v>6049918766</v>
      </c>
      <c r="V26" s="52">
        <v>2.4299999999999999E-2</v>
      </c>
    </row>
    <row r="27" spans="2:22" x14ac:dyDescent="0.55000000000000004">
      <c r="B27" s="4" t="s">
        <v>175</v>
      </c>
      <c r="D27" s="28">
        <v>0</v>
      </c>
      <c r="F27" s="28">
        <v>7091962151</v>
      </c>
      <c r="H27" s="28">
        <v>0</v>
      </c>
      <c r="J27" s="28">
        <v>7091962151</v>
      </c>
      <c r="L27" s="52">
        <v>5.0799999999999998E-2</v>
      </c>
      <c r="N27" s="28">
        <v>0</v>
      </c>
      <c r="P27" s="28">
        <v>5466611184</v>
      </c>
      <c r="R27" s="28">
        <v>0</v>
      </c>
      <c r="T27" s="28">
        <v>5466611184</v>
      </c>
      <c r="V27" s="52">
        <v>2.1999999999999999E-2</v>
      </c>
    </row>
    <row r="28" spans="2:22" x14ac:dyDescent="0.55000000000000004">
      <c r="B28" s="4" t="s">
        <v>14</v>
      </c>
      <c r="D28" s="28">
        <v>0</v>
      </c>
      <c r="F28" s="28">
        <v>1926707472</v>
      </c>
      <c r="H28" s="28">
        <v>0</v>
      </c>
      <c r="J28" s="28">
        <v>1926707472</v>
      </c>
      <c r="L28" s="52">
        <v>1.38E-2</v>
      </c>
      <c r="N28" s="28">
        <v>1865700000</v>
      </c>
      <c r="P28" s="28">
        <v>3546212444</v>
      </c>
      <c r="R28" s="28">
        <v>0</v>
      </c>
      <c r="T28" s="28">
        <v>5411912444</v>
      </c>
      <c r="V28" s="52">
        <v>2.18E-2</v>
      </c>
    </row>
    <row r="29" spans="2:22" x14ac:dyDescent="0.55000000000000004">
      <c r="B29" s="4" t="s">
        <v>189</v>
      </c>
      <c r="D29" s="28">
        <v>0</v>
      </c>
      <c r="F29" s="28">
        <v>2682443925</v>
      </c>
      <c r="H29" s="28">
        <v>0</v>
      </c>
      <c r="J29" s="28">
        <v>2682443925</v>
      </c>
      <c r="L29" s="52">
        <v>1.9199999999999998E-2</v>
      </c>
      <c r="N29" s="28">
        <v>0</v>
      </c>
      <c r="P29" s="28">
        <v>5387198040</v>
      </c>
      <c r="R29" s="28">
        <v>0</v>
      </c>
      <c r="T29" s="28">
        <v>5387198040</v>
      </c>
      <c r="V29" s="52">
        <v>2.1700000000000001E-2</v>
      </c>
    </row>
    <row r="30" spans="2:22" x14ac:dyDescent="0.55000000000000004">
      <c r="B30" s="4" t="s">
        <v>173</v>
      </c>
      <c r="D30" s="28">
        <v>0</v>
      </c>
      <c r="F30" s="28">
        <v>0</v>
      </c>
      <c r="H30" s="28">
        <v>0</v>
      </c>
      <c r="J30" s="28">
        <v>0</v>
      </c>
      <c r="L30" s="52">
        <v>0</v>
      </c>
      <c r="N30" s="28">
        <v>56000000</v>
      </c>
      <c r="P30" s="28">
        <v>0</v>
      </c>
      <c r="R30" s="28">
        <v>5274010158</v>
      </c>
      <c r="T30" s="28">
        <v>5330010158</v>
      </c>
      <c r="V30" s="52">
        <v>2.1399999999999999E-2</v>
      </c>
    </row>
    <row r="31" spans="2:22" x14ac:dyDescent="0.55000000000000004">
      <c r="B31" s="4" t="s">
        <v>166</v>
      </c>
      <c r="D31" s="28">
        <v>0</v>
      </c>
      <c r="F31" s="28">
        <v>0</v>
      </c>
      <c r="H31" s="28">
        <v>5349845621</v>
      </c>
      <c r="J31" s="28">
        <v>5349845621</v>
      </c>
      <c r="L31" s="52">
        <v>3.8300000000000001E-2</v>
      </c>
      <c r="N31" s="28">
        <v>388731170</v>
      </c>
      <c r="P31" s="28">
        <v>0</v>
      </c>
      <c r="R31" s="28">
        <v>4717230572</v>
      </c>
      <c r="T31" s="28">
        <v>5105961742</v>
      </c>
      <c r="V31" s="52">
        <v>2.0500000000000001E-2</v>
      </c>
    </row>
    <row r="32" spans="2:22" x14ac:dyDescent="0.55000000000000004">
      <c r="B32" s="4" t="s">
        <v>131</v>
      </c>
      <c r="D32" s="28">
        <v>0</v>
      </c>
      <c r="F32" s="28">
        <v>6225756681</v>
      </c>
      <c r="H32" s="28">
        <v>0</v>
      </c>
      <c r="J32" s="28">
        <v>6225756681</v>
      </c>
      <c r="L32" s="52">
        <v>4.4600000000000001E-2</v>
      </c>
      <c r="N32" s="28">
        <v>845465480</v>
      </c>
      <c r="P32" s="28">
        <v>3930161183</v>
      </c>
      <c r="R32" s="28">
        <v>0</v>
      </c>
      <c r="T32" s="28">
        <v>4775626663</v>
      </c>
      <c r="V32" s="52">
        <v>1.9199999999999998E-2</v>
      </c>
    </row>
    <row r="33" spans="2:22" x14ac:dyDescent="0.55000000000000004">
      <c r="B33" s="4" t="s">
        <v>202</v>
      </c>
      <c r="D33" s="28">
        <v>0</v>
      </c>
      <c r="F33" s="28">
        <v>2116457186</v>
      </c>
      <c r="H33" s="28">
        <v>0</v>
      </c>
      <c r="J33" s="28">
        <v>2116457186</v>
      </c>
      <c r="L33" s="52">
        <v>1.5100000000000001E-2</v>
      </c>
      <c r="N33" s="28">
        <v>0</v>
      </c>
      <c r="P33" s="28">
        <v>4651550863</v>
      </c>
      <c r="R33" s="28">
        <v>0</v>
      </c>
      <c r="T33" s="28">
        <v>4651550863</v>
      </c>
      <c r="V33" s="52">
        <v>1.8700000000000001E-2</v>
      </c>
    </row>
    <row r="34" spans="2:22" x14ac:dyDescent="0.55000000000000004">
      <c r="B34" s="4" t="s">
        <v>124</v>
      </c>
      <c r="D34" s="28">
        <v>0</v>
      </c>
      <c r="F34" s="28">
        <v>0</v>
      </c>
      <c r="H34" s="28">
        <v>0</v>
      </c>
      <c r="J34" s="28">
        <v>0</v>
      </c>
      <c r="L34" s="52">
        <v>0</v>
      </c>
      <c r="N34" s="28">
        <v>1837381290</v>
      </c>
      <c r="P34" s="28">
        <v>0</v>
      </c>
      <c r="R34" s="28">
        <v>2754320829</v>
      </c>
      <c r="T34" s="28">
        <v>4591702119</v>
      </c>
      <c r="V34" s="52">
        <v>1.8499999999999999E-2</v>
      </c>
    </row>
    <row r="35" spans="2:22" x14ac:dyDescent="0.55000000000000004">
      <c r="B35" s="4" t="s">
        <v>72</v>
      </c>
      <c r="D35" s="28">
        <v>0</v>
      </c>
      <c r="F35" s="28">
        <v>0</v>
      </c>
      <c r="H35" s="28">
        <v>0</v>
      </c>
      <c r="J35" s="28">
        <v>0</v>
      </c>
      <c r="L35" s="52">
        <v>0</v>
      </c>
      <c r="N35" s="28">
        <v>0</v>
      </c>
      <c r="P35" s="28">
        <v>0</v>
      </c>
      <c r="R35" s="28">
        <v>3787830114</v>
      </c>
      <c r="T35" s="28">
        <v>3787830114</v>
      </c>
      <c r="V35" s="52">
        <v>1.52E-2</v>
      </c>
    </row>
    <row r="36" spans="2:22" x14ac:dyDescent="0.55000000000000004">
      <c r="B36" s="4" t="s">
        <v>123</v>
      </c>
      <c r="D36" s="28">
        <v>0</v>
      </c>
      <c r="F36" s="28">
        <v>0</v>
      </c>
      <c r="H36" s="28">
        <v>0</v>
      </c>
      <c r="J36" s="28">
        <v>0</v>
      </c>
      <c r="L36" s="52">
        <v>0</v>
      </c>
      <c r="N36" s="28">
        <v>0</v>
      </c>
      <c r="P36" s="28">
        <v>0</v>
      </c>
      <c r="R36" s="28">
        <v>3583100440</v>
      </c>
      <c r="T36" s="28">
        <v>3583100440</v>
      </c>
      <c r="V36" s="52">
        <v>1.44E-2</v>
      </c>
    </row>
    <row r="37" spans="2:22" x14ac:dyDescent="0.55000000000000004">
      <c r="B37" s="4" t="s">
        <v>219</v>
      </c>
      <c r="D37" s="28">
        <v>0</v>
      </c>
      <c r="F37" s="28">
        <v>3495674207</v>
      </c>
      <c r="H37" s="28">
        <v>0</v>
      </c>
      <c r="J37" s="28">
        <v>3495674207</v>
      </c>
      <c r="L37" s="52">
        <v>2.5000000000000001E-2</v>
      </c>
      <c r="N37" s="28">
        <v>0</v>
      </c>
      <c r="P37" s="28">
        <v>3495674207</v>
      </c>
      <c r="R37" s="28">
        <v>0</v>
      </c>
      <c r="T37" s="28">
        <v>3495674207</v>
      </c>
      <c r="V37" s="52">
        <v>1.41E-2</v>
      </c>
    </row>
    <row r="38" spans="2:22" x14ac:dyDescent="0.55000000000000004">
      <c r="B38" s="4" t="s">
        <v>164</v>
      </c>
      <c r="D38" s="28">
        <v>0</v>
      </c>
      <c r="F38" s="28">
        <v>1621375074</v>
      </c>
      <c r="H38" s="28">
        <v>0</v>
      </c>
      <c r="J38" s="28">
        <v>1621375074</v>
      </c>
      <c r="L38" s="52">
        <v>1.1599999999999999E-2</v>
      </c>
      <c r="N38" s="28">
        <v>0</v>
      </c>
      <c r="P38" s="28">
        <v>3128255702</v>
      </c>
      <c r="R38" s="28">
        <v>339987182</v>
      </c>
      <c r="T38" s="28">
        <v>3468242884</v>
      </c>
      <c r="V38" s="52">
        <v>1.3899999999999999E-2</v>
      </c>
    </row>
    <row r="39" spans="2:22" x14ac:dyDescent="0.55000000000000004">
      <c r="B39" s="4" t="s">
        <v>222</v>
      </c>
      <c r="D39" s="28">
        <v>0</v>
      </c>
      <c r="F39" s="28">
        <v>2998656279</v>
      </c>
      <c r="H39" s="28">
        <v>0</v>
      </c>
      <c r="J39" s="28">
        <v>2998656279</v>
      </c>
      <c r="L39" s="52">
        <v>2.1499999999999998E-2</v>
      </c>
      <c r="N39" s="28">
        <v>0</v>
      </c>
      <c r="P39" s="28">
        <v>2998656279</v>
      </c>
      <c r="R39" s="28">
        <v>0</v>
      </c>
      <c r="T39" s="28">
        <v>2998656279</v>
      </c>
      <c r="V39" s="52">
        <v>1.21E-2</v>
      </c>
    </row>
    <row r="40" spans="2:22" x14ac:dyDescent="0.55000000000000004">
      <c r="B40" s="4" t="s">
        <v>19</v>
      </c>
      <c r="D40" s="28">
        <v>0</v>
      </c>
      <c r="F40" s="28">
        <v>1988002495</v>
      </c>
      <c r="H40" s="28">
        <v>0</v>
      </c>
      <c r="J40" s="28">
        <v>1988002495</v>
      </c>
      <c r="L40" s="52">
        <v>1.4200000000000001E-2</v>
      </c>
      <c r="N40" s="28">
        <v>657400000</v>
      </c>
      <c r="P40" s="28">
        <v>1874010960</v>
      </c>
      <c r="R40" s="28">
        <v>0</v>
      </c>
      <c r="T40" s="28">
        <v>2531410960</v>
      </c>
      <c r="V40" s="52">
        <v>1.0200000000000001E-2</v>
      </c>
    </row>
    <row r="41" spans="2:22" x14ac:dyDescent="0.55000000000000004">
      <c r="B41" s="4" t="s">
        <v>218</v>
      </c>
      <c r="D41" s="28">
        <v>0</v>
      </c>
      <c r="F41" s="28">
        <v>2379474613</v>
      </c>
      <c r="H41" s="28">
        <v>0</v>
      </c>
      <c r="J41" s="28">
        <v>2379474613</v>
      </c>
      <c r="L41" s="52">
        <v>1.7000000000000001E-2</v>
      </c>
      <c r="N41" s="28">
        <v>0</v>
      </c>
      <c r="P41" s="28">
        <v>2379474613</v>
      </c>
      <c r="R41" s="28">
        <v>0</v>
      </c>
      <c r="T41" s="28">
        <v>2379474613</v>
      </c>
      <c r="V41" s="52">
        <v>9.5999999999999992E-3</v>
      </c>
    </row>
    <row r="42" spans="2:22" x14ac:dyDescent="0.55000000000000004">
      <c r="B42" s="4" t="s">
        <v>130</v>
      </c>
      <c r="D42" s="28">
        <v>0</v>
      </c>
      <c r="F42" s="28">
        <v>0</v>
      </c>
      <c r="H42" s="28">
        <v>618098135</v>
      </c>
      <c r="J42" s="28">
        <v>618098135</v>
      </c>
      <c r="L42" s="52">
        <v>4.4000000000000003E-3</v>
      </c>
      <c r="N42" s="28">
        <v>203735250</v>
      </c>
      <c r="P42" s="28">
        <v>0</v>
      </c>
      <c r="R42" s="28">
        <v>1595018034</v>
      </c>
      <c r="T42" s="28">
        <v>1798753284</v>
      </c>
      <c r="V42" s="52">
        <v>7.1999999999999998E-3</v>
      </c>
    </row>
    <row r="43" spans="2:22" x14ac:dyDescent="0.55000000000000004">
      <c r="B43" s="4" t="s">
        <v>16</v>
      </c>
      <c r="D43" s="28">
        <v>0</v>
      </c>
      <c r="F43" s="28">
        <v>0</v>
      </c>
      <c r="H43" s="28">
        <v>0</v>
      </c>
      <c r="J43" s="28">
        <v>0</v>
      </c>
      <c r="L43" s="52">
        <v>0</v>
      </c>
      <c r="N43" s="28">
        <v>1395180000</v>
      </c>
      <c r="P43" s="28">
        <v>0</v>
      </c>
      <c r="R43" s="28">
        <v>74893129</v>
      </c>
      <c r="T43" s="28">
        <v>1470073129</v>
      </c>
      <c r="V43" s="52">
        <v>5.8999999999999999E-3</v>
      </c>
    </row>
    <row r="44" spans="2:22" x14ac:dyDescent="0.55000000000000004">
      <c r="B44" s="4" t="s">
        <v>177</v>
      </c>
      <c r="D44" s="28">
        <v>0</v>
      </c>
      <c r="F44" s="28">
        <v>0</v>
      </c>
      <c r="H44" s="28">
        <v>0</v>
      </c>
      <c r="J44" s="28">
        <v>0</v>
      </c>
      <c r="L44" s="52">
        <v>0</v>
      </c>
      <c r="N44" s="28">
        <v>0</v>
      </c>
      <c r="P44" s="28">
        <v>0</v>
      </c>
      <c r="R44" s="28">
        <v>1385623109</v>
      </c>
      <c r="T44" s="28">
        <v>1385623109</v>
      </c>
      <c r="V44" s="52">
        <v>5.5999999999999999E-3</v>
      </c>
    </row>
    <row r="45" spans="2:22" x14ac:dyDescent="0.55000000000000004">
      <c r="B45" s="4" t="s">
        <v>152</v>
      </c>
      <c r="D45" s="28">
        <v>0</v>
      </c>
      <c r="F45" s="28">
        <v>0</v>
      </c>
      <c r="H45" s="28">
        <v>0</v>
      </c>
      <c r="J45" s="28">
        <v>0</v>
      </c>
      <c r="L45" s="52">
        <v>0</v>
      </c>
      <c r="N45" s="28">
        <v>0</v>
      </c>
      <c r="P45" s="28">
        <v>0</v>
      </c>
      <c r="R45" s="28">
        <v>1383666823</v>
      </c>
      <c r="T45" s="28">
        <v>1383666823</v>
      </c>
      <c r="V45" s="52">
        <v>5.5999999999999999E-3</v>
      </c>
    </row>
    <row r="46" spans="2:22" x14ac:dyDescent="0.55000000000000004">
      <c r="B46" s="4" t="s">
        <v>137</v>
      </c>
      <c r="D46" s="28">
        <v>0</v>
      </c>
      <c r="F46" s="28">
        <v>0</v>
      </c>
      <c r="H46" s="28">
        <v>0</v>
      </c>
      <c r="J46" s="28">
        <v>0</v>
      </c>
      <c r="L46" s="52">
        <v>0</v>
      </c>
      <c r="N46" s="28">
        <v>992073094</v>
      </c>
      <c r="P46" s="28">
        <v>0</v>
      </c>
      <c r="R46" s="28">
        <v>334677790</v>
      </c>
      <c r="T46" s="28">
        <v>1326750884</v>
      </c>
      <c r="V46" s="52">
        <v>5.3E-3</v>
      </c>
    </row>
    <row r="47" spans="2:22" x14ac:dyDescent="0.55000000000000004">
      <c r="B47" s="4" t="s">
        <v>120</v>
      </c>
      <c r="D47" s="28">
        <v>0</v>
      </c>
      <c r="F47" s="28">
        <v>0</v>
      </c>
      <c r="H47" s="28">
        <v>0</v>
      </c>
      <c r="J47" s="28">
        <v>0</v>
      </c>
      <c r="L47" s="52">
        <v>0</v>
      </c>
      <c r="N47" s="28">
        <v>0</v>
      </c>
      <c r="P47" s="28">
        <v>0</v>
      </c>
      <c r="R47" s="28">
        <v>1234253561</v>
      </c>
      <c r="T47" s="28">
        <v>1234253561</v>
      </c>
      <c r="V47" s="52">
        <v>5.0000000000000001E-3</v>
      </c>
    </row>
    <row r="48" spans="2:22" x14ac:dyDescent="0.55000000000000004">
      <c r="B48" s="4" t="s">
        <v>78</v>
      </c>
      <c r="D48" s="28">
        <v>0</v>
      </c>
      <c r="F48" s="28">
        <v>0</v>
      </c>
      <c r="H48" s="28">
        <v>0</v>
      </c>
      <c r="J48" s="28">
        <v>0</v>
      </c>
      <c r="L48" s="52">
        <v>0</v>
      </c>
      <c r="N48" s="28">
        <v>0</v>
      </c>
      <c r="P48" s="28">
        <v>0</v>
      </c>
      <c r="R48" s="28">
        <v>1190522704</v>
      </c>
      <c r="T48" s="28">
        <v>1190522704</v>
      </c>
      <c r="V48" s="52">
        <v>4.7999999999999996E-3</v>
      </c>
    </row>
    <row r="49" spans="2:22" x14ac:dyDescent="0.55000000000000004">
      <c r="B49" s="4" t="s">
        <v>154</v>
      </c>
      <c r="D49" s="28">
        <v>0</v>
      </c>
      <c r="F49" s="28">
        <v>0</v>
      </c>
      <c r="H49" s="28">
        <v>10903637</v>
      </c>
      <c r="J49" s="28">
        <v>10903637</v>
      </c>
      <c r="L49" s="52">
        <v>1E-4</v>
      </c>
      <c r="N49" s="28">
        <v>1034501600</v>
      </c>
      <c r="P49" s="28">
        <v>0</v>
      </c>
      <c r="R49" s="28">
        <v>10903637</v>
      </c>
      <c r="T49" s="28">
        <v>1045405237</v>
      </c>
      <c r="V49" s="52">
        <v>4.1999999999999997E-3</v>
      </c>
    </row>
    <row r="50" spans="2:22" x14ac:dyDescent="0.55000000000000004">
      <c r="B50" s="4" t="s">
        <v>193</v>
      </c>
      <c r="D50" s="28">
        <v>0</v>
      </c>
      <c r="F50" s="28">
        <v>1962254700</v>
      </c>
      <c r="H50" s="28">
        <v>0</v>
      </c>
      <c r="J50" s="28">
        <v>1962254700</v>
      </c>
      <c r="L50" s="52">
        <v>1.4E-2</v>
      </c>
      <c r="N50" s="28">
        <v>0</v>
      </c>
      <c r="P50" s="28">
        <v>1025633205</v>
      </c>
      <c r="R50" s="28">
        <v>0</v>
      </c>
      <c r="T50" s="28">
        <v>1025633205</v>
      </c>
      <c r="V50" s="52">
        <v>4.1000000000000003E-3</v>
      </c>
    </row>
    <row r="51" spans="2:22" x14ac:dyDescent="0.55000000000000004">
      <c r="B51" s="4" t="s">
        <v>149</v>
      </c>
      <c r="D51" s="28">
        <v>0</v>
      </c>
      <c r="F51" s="28">
        <v>1732161946</v>
      </c>
      <c r="H51" s="28">
        <v>0</v>
      </c>
      <c r="J51" s="28">
        <v>1732161946</v>
      </c>
      <c r="L51" s="52">
        <v>1.24E-2</v>
      </c>
      <c r="N51" s="28">
        <v>2502300000</v>
      </c>
      <c r="P51" s="28">
        <v>-1924851164</v>
      </c>
      <c r="R51" s="28">
        <v>0</v>
      </c>
      <c r="T51" s="28">
        <v>577448836</v>
      </c>
      <c r="V51" s="52">
        <v>2.3E-3</v>
      </c>
    </row>
    <row r="52" spans="2:22" x14ac:dyDescent="0.55000000000000004">
      <c r="B52" s="4" t="s">
        <v>212</v>
      </c>
      <c r="D52" s="28">
        <v>0</v>
      </c>
      <c r="F52" s="28">
        <v>0</v>
      </c>
      <c r="H52" s="28">
        <v>0</v>
      </c>
      <c r="J52" s="28">
        <v>0</v>
      </c>
      <c r="L52" s="52">
        <v>0</v>
      </c>
      <c r="N52" s="28">
        <v>0</v>
      </c>
      <c r="P52" s="28">
        <v>0</v>
      </c>
      <c r="R52" s="28">
        <v>476941223</v>
      </c>
      <c r="T52" s="28">
        <v>476941223</v>
      </c>
      <c r="V52" s="52">
        <v>1.9E-3</v>
      </c>
    </row>
    <row r="53" spans="2:22" x14ac:dyDescent="0.55000000000000004">
      <c r="B53" s="4" t="s">
        <v>17</v>
      </c>
      <c r="D53" s="28">
        <v>0</v>
      </c>
      <c r="F53" s="28">
        <v>5035656224</v>
      </c>
      <c r="H53" s="28">
        <v>0</v>
      </c>
      <c r="J53" s="28">
        <v>5035656224</v>
      </c>
      <c r="L53" s="52">
        <v>3.5999999999999997E-2</v>
      </c>
      <c r="N53" s="28">
        <v>5681400000</v>
      </c>
      <c r="P53" s="28">
        <v>1222818309</v>
      </c>
      <c r="R53" s="28">
        <v>-6498252228</v>
      </c>
      <c r="T53" s="28">
        <v>405966081</v>
      </c>
      <c r="V53" s="52">
        <v>1.6000000000000001E-3</v>
      </c>
    </row>
    <row r="54" spans="2:22" x14ac:dyDescent="0.55000000000000004">
      <c r="B54" s="4" t="s">
        <v>129</v>
      </c>
      <c r="D54" s="28">
        <v>0</v>
      </c>
      <c r="F54" s="28">
        <v>0</v>
      </c>
      <c r="H54" s="28">
        <v>0</v>
      </c>
      <c r="J54" s="28">
        <v>0</v>
      </c>
      <c r="L54" s="52">
        <v>0</v>
      </c>
      <c r="N54" s="28">
        <v>0</v>
      </c>
      <c r="P54" s="28">
        <v>0</v>
      </c>
      <c r="R54" s="28">
        <v>180312345</v>
      </c>
      <c r="T54" s="28">
        <v>180312345</v>
      </c>
      <c r="V54" s="52">
        <v>6.9999999999999999E-4</v>
      </c>
    </row>
    <row r="55" spans="2:22" x14ac:dyDescent="0.55000000000000004">
      <c r="B55" s="4" t="s">
        <v>133</v>
      </c>
      <c r="D55" s="28">
        <v>0</v>
      </c>
      <c r="F55" s="28">
        <v>0</v>
      </c>
      <c r="H55" s="28">
        <v>0</v>
      </c>
      <c r="J55" s="28">
        <v>0</v>
      </c>
      <c r="L55" s="52">
        <v>0</v>
      </c>
      <c r="N55" s="28">
        <v>0</v>
      </c>
      <c r="P55" s="28">
        <v>0</v>
      </c>
      <c r="R55" s="28">
        <v>143618477</v>
      </c>
      <c r="T55" s="28">
        <v>143618477</v>
      </c>
      <c r="V55" s="52">
        <v>5.9999999999999995E-4</v>
      </c>
    </row>
    <row r="56" spans="2:22" x14ac:dyDescent="0.55000000000000004">
      <c r="B56" s="4" t="s">
        <v>126</v>
      </c>
      <c r="D56" s="28">
        <v>0</v>
      </c>
      <c r="F56" s="28">
        <v>0</v>
      </c>
      <c r="H56" s="28">
        <v>0</v>
      </c>
      <c r="J56" s="28">
        <v>0</v>
      </c>
      <c r="L56" s="52">
        <v>0</v>
      </c>
      <c r="N56" s="28">
        <v>0</v>
      </c>
      <c r="P56" s="28">
        <v>0</v>
      </c>
      <c r="R56" s="28">
        <v>51705842</v>
      </c>
      <c r="T56" s="28">
        <v>51705842</v>
      </c>
      <c r="V56" s="52">
        <v>2.0000000000000001E-4</v>
      </c>
    </row>
    <row r="57" spans="2:22" x14ac:dyDescent="0.55000000000000004">
      <c r="B57" s="4" t="s">
        <v>140</v>
      </c>
      <c r="D57" s="28">
        <v>0</v>
      </c>
      <c r="F57" s="28">
        <v>0</v>
      </c>
      <c r="H57" s="28">
        <v>0</v>
      </c>
      <c r="J57" s="28">
        <v>0</v>
      </c>
      <c r="L57" s="52">
        <v>0</v>
      </c>
      <c r="N57" s="28">
        <v>0</v>
      </c>
      <c r="P57" s="28">
        <v>0</v>
      </c>
      <c r="R57" s="28">
        <v>39842440</v>
      </c>
      <c r="T57" s="28">
        <v>39842440</v>
      </c>
      <c r="V57" s="52">
        <v>2.0000000000000001E-4</v>
      </c>
    </row>
    <row r="58" spans="2:22" x14ac:dyDescent="0.55000000000000004">
      <c r="B58" s="4" t="s">
        <v>132</v>
      </c>
      <c r="D58" s="28">
        <v>0</v>
      </c>
      <c r="F58" s="28">
        <v>0</v>
      </c>
      <c r="H58" s="28">
        <v>0</v>
      </c>
      <c r="J58" s="28">
        <v>0</v>
      </c>
      <c r="L58" s="52">
        <v>0</v>
      </c>
      <c r="N58" s="28">
        <v>0</v>
      </c>
      <c r="P58" s="28">
        <v>0</v>
      </c>
      <c r="R58" s="28">
        <v>9481255</v>
      </c>
      <c r="T58" s="28">
        <v>9481255</v>
      </c>
      <c r="V58" s="52">
        <v>0</v>
      </c>
    </row>
    <row r="59" spans="2:22" x14ac:dyDescent="0.55000000000000004">
      <c r="B59" s="4" t="s">
        <v>197</v>
      </c>
      <c r="D59" s="28">
        <v>0</v>
      </c>
      <c r="F59" s="28">
        <v>0</v>
      </c>
      <c r="H59" s="28">
        <v>0</v>
      </c>
      <c r="J59" s="28">
        <v>0</v>
      </c>
      <c r="L59" s="52">
        <v>0</v>
      </c>
      <c r="N59" s="28">
        <v>0</v>
      </c>
      <c r="P59" s="28">
        <v>0</v>
      </c>
      <c r="R59" s="28">
        <v>0</v>
      </c>
      <c r="T59" s="28">
        <v>0</v>
      </c>
      <c r="V59" s="52">
        <v>0</v>
      </c>
    </row>
    <row r="60" spans="2:22" x14ac:dyDescent="0.55000000000000004">
      <c r="B60" s="4" t="s">
        <v>196</v>
      </c>
      <c r="D60" s="28">
        <v>0</v>
      </c>
      <c r="F60" s="28">
        <v>0</v>
      </c>
      <c r="H60" s="28">
        <v>0</v>
      </c>
      <c r="J60" s="28">
        <v>0</v>
      </c>
      <c r="L60" s="52">
        <v>0</v>
      </c>
      <c r="N60" s="28">
        <v>0</v>
      </c>
      <c r="P60" s="28">
        <v>0</v>
      </c>
      <c r="R60" s="28">
        <v>0</v>
      </c>
      <c r="T60" s="28">
        <v>0</v>
      </c>
      <c r="V60" s="52">
        <v>0</v>
      </c>
    </row>
    <row r="61" spans="2:22" x14ac:dyDescent="0.55000000000000004">
      <c r="B61" s="4" t="s">
        <v>15</v>
      </c>
      <c r="D61" s="28">
        <v>0</v>
      </c>
      <c r="F61" s="28">
        <v>16088611</v>
      </c>
      <c r="H61" s="28">
        <v>0</v>
      </c>
      <c r="J61" s="28">
        <v>16088611</v>
      </c>
      <c r="L61" s="52">
        <v>1E-4</v>
      </c>
      <c r="N61" s="28">
        <v>0</v>
      </c>
      <c r="P61" s="28">
        <v>-5917808</v>
      </c>
      <c r="R61" s="28">
        <v>-608102</v>
      </c>
      <c r="T61" s="28">
        <v>-6525910</v>
      </c>
      <c r="V61" s="52">
        <v>0</v>
      </c>
    </row>
    <row r="62" spans="2:22" x14ac:dyDescent="0.55000000000000004">
      <c r="B62" s="4" t="s">
        <v>168</v>
      </c>
      <c r="D62" s="28">
        <v>0</v>
      </c>
      <c r="F62" s="28">
        <v>0</v>
      </c>
      <c r="H62" s="28">
        <v>0</v>
      </c>
      <c r="J62" s="28">
        <v>0</v>
      </c>
      <c r="L62" s="52">
        <v>0</v>
      </c>
      <c r="N62" s="28">
        <v>0</v>
      </c>
      <c r="P62" s="28">
        <v>0</v>
      </c>
      <c r="R62" s="28">
        <v>-18606627</v>
      </c>
      <c r="T62" s="28">
        <v>-18606627</v>
      </c>
      <c r="V62" s="52">
        <v>-1E-4</v>
      </c>
    </row>
    <row r="63" spans="2:22" x14ac:dyDescent="0.55000000000000004">
      <c r="B63" s="4" t="s">
        <v>121</v>
      </c>
      <c r="D63" s="28">
        <v>0</v>
      </c>
      <c r="F63" s="28">
        <v>0</v>
      </c>
      <c r="H63" s="28">
        <v>0</v>
      </c>
      <c r="J63" s="28">
        <v>0</v>
      </c>
      <c r="L63" s="52">
        <v>0</v>
      </c>
      <c r="N63" s="28">
        <v>235764166</v>
      </c>
      <c r="P63" s="28">
        <v>0</v>
      </c>
      <c r="R63" s="28">
        <v>-272930491</v>
      </c>
      <c r="T63" s="28">
        <v>-37166325</v>
      </c>
      <c r="V63" s="52">
        <v>-1E-4</v>
      </c>
    </row>
    <row r="64" spans="2:22" x14ac:dyDescent="0.55000000000000004">
      <c r="B64" s="4" t="s">
        <v>176</v>
      </c>
      <c r="D64" s="28">
        <v>0</v>
      </c>
      <c r="F64" s="28">
        <v>431061880</v>
      </c>
      <c r="H64" s="28">
        <v>75087434</v>
      </c>
      <c r="J64" s="28">
        <v>506149314</v>
      </c>
      <c r="L64" s="52">
        <v>3.5999999999999999E-3</v>
      </c>
      <c r="N64" s="28">
        <v>0</v>
      </c>
      <c r="P64" s="28">
        <v>350</v>
      </c>
      <c r="R64" s="28">
        <v>-144176241</v>
      </c>
      <c r="T64" s="28">
        <v>-144175891</v>
      </c>
      <c r="V64" s="52">
        <v>-5.9999999999999995E-4</v>
      </c>
    </row>
    <row r="65" spans="2:22" x14ac:dyDescent="0.55000000000000004">
      <c r="B65" s="4" t="s">
        <v>128</v>
      </c>
      <c r="D65" s="28">
        <v>0</v>
      </c>
      <c r="F65" s="28">
        <v>0</v>
      </c>
      <c r="H65" s="28">
        <v>0</v>
      </c>
      <c r="J65" s="28">
        <v>0</v>
      </c>
      <c r="L65" s="52">
        <v>0</v>
      </c>
      <c r="N65" s="28">
        <v>0</v>
      </c>
      <c r="P65" s="28">
        <v>0</v>
      </c>
      <c r="R65" s="28">
        <v>-364258265</v>
      </c>
      <c r="T65" s="28">
        <v>-364258265</v>
      </c>
      <c r="V65" s="52">
        <v>-1.5E-3</v>
      </c>
    </row>
    <row r="66" spans="2:22" x14ac:dyDescent="0.55000000000000004">
      <c r="B66" s="4" t="s">
        <v>153</v>
      </c>
      <c r="D66" s="28">
        <v>0</v>
      </c>
      <c r="F66" s="28">
        <v>0</v>
      </c>
      <c r="H66" s="28">
        <v>0</v>
      </c>
      <c r="J66" s="28">
        <v>0</v>
      </c>
      <c r="L66" s="52">
        <v>0</v>
      </c>
      <c r="N66" s="28">
        <v>135351810</v>
      </c>
      <c r="P66" s="28">
        <v>0</v>
      </c>
      <c r="R66" s="28">
        <v>-649044975</v>
      </c>
      <c r="T66" s="28">
        <v>-513693165</v>
      </c>
      <c r="V66" s="52">
        <v>-2.0999999999999999E-3</v>
      </c>
    </row>
    <row r="67" spans="2:22" x14ac:dyDescent="0.55000000000000004">
      <c r="B67" s="4" t="s">
        <v>223</v>
      </c>
      <c r="D67" s="28">
        <v>0</v>
      </c>
      <c r="F67" s="28">
        <v>-573831554</v>
      </c>
      <c r="H67" s="28">
        <v>0</v>
      </c>
      <c r="J67" s="28">
        <v>-573831554</v>
      </c>
      <c r="L67" s="52">
        <v>-4.1000000000000003E-3</v>
      </c>
      <c r="N67" s="28">
        <v>0</v>
      </c>
      <c r="P67" s="28">
        <v>-573831554</v>
      </c>
      <c r="R67" s="28">
        <v>0</v>
      </c>
      <c r="T67" s="28">
        <v>-573831554</v>
      </c>
      <c r="V67" s="52">
        <v>-2.3E-3</v>
      </c>
    </row>
    <row r="68" spans="2:22" x14ac:dyDescent="0.55000000000000004">
      <c r="B68" s="4" t="s">
        <v>221</v>
      </c>
      <c r="D68" s="28">
        <v>0</v>
      </c>
      <c r="F68" s="28">
        <v>-720826564</v>
      </c>
      <c r="H68" s="28">
        <v>0</v>
      </c>
      <c r="J68" s="28">
        <v>-720826564</v>
      </c>
      <c r="L68" s="52">
        <v>-5.1999999999999998E-3</v>
      </c>
      <c r="N68" s="28">
        <v>0</v>
      </c>
      <c r="P68" s="28">
        <v>-720826564</v>
      </c>
      <c r="R68" s="28">
        <v>0</v>
      </c>
      <c r="T68" s="28">
        <v>-720826564</v>
      </c>
      <c r="V68" s="52">
        <v>-2.8999999999999998E-3</v>
      </c>
    </row>
    <row r="69" spans="2:22" x14ac:dyDescent="0.55000000000000004">
      <c r="B69" s="4" t="s">
        <v>150</v>
      </c>
      <c r="D69" s="28">
        <v>0</v>
      </c>
      <c r="F69" s="28">
        <v>-836739904</v>
      </c>
      <c r="H69" s="28">
        <v>0</v>
      </c>
      <c r="J69" s="28">
        <v>-836739904</v>
      </c>
      <c r="L69" s="52">
        <v>-6.0000000000000001E-3</v>
      </c>
      <c r="N69" s="28">
        <v>937500000</v>
      </c>
      <c r="P69" s="28">
        <v>-1735285176</v>
      </c>
      <c r="R69" s="28">
        <v>0</v>
      </c>
      <c r="T69" s="28">
        <v>-797785176</v>
      </c>
      <c r="V69" s="52">
        <v>-3.2000000000000002E-3</v>
      </c>
    </row>
    <row r="70" spans="2:22" x14ac:dyDescent="0.55000000000000004">
      <c r="B70" s="4" t="s">
        <v>220</v>
      </c>
      <c r="D70" s="28">
        <v>0</v>
      </c>
      <c r="F70" s="28">
        <v>-836475135</v>
      </c>
      <c r="H70" s="28">
        <v>0</v>
      </c>
      <c r="J70" s="28">
        <v>-836475135</v>
      </c>
      <c r="L70" s="52">
        <v>-6.0000000000000001E-3</v>
      </c>
      <c r="N70" s="28">
        <v>0</v>
      </c>
      <c r="P70" s="28">
        <v>-836475135</v>
      </c>
      <c r="R70" s="28">
        <v>0</v>
      </c>
      <c r="T70" s="28">
        <v>-836475135</v>
      </c>
      <c r="V70" s="52">
        <v>-3.3999999999999998E-3</v>
      </c>
    </row>
    <row r="71" spans="2:22" x14ac:dyDescent="0.55000000000000004">
      <c r="B71" s="4" t="s">
        <v>194</v>
      </c>
      <c r="D71" s="28">
        <v>0</v>
      </c>
      <c r="F71" s="28">
        <v>0</v>
      </c>
      <c r="H71" s="28">
        <v>0</v>
      </c>
      <c r="J71" s="28">
        <v>0</v>
      </c>
      <c r="L71" s="52">
        <v>0</v>
      </c>
      <c r="N71" s="28">
        <v>0</v>
      </c>
      <c r="P71" s="28">
        <v>0</v>
      </c>
      <c r="R71" s="28">
        <v>-1196625703</v>
      </c>
      <c r="T71" s="28">
        <v>-1196625703</v>
      </c>
      <c r="V71" s="52">
        <v>-4.7999999999999996E-3</v>
      </c>
    </row>
    <row r="72" spans="2:22" x14ac:dyDescent="0.55000000000000004">
      <c r="B72" s="4" t="s">
        <v>167</v>
      </c>
      <c r="D72" s="28">
        <v>0</v>
      </c>
      <c r="F72" s="28">
        <v>0</v>
      </c>
      <c r="H72" s="28">
        <v>0</v>
      </c>
      <c r="J72" s="28">
        <v>0</v>
      </c>
      <c r="L72" s="52">
        <v>0</v>
      </c>
      <c r="N72" s="28">
        <v>3072614850</v>
      </c>
      <c r="P72" s="28">
        <v>0</v>
      </c>
      <c r="R72" s="28">
        <v>-4697960556</v>
      </c>
      <c r="T72" s="28">
        <v>-1625345706</v>
      </c>
      <c r="V72" s="52">
        <v>-6.4999999999999997E-3</v>
      </c>
    </row>
    <row r="73" spans="2:22" x14ac:dyDescent="0.55000000000000004">
      <c r="B73" s="4" t="s">
        <v>138</v>
      </c>
      <c r="D73" s="28">
        <v>0</v>
      </c>
      <c r="F73" s="28">
        <v>0</v>
      </c>
      <c r="H73" s="28">
        <v>0</v>
      </c>
      <c r="J73" s="28">
        <v>0</v>
      </c>
      <c r="L73" s="52">
        <v>0</v>
      </c>
      <c r="N73" s="28">
        <v>1752300000</v>
      </c>
      <c r="P73" s="28">
        <v>0</v>
      </c>
      <c r="R73" s="28">
        <v>-3498339083</v>
      </c>
      <c r="T73" s="28">
        <v>-1746039083</v>
      </c>
      <c r="V73" s="52">
        <v>-7.0000000000000001E-3</v>
      </c>
    </row>
    <row r="74" spans="2:22" x14ac:dyDescent="0.55000000000000004">
      <c r="B74" s="4" t="s">
        <v>18</v>
      </c>
      <c r="D74" s="28">
        <v>0</v>
      </c>
      <c r="F74" s="28">
        <v>1707889234</v>
      </c>
      <c r="H74" s="28">
        <v>0</v>
      </c>
      <c r="J74" s="28">
        <v>1707889234</v>
      </c>
      <c r="L74" s="52">
        <v>1.2200000000000001E-2</v>
      </c>
      <c r="N74" s="28">
        <v>1377055072</v>
      </c>
      <c r="P74" s="28">
        <v>-3899030525</v>
      </c>
      <c r="R74" s="28">
        <v>0</v>
      </c>
      <c r="T74" s="28">
        <v>-2521975453</v>
      </c>
      <c r="V74" s="52">
        <v>-1.01E-2</v>
      </c>
    </row>
    <row r="75" spans="2:22" x14ac:dyDescent="0.55000000000000004">
      <c r="B75" s="4" t="s">
        <v>165</v>
      </c>
      <c r="D75" s="28">
        <v>0</v>
      </c>
      <c r="F75" s="28">
        <v>0</v>
      </c>
      <c r="H75" s="28">
        <v>0</v>
      </c>
      <c r="J75" s="28">
        <v>0</v>
      </c>
      <c r="L75" s="52">
        <v>0</v>
      </c>
      <c r="N75" s="28">
        <v>0</v>
      </c>
      <c r="P75" s="28">
        <v>0</v>
      </c>
      <c r="R75" s="28">
        <v>-2720259274</v>
      </c>
      <c r="T75" s="28">
        <v>-2720259274</v>
      </c>
      <c r="V75" s="52">
        <v>-1.09E-2</v>
      </c>
    </row>
    <row r="76" spans="2:22" x14ac:dyDescent="0.55000000000000004">
      <c r="D76" s="28"/>
      <c r="F76" s="28"/>
      <c r="H76" s="28"/>
      <c r="J76" s="28"/>
      <c r="L76" s="52"/>
      <c r="N76" s="28"/>
      <c r="P76" s="28"/>
      <c r="R76" s="28"/>
      <c r="T76" s="28"/>
      <c r="V76" s="52"/>
    </row>
    <row r="77" spans="2:22" ht="21.75" thickBot="1" x14ac:dyDescent="0.6">
      <c r="B77" s="50" t="s">
        <v>95</v>
      </c>
      <c r="D77" s="51">
        <f>SUM(D11:D75)</f>
        <v>0</v>
      </c>
      <c r="F77" s="51">
        <f>SUM(F11:F75)</f>
        <v>124108331160</v>
      </c>
      <c r="H77" s="51">
        <f>SUM(H11:H75)</f>
        <v>28564452117</v>
      </c>
      <c r="J77" s="51">
        <f>SUM(J11:J75)</f>
        <v>152672783277</v>
      </c>
      <c r="L77" s="66">
        <f>SUM(L11:L76)</f>
        <v>1.0925999999999998</v>
      </c>
      <c r="N77" s="51">
        <f>SUM(N11:N75)</f>
        <v>32008965938</v>
      </c>
      <c r="P77" s="51">
        <f>SUM(P11:P75)</f>
        <v>172260273140</v>
      </c>
      <c r="R77" s="51">
        <f>SUM(R11:R75)</f>
        <v>37330475346</v>
      </c>
      <c r="T77" s="51">
        <f>SUM(T11:T75)</f>
        <v>241599714424</v>
      </c>
      <c r="V77" s="66">
        <f>SUM(V11:V75)</f>
        <v>0.97169999999999979</v>
      </c>
    </row>
    <row r="78" spans="2:22" ht="21.75" thickTop="1" x14ac:dyDescent="0.55000000000000004"/>
    <row r="79" spans="2:22" ht="30" x14ac:dyDescent="0.75">
      <c r="L79" s="61">
        <v>9</v>
      </c>
    </row>
  </sheetData>
  <sortState xmlns:xlrd2="http://schemas.microsoft.com/office/spreadsheetml/2017/richdata2" ref="B11:V75">
    <sortCondition descending="1" ref="T11:T75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5"/>
  <sheetViews>
    <sheetView rightToLeft="1" view="pageBreakPreview" zoomScale="60" zoomScaleNormal="85" workbookViewId="0">
      <selection activeCell="B10" sqref="B10:T31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216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3" customFormat="1" ht="24" x14ac:dyDescent="0.6">
      <c r="B8" s="136" t="s">
        <v>2</v>
      </c>
      <c r="D8" s="135" t="s">
        <v>66</v>
      </c>
      <c r="E8" s="135" t="s">
        <v>66</v>
      </c>
      <c r="F8" s="135" t="s">
        <v>66</v>
      </c>
      <c r="G8" s="135" t="s">
        <v>66</v>
      </c>
      <c r="H8" s="135" t="s">
        <v>66</v>
      </c>
      <c r="J8" s="135" t="s">
        <v>58</v>
      </c>
      <c r="K8" s="135" t="s">
        <v>58</v>
      </c>
      <c r="L8" s="135" t="s">
        <v>58</v>
      </c>
      <c r="M8" s="135" t="s">
        <v>58</v>
      </c>
      <c r="N8" s="135" t="s">
        <v>58</v>
      </c>
      <c r="P8" s="135" t="s">
        <v>59</v>
      </c>
      <c r="Q8" s="135" t="s">
        <v>59</v>
      </c>
      <c r="R8" s="135" t="s">
        <v>59</v>
      </c>
      <c r="S8" s="135" t="s">
        <v>59</v>
      </c>
      <c r="T8" s="135" t="s">
        <v>59</v>
      </c>
    </row>
    <row r="9" spans="2:28" s="43" customFormat="1" ht="56.25" customHeight="1" x14ac:dyDescent="0.6">
      <c r="B9" s="136" t="s">
        <v>2</v>
      </c>
      <c r="D9" s="134" t="s">
        <v>67</v>
      </c>
      <c r="E9" s="62"/>
      <c r="F9" s="134" t="s">
        <v>68</v>
      </c>
      <c r="G9" s="62"/>
      <c r="H9" s="134" t="s">
        <v>69</v>
      </c>
      <c r="J9" s="134" t="s">
        <v>70</v>
      </c>
      <c r="K9" s="62"/>
      <c r="L9" s="134" t="s">
        <v>63</v>
      </c>
      <c r="M9" s="62"/>
      <c r="N9" s="134" t="s">
        <v>71</v>
      </c>
      <c r="P9" s="134" t="s">
        <v>70</v>
      </c>
      <c r="Q9" s="62"/>
      <c r="R9" s="134" t="s">
        <v>63</v>
      </c>
      <c r="S9" s="62"/>
      <c r="T9" s="134" t="s">
        <v>71</v>
      </c>
    </row>
    <row r="10" spans="2:28" s="4" customFormat="1" x14ac:dyDescent="0.55000000000000004">
      <c r="B10" s="49" t="s">
        <v>17</v>
      </c>
      <c r="D10" s="12" t="s">
        <v>198</v>
      </c>
      <c r="E10" s="6"/>
      <c r="F10" s="85">
        <v>3342000</v>
      </c>
      <c r="G10" s="6"/>
      <c r="H10" s="85">
        <v>1700</v>
      </c>
      <c r="I10" s="6"/>
      <c r="J10" s="85">
        <v>0</v>
      </c>
      <c r="K10" s="6"/>
      <c r="L10" s="85">
        <v>0</v>
      </c>
      <c r="M10" s="6"/>
      <c r="N10" s="85">
        <v>0</v>
      </c>
      <c r="O10" s="6"/>
      <c r="P10" s="85">
        <v>5681400000</v>
      </c>
      <c r="Q10" s="6"/>
      <c r="R10" s="85">
        <v>0</v>
      </c>
      <c r="S10" s="6"/>
      <c r="T10" s="85">
        <v>5681400000</v>
      </c>
    </row>
    <row r="11" spans="2:28" s="4" customFormat="1" x14ac:dyDescent="0.55000000000000004">
      <c r="B11" s="4" t="s">
        <v>167</v>
      </c>
      <c r="D11" s="6" t="s">
        <v>179</v>
      </c>
      <c r="E11" s="6"/>
      <c r="F11" s="94">
        <v>401649</v>
      </c>
      <c r="G11" s="6"/>
      <c r="H11" s="94">
        <v>7650</v>
      </c>
      <c r="I11" s="6"/>
      <c r="J11" s="94">
        <v>0</v>
      </c>
      <c r="K11" s="6"/>
      <c r="L11" s="94">
        <v>0</v>
      </c>
      <c r="M11" s="6"/>
      <c r="N11" s="94">
        <v>0</v>
      </c>
      <c r="O11" s="6"/>
      <c r="P11" s="94">
        <v>3072614850</v>
      </c>
      <c r="Q11" s="6"/>
      <c r="R11" s="94">
        <v>0</v>
      </c>
      <c r="S11" s="6"/>
      <c r="T11" s="94">
        <v>3072614850</v>
      </c>
    </row>
    <row r="12" spans="2:28" s="4" customFormat="1" x14ac:dyDescent="0.55000000000000004">
      <c r="B12" s="4" t="s">
        <v>151</v>
      </c>
      <c r="D12" s="6" t="s">
        <v>172</v>
      </c>
      <c r="E12" s="6"/>
      <c r="F12" s="94">
        <v>3778923</v>
      </c>
      <c r="G12" s="6"/>
      <c r="H12" s="94">
        <v>672</v>
      </c>
      <c r="I12" s="6"/>
      <c r="J12" s="94">
        <v>0</v>
      </c>
      <c r="K12" s="6"/>
      <c r="L12" s="94">
        <v>0</v>
      </c>
      <c r="M12" s="6"/>
      <c r="N12" s="94">
        <v>0</v>
      </c>
      <c r="O12" s="6"/>
      <c r="P12" s="94">
        <v>2539436256</v>
      </c>
      <c r="Q12" s="6"/>
      <c r="R12" s="94">
        <v>0</v>
      </c>
      <c r="S12" s="6"/>
      <c r="T12" s="94">
        <v>2539436256</v>
      </c>
    </row>
    <row r="13" spans="2:28" s="4" customFormat="1" x14ac:dyDescent="0.55000000000000004">
      <c r="B13" s="4" t="s">
        <v>149</v>
      </c>
      <c r="D13" s="6" t="s">
        <v>184</v>
      </c>
      <c r="E13" s="6"/>
      <c r="F13" s="94">
        <v>439000</v>
      </c>
      <c r="G13" s="6"/>
      <c r="H13" s="94">
        <v>5700</v>
      </c>
      <c r="I13" s="6"/>
      <c r="J13" s="94">
        <v>0</v>
      </c>
      <c r="K13" s="6"/>
      <c r="L13" s="94">
        <v>0</v>
      </c>
      <c r="M13" s="6"/>
      <c r="N13" s="94">
        <v>0</v>
      </c>
      <c r="O13" s="6"/>
      <c r="P13" s="94">
        <v>2502300000</v>
      </c>
      <c r="Q13" s="6"/>
      <c r="R13" s="94">
        <v>0</v>
      </c>
      <c r="S13" s="6"/>
      <c r="T13" s="94">
        <v>2502300000</v>
      </c>
    </row>
    <row r="14" spans="2:28" s="4" customFormat="1" x14ac:dyDescent="0.55000000000000004">
      <c r="B14" s="4" t="s">
        <v>14</v>
      </c>
      <c r="D14" s="6" t="s">
        <v>182</v>
      </c>
      <c r="E14" s="6"/>
      <c r="F14" s="94">
        <v>1382000</v>
      </c>
      <c r="G14" s="6"/>
      <c r="H14" s="94">
        <v>1350</v>
      </c>
      <c r="I14" s="6"/>
      <c r="J14" s="94">
        <v>0</v>
      </c>
      <c r="K14" s="6"/>
      <c r="L14" s="94">
        <v>0</v>
      </c>
      <c r="M14" s="6"/>
      <c r="N14" s="94">
        <v>0</v>
      </c>
      <c r="O14" s="6"/>
      <c r="P14" s="94">
        <v>1865700000</v>
      </c>
      <c r="Q14" s="6"/>
      <c r="R14" s="94">
        <v>0</v>
      </c>
      <c r="S14" s="6"/>
      <c r="T14" s="94">
        <v>1865700000</v>
      </c>
    </row>
    <row r="15" spans="2:28" s="4" customFormat="1" x14ac:dyDescent="0.55000000000000004">
      <c r="B15" s="4" t="s">
        <v>125</v>
      </c>
      <c r="D15" s="6" t="s">
        <v>171</v>
      </c>
      <c r="E15" s="6"/>
      <c r="F15" s="94">
        <v>770803</v>
      </c>
      <c r="G15" s="6"/>
      <c r="H15" s="94">
        <v>2400</v>
      </c>
      <c r="I15" s="6"/>
      <c r="J15" s="94">
        <v>0</v>
      </c>
      <c r="K15" s="6"/>
      <c r="L15" s="94">
        <v>0</v>
      </c>
      <c r="M15" s="6"/>
      <c r="N15" s="94">
        <v>0</v>
      </c>
      <c r="O15" s="6"/>
      <c r="P15" s="94">
        <v>1849927200</v>
      </c>
      <c r="Q15" s="6"/>
      <c r="R15" s="94">
        <v>0</v>
      </c>
      <c r="S15" s="6"/>
      <c r="T15" s="94">
        <v>1849927200</v>
      </c>
    </row>
    <row r="16" spans="2:28" s="4" customFormat="1" x14ac:dyDescent="0.55000000000000004">
      <c r="B16" s="4" t="s">
        <v>124</v>
      </c>
      <c r="D16" s="6" t="s">
        <v>163</v>
      </c>
      <c r="E16" s="6"/>
      <c r="F16" s="94">
        <v>363478</v>
      </c>
      <c r="G16" s="6"/>
      <c r="H16" s="94">
        <v>5055</v>
      </c>
      <c r="I16" s="6"/>
      <c r="J16" s="94">
        <v>0</v>
      </c>
      <c r="K16" s="6"/>
      <c r="L16" s="94">
        <v>0</v>
      </c>
      <c r="M16" s="6"/>
      <c r="N16" s="94">
        <v>0</v>
      </c>
      <c r="O16" s="6"/>
      <c r="P16" s="94">
        <v>1837381290</v>
      </c>
      <c r="Q16" s="6"/>
      <c r="R16" s="94">
        <v>0</v>
      </c>
      <c r="S16" s="6"/>
      <c r="T16" s="94">
        <v>1837381290</v>
      </c>
    </row>
    <row r="17" spans="2:20" s="4" customFormat="1" x14ac:dyDescent="0.55000000000000004">
      <c r="B17" s="4" t="s">
        <v>138</v>
      </c>
      <c r="D17" s="6" t="s">
        <v>172</v>
      </c>
      <c r="E17" s="6"/>
      <c r="F17" s="94">
        <v>2655000</v>
      </c>
      <c r="G17" s="6"/>
      <c r="H17" s="94">
        <v>660</v>
      </c>
      <c r="I17" s="6"/>
      <c r="J17" s="94">
        <v>0</v>
      </c>
      <c r="K17" s="6"/>
      <c r="L17" s="94">
        <v>0</v>
      </c>
      <c r="M17" s="6"/>
      <c r="N17" s="94">
        <v>0</v>
      </c>
      <c r="O17" s="6"/>
      <c r="P17" s="94">
        <v>1752300000</v>
      </c>
      <c r="Q17" s="6"/>
      <c r="R17" s="94">
        <v>0</v>
      </c>
      <c r="S17" s="6"/>
      <c r="T17" s="94">
        <v>1752300000</v>
      </c>
    </row>
    <row r="18" spans="2:20" s="4" customFormat="1" x14ac:dyDescent="0.55000000000000004">
      <c r="B18" s="4" t="s">
        <v>16</v>
      </c>
      <c r="D18" s="6" t="s">
        <v>161</v>
      </c>
      <c r="E18" s="6"/>
      <c r="F18" s="94">
        <v>414000</v>
      </c>
      <c r="G18" s="6"/>
      <c r="H18" s="94">
        <v>3370</v>
      </c>
      <c r="I18" s="6"/>
      <c r="J18" s="94">
        <v>0</v>
      </c>
      <c r="K18" s="6"/>
      <c r="L18" s="94">
        <v>0</v>
      </c>
      <c r="M18" s="6"/>
      <c r="N18" s="94">
        <v>0</v>
      </c>
      <c r="O18" s="6"/>
      <c r="P18" s="94">
        <v>1395180000</v>
      </c>
      <c r="Q18" s="6"/>
      <c r="R18" s="94">
        <v>0</v>
      </c>
      <c r="S18" s="6"/>
      <c r="T18" s="94">
        <v>1395180000</v>
      </c>
    </row>
    <row r="19" spans="2:20" s="4" customFormat="1" x14ac:dyDescent="0.55000000000000004">
      <c r="B19" s="4" t="s">
        <v>139</v>
      </c>
      <c r="D19" s="6" t="s">
        <v>180</v>
      </c>
      <c r="E19" s="6"/>
      <c r="F19" s="94">
        <v>1985531</v>
      </c>
      <c r="G19" s="6"/>
      <c r="H19" s="94">
        <v>700</v>
      </c>
      <c r="I19" s="6"/>
      <c r="J19" s="94">
        <v>0</v>
      </c>
      <c r="K19" s="6"/>
      <c r="L19" s="94">
        <v>0</v>
      </c>
      <c r="M19" s="6"/>
      <c r="N19" s="94">
        <v>0</v>
      </c>
      <c r="O19" s="6"/>
      <c r="P19" s="94">
        <v>1389871700</v>
      </c>
      <c r="Q19" s="6"/>
      <c r="R19" s="94">
        <v>0</v>
      </c>
      <c r="S19" s="6"/>
      <c r="T19" s="94">
        <v>1389871700</v>
      </c>
    </row>
    <row r="20" spans="2:20" s="4" customFormat="1" x14ac:dyDescent="0.55000000000000004">
      <c r="B20" s="4" t="s">
        <v>18</v>
      </c>
      <c r="D20" s="6" t="s">
        <v>205</v>
      </c>
      <c r="E20" s="6"/>
      <c r="F20" s="94">
        <v>1301600</v>
      </c>
      <c r="G20" s="6"/>
      <c r="H20" s="94">
        <v>1100</v>
      </c>
      <c r="I20" s="6"/>
      <c r="J20" s="94">
        <v>0</v>
      </c>
      <c r="K20" s="6"/>
      <c r="L20" s="94">
        <v>0</v>
      </c>
      <c r="M20" s="6"/>
      <c r="N20" s="94">
        <v>0</v>
      </c>
      <c r="O20" s="6"/>
      <c r="P20" s="94">
        <v>1431760000</v>
      </c>
      <c r="Q20" s="6"/>
      <c r="R20" s="94">
        <v>54704928</v>
      </c>
      <c r="S20" s="6"/>
      <c r="T20" s="94">
        <v>1377055072</v>
      </c>
    </row>
    <row r="21" spans="2:20" s="4" customFormat="1" x14ac:dyDescent="0.55000000000000004">
      <c r="B21" s="4" t="s">
        <v>127</v>
      </c>
      <c r="D21" s="6" t="s">
        <v>162</v>
      </c>
      <c r="E21" s="6"/>
      <c r="F21" s="94">
        <v>577650</v>
      </c>
      <c r="G21" s="6"/>
      <c r="H21" s="94">
        <v>2180</v>
      </c>
      <c r="I21" s="6"/>
      <c r="J21" s="94">
        <v>0</v>
      </c>
      <c r="K21" s="6"/>
      <c r="L21" s="94">
        <v>0</v>
      </c>
      <c r="M21" s="6"/>
      <c r="N21" s="94">
        <v>0</v>
      </c>
      <c r="O21" s="6"/>
      <c r="P21" s="94">
        <v>1259277000</v>
      </c>
      <c r="Q21" s="6"/>
      <c r="R21" s="94">
        <v>0</v>
      </c>
      <c r="S21" s="6"/>
      <c r="T21" s="94">
        <v>1259277000</v>
      </c>
    </row>
    <row r="22" spans="2:20" s="4" customFormat="1" x14ac:dyDescent="0.55000000000000004">
      <c r="B22" s="4" t="s">
        <v>154</v>
      </c>
      <c r="D22" s="6" t="s">
        <v>199</v>
      </c>
      <c r="E22" s="6"/>
      <c r="F22" s="94">
        <v>940456</v>
      </c>
      <c r="G22" s="6"/>
      <c r="H22" s="94">
        <v>1100</v>
      </c>
      <c r="I22" s="6"/>
      <c r="J22" s="94">
        <v>0</v>
      </c>
      <c r="K22" s="6"/>
      <c r="L22" s="94">
        <v>0</v>
      </c>
      <c r="M22" s="6"/>
      <c r="N22" s="94">
        <v>0</v>
      </c>
      <c r="O22" s="6"/>
      <c r="P22" s="94">
        <v>1034501600</v>
      </c>
      <c r="Q22" s="6"/>
      <c r="R22" s="94">
        <v>0</v>
      </c>
      <c r="S22" s="6"/>
      <c r="T22" s="94">
        <v>1034501600</v>
      </c>
    </row>
    <row r="23" spans="2:20" s="4" customFormat="1" x14ac:dyDescent="0.55000000000000004">
      <c r="B23" s="4" t="s">
        <v>137</v>
      </c>
      <c r="D23" s="6" t="s">
        <v>183</v>
      </c>
      <c r="E23" s="6"/>
      <c r="F23" s="94">
        <v>193594</v>
      </c>
      <c r="G23" s="6"/>
      <c r="H23" s="94">
        <v>5300</v>
      </c>
      <c r="I23" s="6"/>
      <c r="J23" s="94">
        <v>0</v>
      </c>
      <c r="K23" s="6"/>
      <c r="L23" s="94">
        <v>0</v>
      </c>
      <c r="M23" s="6"/>
      <c r="N23" s="94">
        <v>0</v>
      </c>
      <c r="O23" s="6"/>
      <c r="P23" s="94">
        <v>1026048200</v>
      </c>
      <c r="Q23" s="6"/>
      <c r="R23" s="94">
        <v>33975106</v>
      </c>
      <c r="S23" s="6"/>
      <c r="T23" s="94">
        <v>992073094</v>
      </c>
    </row>
    <row r="24" spans="2:20" s="4" customFormat="1" x14ac:dyDescent="0.55000000000000004">
      <c r="B24" s="4" t="s">
        <v>150</v>
      </c>
      <c r="D24" s="6" t="s">
        <v>181</v>
      </c>
      <c r="E24" s="6"/>
      <c r="F24" s="94">
        <v>250000</v>
      </c>
      <c r="G24" s="6"/>
      <c r="H24" s="94">
        <v>3750</v>
      </c>
      <c r="I24" s="6"/>
      <c r="J24" s="94">
        <v>0</v>
      </c>
      <c r="K24" s="6"/>
      <c r="L24" s="94">
        <v>0</v>
      </c>
      <c r="M24" s="6"/>
      <c r="N24" s="94">
        <v>0</v>
      </c>
      <c r="O24" s="6"/>
      <c r="P24" s="94">
        <v>937500000</v>
      </c>
      <c r="Q24" s="6"/>
      <c r="R24" s="94">
        <v>0</v>
      </c>
      <c r="S24" s="6"/>
      <c r="T24" s="94">
        <v>937500000</v>
      </c>
    </row>
    <row r="25" spans="2:20" s="4" customFormat="1" x14ac:dyDescent="0.55000000000000004">
      <c r="B25" s="4" t="s">
        <v>131</v>
      </c>
      <c r="D25" s="6" t="s">
        <v>182</v>
      </c>
      <c r="E25" s="6"/>
      <c r="F25" s="94">
        <v>681827</v>
      </c>
      <c r="G25" s="6"/>
      <c r="H25" s="94">
        <v>1240</v>
      </c>
      <c r="I25" s="6"/>
      <c r="J25" s="94">
        <v>0</v>
      </c>
      <c r="K25" s="6"/>
      <c r="L25" s="94">
        <v>0</v>
      </c>
      <c r="M25" s="6"/>
      <c r="N25" s="94">
        <v>0</v>
      </c>
      <c r="O25" s="6"/>
      <c r="P25" s="94">
        <v>845465480</v>
      </c>
      <c r="Q25" s="6"/>
      <c r="R25" s="94">
        <v>0</v>
      </c>
      <c r="S25" s="6"/>
      <c r="T25" s="94">
        <v>845465480</v>
      </c>
    </row>
    <row r="26" spans="2:20" s="4" customFormat="1" x14ac:dyDescent="0.55000000000000004">
      <c r="B26" s="4" t="s">
        <v>19</v>
      </c>
      <c r="D26" s="6" t="s">
        <v>200</v>
      </c>
      <c r="E26" s="6"/>
      <c r="F26" s="94">
        <v>3460000</v>
      </c>
      <c r="G26" s="6"/>
      <c r="H26" s="94">
        <v>190</v>
      </c>
      <c r="I26" s="6"/>
      <c r="J26" s="94">
        <v>0</v>
      </c>
      <c r="K26" s="6"/>
      <c r="L26" s="94">
        <v>0</v>
      </c>
      <c r="M26" s="6"/>
      <c r="N26" s="94">
        <v>0</v>
      </c>
      <c r="O26" s="6"/>
      <c r="P26" s="94">
        <v>657400000</v>
      </c>
      <c r="Q26" s="6"/>
      <c r="R26" s="94">
        <v>0</v>
      </c>
      <c r="S26" s="6"/>
      <c r="T26" s="94">
        <v>657400000</v>
      </c>
    </row>
    <row r="27" spans="2:20" s="4" customFormat="1" x14ac:dyDescent="0.55000000000000004">
      <c r="B27" s="4" t="s">
        <v>166</v>
      </c>
      <c r="D27" s="6" t="s">
        <v>172</v>
      </c>
      <c r="E27" s="6"/>
      <c r="F27" s="94">
        <v>1486000</v>
      </c>
      <c r="G27" s="6"/>
      <c r="H27" s="94">
        <v>265</v>
      </c>
      <c r="I27" s="6"/>
      <c r="J27" s="94">
        <v>0</v>
      </c>
      <c r="K27" s="6"/>
      <c r="L27" s="94">
        <v>0</v>
      </c>
      <c r="M27" s="6"/>
      <c r="N27" s="94">
        <v>0</v>
      </c>
      <c r="O27" s="6"/>
      <c r="P27" s="94">
        <v>393790000</v>
      </c>
      <c r="Q27" s="6"/>
      <c r="R27" s="94">
        <v>5058830</v>
      </c>
      <c r="S27" s="6"/>
      <c r="T27" s="94">
        <v>388731170</v>
      </c>
    </row>
    <row r="28" spans="2:20" s="4" customFormat="1" x14ac:dyDescent="0.55000000000000004">
      <c r="B28" s="4" t="s">
        <v>121</v>
      </c>
      <c r="D28" s="6" t="s">
        <v>185</v>
      </c>
      <c r="E28" s="6"/>
      <c r="F28" s="94">
        <v>332919</v>
      </c>
      <c r="G28" s="6"/>
      <c r="H28" s="94">
        <v>730</v>
      </c>
      <c r="I28" s="6"/>
      <c r="J28" s="94">
        <v>0</v>
      </c>
      <c r="K28" s="6"/>
      <c r="L28" s="94">
        <v>0</v>
      </c>
      <c r="M28" s="6"/>
      <c r="N28" s="94">
        <v>0</v>
      </c>
      <c r="O28" s="6"/>
      <c r="P28" s="94">
        <v>243030870</v>
      </c>
      <c r="Q28" s="6"/>
      <c r="R28" s="94">
        <v>7266704</v>
      </c>
      <c r="S28" s="6"/>
      <c r="T28" s="94">
        <v>235764166</v>
      </c>
    </row>
    <row r="29" spans="2:20" s="4" customFormat="1" x14ac:dyDescent="0.55000000000000004">
      <c r="B29" s="4" t="s">
        <v>130</v>
      </c>
      <c r="D29" s="6" t="s">
        <v>187</v>
      </c>
      <c r="E29" s="6"/>
      <c r="F29" s="94">
        <v>452745</v>
      </c>
      <c r="G29" s="6"/>
      <c r="H29" s="94">
        <v>450</v>
      </c>
      <c r="I29" s="6"/>
      <c r="J29" s="94">
        <v>0</v>
      </c>
      <c r="K29" s="6"/>
      <c r="L29" s="94">
        <v>0</v>
      </c>
      <c r="M29" s="6"/>
      <c r="N29" s="94">
        <v>0</v>
      </c>
      <c r="O29" s="6"/>
      <c r="P29" s="94">
        <v>203735250</v>
      </c>
      <c r="Q29" s="6"/>
      <c r="R29" s="94">
        <v>0</v>
      </c>
      <c r="S29" s="6"/>
      <c r="T29" s="94">
        <v>203735250</v>
      </c>
    </row>
    <row r="30" spans="2:20" s="4" customFormat="1" x14ac:dyDescent="0.55000000000000004">
      <c r="B30" s="4" t="s">
        <v>153</v>
      </c>
      <c r="D30" s="6" t="s">
        <v>179</v>
      </c>
      <c r="E30" s="6"/>
      <c r="F30" s="94">
        <v>501303</v>
      </c>
      <c r="G30" s="6"/>
      <c r="H30" s="94">
        <v>270</v>
      </c>
      <c r="I30" s="6"/>
      <c r="J30" s="94">
        <v>0</v>
      </c>
      <c r="K30" s="6"/>
      <c r="L30" s="94">
        <v>0</v>
      </c>
      <c r="M30" s="6"/>
      <c r="N30" s="94">
        <v>0</v>
      </c>
      <c r="O30" s="6"/>
      <c r="P30" s="94">
        <v>135351810</v>
      </c>
      <c r="Q30" s="6"/>
      <c r="R30" s="94">
        <v>0</v>
      </c>
      <c r="S30" s="6"/>
      <c r="T30" s="94">
        <v>135351810</v>
      </c>
    </row>
    <row r="31" spans="2:20" s="4" customFormat="1" x14ac:dyDescent="0.55000000000000004">
      <c r="B31" s="4" t="s">
        <v>173</v>
      </c>
      <c r="D31" s="6" t="s">
        <v>186</v>
      </c>
      <c r="E31" s="6"/>
      <c r="F31" s="94">
        <v>700000</v>
      </c>
      <c r="G31" s="6"/>
      <c r="H31" s="94">
        <v>80</v>
      </c>
      <c r="I31" s="6"/>
      <c r="J31" s="94">
        <v>0</v>
      </c>
      <c r="K31" s="6"/>
      <c r="L31" s="94">
        <v>0</v>
      </c>
      <c r="M31" s="6"/>
      <c r="N31" s="94">
        <v>0</v>
      </c>
      <c r="O31" s="6"/>
      <c r="P31" s="94">
        <v>56000000</v>
      </c>
      <c r="Q31" s="6"/>
      <c r="R31" s="94">
        <v>0</v>
      </c>
      <c r="S31" s="6"/>
      <c r="T31" s="94">
        <v>56000000</v>
      </c>
    </row>
    <row r="32" spans="2:20" s="4" customFormat="1" x14ac:dyDescent="0.55000000000000004">
      <c r="D32" s="6"/>
      <c r="E32" s="6"/>
      <c r="F32" s="94"/>
      <c r="G32" s="6"/>
      <c r="H32" s="94"/>
      <c r="I32" s="6"/>
      <c r="J32" s="94"/>
      <c r="K32" s="6"/>
      <c r="L32" s="94"/>
      <c r="M32" s="6"/>
      <c r="N32" s="94"/>
      <c r="O32" s="6"/>
      <c r="P32" s="94"/>
      <c r="Q32" s="6"/>
      <c r="R32" s="94"/>
      <c r="S32" s="6"/>
      <c r="T32" s="94"/>
    </row>
    <row r="33" spans="2:20" ht="21.75" thickBot="1" x14ac:dyDescent="0.6">
      <c r="B33" s="31" t="s">
        <v>95</v>
      </c>
      <c r="C33" s="31"/>
      <c r="D33" s="31"/>
      <c r="E33" s="31"/>
      <c r="F33" s="74"/>
      <c r="G33" s="74"/>
      <c r="H33" s="74"/>
      <c r="I33" s="74"/>
      <c r="J33" s="74">
        <f>SUM(J10:J31)</f>
        <v>0</v>
      </c>
      <c r="K33" s="74"/>
      <c r="L33" s="74">
        <f>SUM(L10:L31)</f>
        <v>0</v>
      </c>
      <c r="M33" s="74"/>
      <c r="N33" s="74">
        <f>SUM(N10:N31)</f>
        <v>0</v>
      </c>
      <c r="O33" s="74"/>
      <c r="P33" s="74">
        <f>SUM(P10:P31)</f>
        <v>32109971506</v>
      </c>
      <c r="Q33" s="79"/>
      <c r="R33" s="74">
        <f>SUM(R10:R31)</f>
        <v>101005568</v>
      </c>
      <c r="S33" s="79"/>
      <c r="T33" s="74">
        <f>SUM(T10:T31)</f>
        <v>32008965938</v>
      </c>
    </row>
    <row r="34" spans="2:20" ht="21.75" thickTop="1" x14ac:dyDescent="0.55000000000000004"/>
    <row r="35" spans="2:20" ht="30" x14ac:dyDescent="0.75">
      <c r="J35" s="56">
        <v>10</v>
      </c>
    </row>
  </sheetData>
  <sortState xmlns:xlrd2="http://schemas.microsoft.com/office/spreadsheetml/2017/richdata2" ref="B10:T32">
    <sortCondition descending="1" ref="T10:T32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53"/>
  <sheetViews>
    <sheetView rightToLeft="1" view="pageBreakPreview" topLeftCell="A22" zoomScale="60" zoomScaleNormal="70" workbookViewId="0">
      <selection activeCell="N48" sqref="N48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2:28" ht="30" x14ac:dyDescent="0.55000000000000004">
      <c r="B4" s="114" t="s">
        <v>216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118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13" t="s">
        <v>2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ht="48" customHeight="1" x14ac:dyDescent="0.65">
      <c r="B9" s="113" t="s">
        <v>2</v>
      </c>
      <c r="D9" s="117" t="s">
        <v>6</v>
      </c>
      <c r="E9" s="54"/>
      <c r="F9" s="117" t="s">
        <v>74</v>
      </c>
      <c r="G9" s="54"/>
      <c r="H9" s="117" t="s">
        <v>75</v>
      </c>
      <c r="I9" s="54"/>
      <c r="J9" s="117" t="s">
        <v>76</v>
      </c>
      <c r="K9" s="42"/>
      <c r="L9" s="117" t="s">
        <v>6</v>
      </c>
      <c r="M9" s="54"/>
      <c r="N9" s="117" t="s">
        <v>74</v>
      </c>
      <c r="O9" s="54"/>
      <c r="P9" s="117" t="s">
        <v>75</v>
      </c>
      <c r="Q9" s="54"/>
      <c r="R9" s="117" t="s">
        <v>76</v>
      </c>
    </row>
    <row r="10" spans="2:28" s="2" customFormat="1" x14ac:dyDescent="0.55000000000000004">
      <c r="B10" s="44" t="s">
        <v>190</v>
      </c>
      <c r="D10" s="88">
        <v>2601255</v>
      </c>
      <c r="E10" s="78"/>
      <c r="F10" s="88">
        <v>83520614307</v>
      </c>
      <c r="G10" s="78"/>
      <c r="H10" s="88">
        <v>72699400667</v>
      </c>
      <c r="I10" s="78"/>
      <c r="J10" s="88">
        <v>10821213640</v>
      </c>
      <c r="K10" s="89"/>
      <c r="L10" s="88">
        <v>2601255</v>
      </c>
      <c r="M10" s="78"/>
      <c r="N10" s="88">
        <v>83520614307</v>
      </c>
      <c r="O10" s="78"/>
      <c r="P10" s="88">
        <v>65843713776</v>
      </c>
      <c r="Q10" s="78"/>
      <c r="R10" s="88">
        <v>17676900531</v>
      </c>
    </row>
    <row r="11" spans="2:28" s="2" customFormat="1" x14ac:dyDescent="0.55000000000000004">
      <c r="B11" s="2" t="s">
        <v>139</v>
      </c>
      <c r="D11" s="90">
        <v>1500000</v>
      </c>
      <c r="E11" s="78"/>
      <c r="F11" s="90">
        <v>42421083750</v>
      </c>
      <c r="G11" s="78"/>
      <c r="H11" s="90">
        <v>37038303000</v>
      </c>
      <c r="I11" s="78"/>
      <c r="J11" s="90">
        <v>5382780750</v>
      </c>
      <c r="K11" s="89"/>
      <c r="L11" s="90">
        <v>1500000</v>
      </c>
      <c r="M11" s="78"/>
      <c r="N11" s="90">
        <v>42421083750</v>
      </c>
      <c r="O11" s="78"/>
      <c r="P11" s="90">
        <v>26377175215</v>
      </c>
      <c r="Q11" s="78"/>
      <c r="R11" s="90">
        <v>16043908535</v>
      </c>
    </row>
    <row r="12" spans="2:28" s="2" customFormat="1" x14ac:dyDescent="0.55000000000000004">
      <c r="B12" s="2" t="s">
        <v>206</v>
      </c>
      <c r="D12" s="90">
        <v>1331000</v>
      </c>
      <c r="E12" s="78"/>
      <c r="F12" s="90">
        <v>40274571942</v>
      </c>
      <c r="G12" s="78"/>
      <c r="H12" s="90">
        <v>31939164477</v>
      </c>
      <c r="I12" s="78"/>
      <c r="J12" s="90">
        <v>8335407465</v>
      </c>
      <c r="K12" s="89"/>
      <c r="L12" s="90">
        <v>1331000</v>
      </c>
      <c r="M12" s="78"/>
      <c r="N12" s="90">
        <v>40274571942</v>
      </c>
      <c r="O12" s="78"/>
      <c r="P12" s="90">
        <v>24321589786</v>
      </c>
      <c r="Q12" s="78"/>
      <c r="R12" s="90">
        <v>15952982156</v>
      </c>
    </row>
    <row r="13" spans="2:28" s="2" customFormat="1" x14ac:dyDescent="0.55000000000000004">
      <c r="B13" s="2" t="s">
        <v>188</v>
      </c>
      <c r="D13" s="90">
        <v>9221812</v>
      </c>
      <c r="E13" s="78"/>
      <c r="F13" s="90">
        <v>34128525879</v>
      </c>
      <c r="G13" s="78"/>
      <c r="H13" s="90">
        <v>26024948958</v>
      </c>
      <c r="I13" s="78"/>
      <c r="J13" s="90">
        <v>8103576921</v>
      </c>
      <c r="K13" s="89"/>
      <c r="L13" s="90">
        <v>9221812</v>
      </c>
      <c r="M13" s="78"/>
      <c r="N13" s="90">
        <v>34128525879</v>
      </c>
      <c r="O13" s="78"/>
      <c r="P13" s="90">
        <v>19330659333</v>
      </c>
      <c r="Q13" s="78"/>
      <c r="R13" s="90">
        <v>14797866546</v>
      </c>
    </row>
    <row r="14" spans="2:28" s="2" customFormat="1" x14ac:dyDescent="0.55000000000000004">
      <c r="B14" s="2" t="s">
        <v>203</v>
      </c>
      <c r="D14" s="90">
        <v>5155820</v>
      </c>
      <c r="E14" s="78"/>
      <c r="F14" s="90">
        <v>47458822985</v>
      </c>
      <c r="G14" s="78"/>
      <c r="H14" s="90">
        <v>40027365822</v>
      </c>
      <c r="I14" s="78"/>
      <c r="J14" s="90">
        <v>7431457163</v>
      </c>
      <c r="K14" s="89"/>
      <c r="L14" s="90">
        <v>5155820</v>
      </c>
      <c r="M14" s="78"/>
      <c r="N14" s="90">
        <v>47458822985</v>
      </c>
      <c r="O14" s="78"/>
      <c r="P14" s="90">
        <v>34630739494</v>
      </c>
      <c r="Q14" s="78"/>
      <c r="R14" s="90">
        <v>12828083491</v>
      </c>
    </row>
    <row r="15" spans="2:28" s="2" customFormat="1" x14ac:dyDescent="0.55000000000000004">
      <c r="B15" s="2" t="s">
        <v>204</v>
      </c>
      <c r="D15" s="90">
        <v>2364727</v>
      </c>
      <c r="E15" s="78"/>
      <c r="F15" s="90">
        <v>40337271963</v>
      </c>
      <c r="G15" s="78"/>
      <c r="H15" s="90">
        <v>33567380165</v>
      </c>
      <c r="I15" s="78"/>
      <c r="J15" s="90">
        <v>6769891798</v>
      </c>
      <c r="K15" s="89"/>
      <c r="L15" s="90">
        <v>2364727</v>
      </c>
      <c r="M15" s="78"/>
      <c r="N15" s="90">
        <v>40337271963</v>
      </c>
      <c r="O15" s="78"/>
      <c r="P15" s="90">
        <v>27953659089</v>
      </c>
      <c r="Q15" s="78"/>
      <c r="R15" s="90">
        <v>12383612874</v>
      </c>
    </row>
    <row r="16" spans="2:28" s="2" customFormat="1" x14ac:dyDescent="0.55000000000000004">
      <c r="B16" s="2" t="s">
        <v>210</v>
      </c>
      <c r="D16" s="90">
        <v>598000</v>
      </c>
      <c r="E16" s="78"/>
      <c r="F16" s="90">
        <v>39262887495</v>
      </c>
      <c r="G16" s="78"/>
      <c r="H16" s="90">
        <v>32634860310</v>
      </c>
      <c r="I16" s="78"/>
      <c r="J16" s="90">
        <v>6628027185</v>
      </c>
      <c r="K16" s="89"/>
      <c r="L16" s="90">
        <v>598000</v>
      </c>
      <c r="M16" s="78"/>
      <c r="N16" s="90">
        <v>39262887495</v>
      </c>
      <c r="O16" s="78"/>
      <c r="P16" s="90">
        <v>27279324743</v>
      </c>
      <c r="Q16" s="78"/>
      <c r="R16" s="90">
        <v>11983562752</v>
      </c>
    </row>
    <row r="17" spans="2:18" s="2" customFormat="1" x14ac:dyDescent="0.55000000000000004">
      <c r="B17" s="2" t="s">
        <v>211</v>
      </c>
      <c r="D17" s="90">
        <v>5000000</v>
      </c>
      <c r="E17" s="78"/>
      <c r="F17" s="90">
        <v>52982865000</v>
      </c>
      <c r="G17" s="78"/>
      <c r="H17" s="90">
        <v>39862266449</v>
      </c>
      <c r="I17" s="78"/>
      <c r="J17" s="90">
        <v>13120598551</v>
      </c>
      <c r="K17" s="89"/>
      <c r="L17" s="90">
        <v>5000000</v>
      </c>
      <c r="M17" s="78"/>
      <c r="N17" s="90">
        <v>52982865000</v>
      </c>
      <c r="O17" s="78"/>
      <c r="P17" s="90">
        <v>41424304756</v>
      </c>
      <c r="Q17" s="78"/>
      <c r="R17" s="90">
        <v>11558560244</v>
      </c>
    </row>
    <row r="18" spans="2:18" s="2" customFormat="1" x14ac:dyDescent="0.55000000000000004">
      <c r="B18" s="2" t="s">
        <v>195</v>
      </c>
      <c r="D18" s="90">
        <v>1805282</v>
      </c>
      <c r="E18" s="78"/>
      <c r="F18" s="90">
        <v>30076499988</v>
      </c>
      <c r="G18" s="78"/>
      <c r="H18" s="90">
        <v>24531369620</v>
      </c>
      <c r="I18" s="78"/>
      <c r="J18" s="90">
        <v>5545130368</v>
      </c>
      <c r="K18" s="89"/>
      <c r="L18" s="90">
        <v>1805282</v>
      </c>
      <c r="M18" s="78"/>
      <c r="N18" s="90">
        <v>30076499988</v>
      </c>
      <c r="O18" s="78"/>
      <c r="P18" s="90">
        <v>20810061724</v>
      </c>
      <c r="Q18" s="78"/>
      <c r="R18" s="90">
        <v>9266438264</v>
      </c>
    </row>
    <row r="19" spans="2:18" s="2" customFormat="1" x14ac:dyDescent="0.55000000000000004">
      <c r="B19" s="2" t="s">
        <v>127</v>
      </c>
      <c r="D19" s="90">
        <v>1358650</v>
      </c>
      <c r="E19" s="78"/>
      <c r="F19" s="90">
        <v>33169901758</v>
      </c>
      <c r="G19" s="78"/>
      <c r="H19" s="90">
        <v>27389479139</v>
      </c>
      <c r="I19" s="78"/>
      <c r="J19" s="90">
        <v>5780422619</v>
      </c>
      <c r="K19" s="89"/>
      <c r="L19" s="90">
        <v>1358650</v>
      </c>
      <c r="M19" s="78"/>
      <c r="N19" s="90">
        <v>33169901758</v>
      </c>
      <c r="O19" s="78"/>
      <c r="P19" s="90">
        <v>24723070806</v>
      </c>
      <c r="Q19" s="78"/>
      <c r="R19" s="90">
        <v>8446830952</v>
      </c>
    </row>
    <row r="20" spans="2:18" s="2" customFormat="1" x14ac:dyDescent="0.55000000000000004">
      <c r="B20" s="2" t="s">
        <v>125</v>
      </c>
      <c r="D20" s="90">
        <v>1717303</v>
      </c>
      <c r="E20" s="78"/>
      <c r="F20" s="90">
        <v>36736470214</v>
      </c>
      <c r="G20" s="78"/>
      <c r="H20" s="90">
        <v>32673607802</v>
      </c>
      <c r="I20" s="78"/>
      <c r="J20" s="90">
        <v>4062862412</v>
      </c>
      <c r="K20" s="89"/>
      <c r="L20" s="90">
        <v>1717303</v>
      </c>
      <c r="M20" s="78"/>
      <c r="N20" s="90">
        <v>36736470214</v>
      </c>
      <c r="O20" s="78"/>
      <c r="P20" s="90">
        <v>30561497790</v>
      </c>
      <c r="Q20" s="78"/>
      <c r="R20" s="90">
        <v>6174972424</v>
      </c>
    </row>
    <row r="21" spans="2:18" s="2" customFormat="1" x14ac:dyDescent="0.55000000000000004">
      <c r="B21" s="2" t="s">
        <v>178</v>
      </c>
      <c r="D21" s="90">
        <v>566317</v>
      </c>
      <c r="E21" s="78"/>
      <c r="F21" s="90">
        <v>18971327846</v>
      </c>
      <c r="G21" s="78"/>
      <c r="H21" s="90">
        <v>17288115079</v>
      </c>
      <c r="I21" s="78"/>
      <c r="J21" s="90">
        <v>1683212767</v>
      </c>
      <c r="K21" s="89"/>
      <c r="L21" s="90">
        <v>566317</v>
      </c>
      <c r="M21" s="78"/>
      <c r="N21" s="90">
        <v>18971327846</v>
      </c>
      <c r="O21" s="78"/>
      <c r="P21" s="90">
        <v>13234812888</v>
      </c>
      <c r="Q21" s="78"/>
      <c r="R21" s="90">
        <v>5736514958</v>
      </c>
    </row>
    <row r="22" spans="2:18" s="2" customFormat="1" x14ac:dyDescent="0.55000000000000004">
      <c r="B22" s="2" t="s">
        <v>175</v>
      </c>
      <c r="D22" s="90">
        <v>400000</v>
      </c>
      <c r="E22" s="78"/>
      <c r="F22" s="90">
        <v>35221179600</v>
      </c>
      <c r="G22" s="78"/>
      <c r="H22" s="90">
        <v>28129217449</v>
      </c>
      <c r="I22" s="78"/>
      <c r="J22" s="90">
        <v>7091962151</v>
      </c>
      <c r="K22" s="89"/>
      <c r="L22" s="90">
        <v>400000</v>
      </c>
      <c r="M22" s="78"/>
      <c r="N22" s="90">
        <v>35221179600</v>
      </c>
      <c r="O22" s="78"/>
      <c r="P22" s="90">
        <v>29754568416</v>
      </c>
      <c r="Q22" s="78"/>
      <c r="R22" s="90">
        <v>5466611184</v>
      </c>
    </row>
    <row r="23" spans="2:18" s="2" customFormat="1" x14ac:dyDescent="0.55000000000000004">
      <c r="B23" s="2" t="s">
        <v>189</v>
      </c>
      <c r="D23" s="90">
        <v>3855000</v>
      </c>
      <c r="E23" s="78"/>
      <c r="F23" s="90">
        <v>30196654470</v>
      </c>
      <c r="G23" s="78"/>
      <c r="H23" s="90">
        <v>27514210545</v>
      </c>
      <c r="I23" s="78"/>
      <c r="J23" s="90">
        <v>2682443925</v>
      </c>
      <c r="K23" s="89"/>
      <c r="L23" s="90">
        <v>3855000</v>
      </c>
      <c r="M23" s="78"/>
      <c r="N23" s="90">
        <v>30196654470</v>
      </c>
      <c r="O23" s="78"/>
      <c r="P23" s="90">
        <v>24809456430</v>
      </c>
      <c r="Q23" s="78"/>
      <c r="R23" s="90">
        <v>5387198040</v>
      </c>
    </row>
    <row r="24" spans="2:18" s="2" customFormat="1" x14ac:dyDescent="0.55000000000000004">
      <c r="B24" s="2" t="s">
        <v>202</v>
      </c>
      <c r="D24" s="90">
        <v>261100</v>
      </c>
      <c r="E24" s="78"/>
      <c r="F24" s="90">
        <v>34441814578</v>
      </c>
      <c r="G24" s="78"/>
      <c r="H24" s="90">
        <v>32325357392</v>
      </c>
      <c r="I24" s="78"/>
      <c r="J24" s="90">
        <v>2116457186</v>
      </c>
      <c r="K24" s="89"/>
      <c r="L24" s="90">
        <v>261100</v>
      </c>
      <c r="M24" s="78"/>
      <c r="N24" s="90">
        <v>34441814578</v>
      </c>
      <c r="O24" s="78"/>
      <c r="P24" s="90">
        <v>29790263715</v>
      </c>
      <c r="Q24" s="78"/>
      <c r="R24" s="90">
        <v>4651550863</v>
      </c>
    </row>
    <row r="25" spans="2:18" s="2" customFormat="1" x14ac:dyDescent="0.55000000000000004">
      <c r="B25" s="2" t="s">
        <v>131</v>
      </c>
      <c r="D25" s="90">
        <v>951827</v>
      </c>
      <c r="E25" s="78"/>
      <c r="F25" s="90">
        <v>32074947034</v>
      </c>
      <c r="G25" s="78"/>
      <c r="H25" s="90">
        <v>25849190353</v>
      </c>
      <c r="I25" s="78"/>
      <c r="J25" s="90">
        <v>6225756681</v>
      </c>
      <c r="K25" s="89"/>
      <c r="L25" s="90">
        <v>951827</v>
      </c>
      <c r="M25" s="78"/>
      <c r="N25" s="90">
        <v>32074947034</v>
      </c>
      <c r="O25" s="78"/>
      <c r="P25" s="90">
        <v>28144785851</v>
      </c>
      <c r="Q25" s="78"/>
      <c r="R25" s="90">
        <v>3930161183</v>
      </c>
    </row>
    <row r="26" spans="2:18" s="2" customFormat="1" x14ac:dyDescent="0.55000000000000004">
      <c r="B26" s="2" t="s">
        <v>14</v>
      </c>
      <c r="D26" s="90">
        <v>2692000</v>
      </c>
      <c r="E26" s="78"/>
      <c r="F26" s="90">
        <v>25849991916</v>
      </c>
      <c r="G26" s="78"/>
      <c r="H26" s="90">
        <v>23923284444</v>
      </c>
      <c r="I26" s="78"/>
      <c r="J26" s="90">
        <v>1926707472</v>
      </c>
      <c r="K26" s="89"/>
      <c r="L26" s="90">
        <v>2692000</v>
      </c>
      <c r="M26" s="78"/>
      <c r="N26" s="90">
        <v>25849991916</v>
      </c>
      <c r="O26" s="78"/>
      <c r="P26" s="90">
        <v>22303779472</v>
      </c>
      <c r="Q26" s="78"/>
      <c r="R26" s="90">
        <v>3546212444</v>
      </c>
    </row>
    <row r="27" spans="2:18" s="2" customFormat="1" x14ac:dyDescent="0.55000000000000004">
      <c r="B27" s="2" t="s">
        <v>219</v>
      </c>
      <c r="D27" s="90">
        <v>100964</v>
      </c>
      <c r="E27" s="78"/>
      <c r="F27" s="90">
        <v>29873125589</v>
      </c>
      <c r="G27" s="78"/>
      <c r="H27" s="90">
        <v>26377451382</v>
      </c>
      <c r="I27" s="78"/>
      <c r="J27" s="90">
        <v>3495674207</v>
      </c>
      <c r="K27" s="89"/>
      <c r="L27" s="90">
        <v>100964</v>
      </c>
      <c r="M27" s="78"/>
      <c r="N27" s="90">
        <v>29873125589</v>
      </c>
      <c r="O27" s="78"/>
      <c r="P27" s="90">
        <v>26377451382</v>
      </c>
      <c r="Q27" s="78"/>
      <c r="R27" s="90">
        <v>3495674207</v>
      </c>
    </row>
    <row r="28" spans="2:18" s="2" customFormat="1" x14ac:dyDescent="0.55000000000000004">
      <c r="B28" s="2" t="s">
        <v>164</v>
      </c>
      <c r="D28" s="90">
        <v>674000</v>
      </c>
      <c r="E28" s="78"/>
      <c r="F28" s="90">
        <v>12394809450</v>
      </c>
      <c r="G28" s="78"/>
      <c r="H28" s="90">
        <v>10773434376</v>
      </c>
      <c r="I28" s="78"/>
      <c r="J28" s="90">
        <v>1621375074</v>
      </c>
      <c r="K28" s="89"/>
      <c r="L28" s="90">
        <v>674000</v>
      </c>
      <c r="M28" s="78"/>
      <c r="N28" s="90">
        <v>12394809450</v>
      </c>
      <c r="O28" s="78"/>
      <c r="P28" s="90">
        <v>9266553748</v>
      </c>
      <c r="Q28" s="78"/>
      <c r="R28" s="90">
        <v>3128255702</v>
      </c>
    </row>
    <row r="29" spans="2:18" s="2" customFormat="1" x14ac:dyDescent="0.55000000000000004">
      <c r="B29" s="2" t="s">
        <v>222</v>
      </c>
      <c r="D29" s="90">
        <v>5137000</v>
      </c>
      <c r="E29" s="78"/>
      <c r="F29" s="90">
        <v>19879350871</v>
      </c>
      <c r="G29" s="78"/>
      <c r="H29" s="90">
        <v>16880694592</v>
      </c>
      <c r="I29" s="78"/>
      <c r="J29" s="90">
        <v>2998656279</v>
      </c>
      <c r="K29" s="89"/>
      <c r="L29" s="90">
        <v>5137000</v>
      </c>
      <c r="M29" s="78"/>
      <c r="N29" s="90">
        <v>19879350871</v>
      </c>
      <c r="O29" s="78"/>
      <c r="P29" s="90">
        <v>16880694592</v>
      </c>
      <c r="Q29" s="78"/>
      <c r="R29" s="90">
        <v>2998656279</v>
      </c>
    </row>
    <row r="30" spans="2:18" s="2" customFormat="1" x14ac:dyDescent="0.55000000000000004">
      <c r="B30" s="2" t="s">
        <v>218</v>
      </c>
      <c r="D30" s="90">
        <v>1535000</v>
      </c>
      <c r="E30" s="78"/>
      <c r="F30" s="90">
        <v>43746599722</v>
      </c>
      <c r="G30" s="78"/>
      <c r="H30" s="90">
        <v>41367125109</v>
      </c>
      <c r="I30" s="78"/>
      <c r="J30" s="90">
        <v>2379474613</v>
      </c>
      <c r="K30" s="89"/>
      <c r="L30" s="90">
        <v>1535000</v>
      </c>
      <c r="M30" s="78"/>
      <c r="N30" s="90">
        <v>43746599722</v>
      </c>
      <c r="O30" s="78"/>
      <c r="P30" s="90">
        <v>41367125109</v>
      </c>
      <c r="Q30" s="78"/>
      <c r="R30" s="90">
        <v>2379474613</v>
      </c>
    </row>
    <row r="31" spans="2:18" s="2" customFormat="1" x14ac:dyDescent="0.55000000000000004">
      <c r="B31" s="2" t="s">
        <v>19</v>
      </c>
      <c r="D31" s="90">
        <v>4089000</v>
      </c>
      <c r="E31" s="78"/>
      <c r="F31" s="90">
        <v>18884458910</v>
      </c>
      <c r="G31" s="78"/>
      <c r="H31" s="90">
        <v>16896456415</v>
      </c>
      <c r="I31" s="78"/>
      <c r="J31" s="90">
        <v>1988002495</v>
      </c>
      <c r="K31" s="89"/>
      <c r="L31" s="90">
        <v>4089000</v>
      </c>
      <c r="M31" s="78"/>
      <c r="N31" s="90">
        <v>18884458910</v>
      </c>
      <c r="O31" s="78"/>
      <c r="P31" s="90">
        <v>17010447950</v>
      </c>
      <c r="Q31" s="78"/>
      <c r="R31" s="90">
        <v>1874010960</v>
      </c>
    </row>
    <row r="32" spans="2:18" s="2" customFormat="1" x14ac:dyDescent="0.55000000000000004">
      <c r="B32" s="2" t="s">
        <v>17</v>
      </c>
      <c r="D32" s="90">
        <v>5822756</v>
      </c>
      <c r="E32" s="78"/>
      <c r="F32" s="90">
        <v>37043907851</v>
      </c>
      <c r="G32" s="78"/>
      <c r="H32" s="90">
        <v>32008251627</v>
      </c>
      <c r="I32" s="78"/>
      <c r="J32" s="90">
        <v>5035656224</v>
      </c>
      <c r="K32" s="89"/>
      <c r="L32" s="90">
        <v>5822756</v>
      </c>
      <c r="M32" s="78"/>
      <c r="N32" s="90">
        <v>37043907851</v>
      </c>
      <c r="O32" s="78"/>
      <c r="P32" s="90">
        <v>35821089542</v>
      </c>
      <c r="Q32" s="78"/>
      <c r="R32" s="90">
        <v>1222818309</v>
      </c>
    </row>
    <row r="33" spans="2:18" s="2" customFormat="1" x14ac:dyDescent="0.55000000000000004">
      <c r="B33" s="2" t="s">
        <v>193</v>
      </c>
      <c r="D33" s="90">
        <v>987000</v>
      </c>
      <c r="E33" s="78"/>
      <c r="F33" s="90">
        <v>20996125290</v>
      </c>
      <c r="G33" s="78"/>
      <c r="H33" s="90">
        <v>19033870590</v>
      </c>
      <c r="I33" s="78"/>
      <c r="J33" s="90">
        <v>1962254700</v>
      </c>
      <c r="K33" s="89"/>
      <c r="L33" s="90">
        <v>987000</v>
      </c>
      <c r="M33" s="78"/>
      <c r="N33" s="90">
        <v>20996125290</v>
      </c>
      <c r="O33" s="78"/>
      <c r="P33" s="90">
        <v>19970492085</v>
      </c>
      <c r="Q33" s="78"/>
      <c r="R33" s="90">
        <v>1025633205</v>
      </c>
    </row>
    <row r="34" spans="2:18" s="2" customFormat="1" x14ac:dyDescent="0.55000000000000004">
      <c r="B34" s="2" t="s">
        <v>157</v>
      </c>
      <c r="D34" s="90">
        <v>10800</v>
      </c>
      <c r="E34" s="78"/>
      <c r="F34" s="90">
        <v>7536385782</v>
      </c>
      <c r="G34" s="78"/>
      <c r="H34" s="90">
        <v>7496112412</v>
      </c>
      <c r="I34" s="78"/>
      <c r="J34" s="90">
        <v>40273370</v>
      </c>
      <c r="K34" s="89"/>
      <c r="L34" s="90">
        <v>10800</v>
      </c>
      <c r="M34" s="78"/>
      <c r="N34" s="90">
        <v>7536385782</v>
      </c>
      <c r="O34" s="78"/>
      <c r="P34" s="90">
        <v>7496112412</v>
      </c>
      <c r="Q34" s="78"/>
      <c r="R34" s="90">
        <v>40273370</v>
      </c>
    </row>
    <row r="35" spans="2:18" s="2" customFormat="1" x14ac:dyDescent="0.55000000000000004">
      <c r="B35" s="2" t="s">
        <v>156</v>
      </c>
      <c r="D35" s="90">
        <v>10000</v>
      </c>
      <c r="E35" s="78"/>
      <c r="F35" s="90">
        <v>6417136683</v>
      </c>
      <c r="G35" s="78"/>
      <c r="H35" s="90">
        <v>6377155650</v>
      </c>
      <c r="I35" s="78"/>
      <c r="J35" s="90">
        <v>39981033</v>
      </c>
      <c r="K35" s="89"/>
      <c r="L35" s="90">
        <v>10000</v>
      </c>
      <c r="M35" s="78"/>
      <c r="N35" s="90">
        <v>6417136683</v>
      </c>
      <c r="O35" s="78"/>
      <c r="P35" s="90">
        <v>6377155650</v>
      </c>
      <c r="Q35" s="78"/>
      <c r="R35" s="90">
        <v>39981033</v>
      </c>
    </row>
    <row r="36" spans="2:18" s="2" customFormat="1" x14ac:dyDescent="0.55000000000000004">
      <c r="B36" s="2" t="s">
        <v>225</v>
      </c>
      <c r="D36" s="90">
        <v>8831</v>
      </c>
      <c r="E36" s="78"/>
      <c r="F36" s="90">
        <v>7181886433</v>
      </c>
      <c r="G36" s="78"/>
      <c r="H36" s="90">
        <v>7153408414</v>
      </c>
      <c r="I36" s="78"/>
      <c r="J36" s="90">
        <v>28478019</v>
      </c>
      <c r="K36" s="89"/>
      <c r="L36" s="90">
        <v>8831</v>
      </c>
      <c r="M36" s="78"/>
      <c r="N36" s="90">
        <v>7181886433</v>
      </c>
      <c r="O36" s="78"/>
      <c r="P36" s="90">
        <v>7153408414</v>
      </c>
      <c r="Q36" s="78"/>
      <c r="R36" s="90">
        <v>28478019</v>
      </c>
    </row>
    <row r="37" spans="2:18" s="2" customFormat="1" x14ac:dyDescent="0.55000000000000004">
      <c r="B37" s="2" t="s">
        <v>174</v>
      </c>
      <c r="D37" s="90">
        <v>477</v>
      </c>
      <c r="E37" s="78"/>
      <c r="F37" s="90">
        <v>325407649</v>
      </c>
      <c r="G37" s="78"/>
      <c r="H37" s="90">
        <v>320104370</v>
      </c>
      <c r="I37" s="78"/>
      <c r="J37" s="90">
        <v>5303279</v>
      </c>
      <c r="K37" s="89"/>
      <c r="L37" s="90">
        <v>477</v>
      </c>
      <c r="M37" s="78"/>
      <c r="N37" s="90">
        <v>325407649</v>
      </c>
      <c r="O37" s="78"/>
      <c r="P37" s="90">
        <v>317771385</v>
      </c>
      <c r="Q37" s="78"/>
      <c r="R37" s="90">
        <v>7636264</v>
      </c>
    </row>
    <row r="38" spans="2:18" s="2" customFormat="1" x14ac:dyDescent="0.55000000000000004">
      <c r="B38" s="2" t="s">
        <v>158</v>
      </c>
      <c r="D38" s="90">
        <v>97</v>
      </c>
      <c r="E38" s="78"/>
      <c r="F38" s="90">
        <v>61353017</v>
      </c>
      <c r="G38" s="78"/>
      <c r="H38" s="90">
        <v>60428775</v>
      </c>
      <c r="I38" s="78"/>
      <c r="J38" s="90">
        <v>924242</v>
      </c>
      <c r="K38" s="89"/>
      <c r="L38" s="90">
        <v>97</v>
      </c>
      <c r="M38" s="78"/>
      <c r="N38" s="90">
        <v>61353017</v>
      </c>
      <c r="O38" s="78"/>
      <c r="P38" s="90">
        <v>59149097</v>
      </c>
      <c r="Q38" s="78"/>
      <c r="R38" s="90">
        <v>2203920</v>
      </c>
    </row>
    <row r="39" spans="2:18" s="2" customFormat="1" x14ac:dyDescent="0.55000000000000004">
      <c r="B39" s="2" t="s">
        <v>232</v>
      </c>
      <c r="D39" s="90">
        <v>200</v>
      </c>
      <c r="E39" s="78"/>
      <c r="F39" s="90">
        <v>198158077</v>
      </c>
      <c r="G39" s="78"/>
      <c r="H39" s="90">
        <v>197261745</v>
      </c>
      <c r="I39" s="78"/>
      <c r="J39" s="90">
        <v>896332</v>
      </c>
      <c r="K39" s="89"/>
      <c r="L39" s="90">
        <v>200</v>
      </c>
      <c r="M39" s="78"/>
      <c r="N39" s="90">
        <v>198158077</v>
      </c>
      <c r="O39" s="78"/>
      <c r="P39" s="90">
        <v>197261745</v>
      </c>
      <c r="Q39" s="78"/>
      <c r="R39" s="90">
        <v>896332</v>
      </c>
    </row>
    <row r="40" spans="2:18" s="2" customFormat="1" x14ac:dyDescent="0.55000000000000004">
      <c r="B40" s="2" t="s">
        <v>176</v>
      </c>
      <c r="D40" s="90">
        <v>1</v>
      </c>
      <c r="E40" s="78"/>
      <c r="F40" s="90">
        <v>3029</v>
      </c>
      <c r="G40" s="78"/>
      <c r="H40" s="90">
        <v>-431058851</v>
      </c>
      <c r="I40" s="78"/>
      <c r="J40" s="90">
        <v>431061880</v>
      </c>
      <c r="K40" s="89"/>
      <c r="L40" s="90">
        <v>1</v>
      </c>
      <c r="M40" s="78"/>
      <c r="N40" s="90">
        <v>3029</v>
      </c>
      <c r="O40" s="78"/>
      <c r="P40" s="90">
        <v>2679</v>
      </c>
      <c r="Q40" s="78"/>
      <c r="R40" s="90">
        <v>350</v>
      </c>
    </row>
    <row r="41" spans="2:18" s="2" customFormat="1" x14ac:dyDescent="0.55000000000000004">
      <c r="B41" s="2" t="s">
        <v>229</v>
      </c>
      <c r="D41" s="90">
        <v>10100</v>
      </c>
      <c r="E41" s="78"/>
      <c r="F41" s="90">
        <v>5570958080</v>
      </c>
      <c r="G41" s="78"/>
      <c r="H41" s="90">
        <v>5571261603</v>
      </c>
      <c r="I41" s="78"/>
      <c r="J41" s="90">
        <v>-303522</v>
      </c>
      <c r="K41" s="89"/>
      <c r="L41" s="90">
        <v>10100</v>
      </c>
      <c r="M41" s="78"/>
      <c r="N41" s="90">
        <v>5570958080</v>
      </c>
      <c r="O41" s="78"/>
      <c r="P41" s="90">
        <v>5571261603</v>
      </c>
      <c r="Q41" s="78"/>
      <c r="R41" s="90">
        <v>-303522</v>
      </c>
    </row>
    <row r="42" spans="2:18" s="2" customFormat="1" x14ac:dyDescent="0.55000000000000004">
      <c r="B42" s="2" t="s">
        <v>15</v>
      </c>
      <c r="D42" s="90">
        <v>18776</v>
      </c>
      <c r="E42" s="78"/>
      <c r="F42" s="90">
        <v>100040555</v>
      </c>
      <c r="G42" s="78"/>
      <c r="H42" s="90">
        <v>83951944</v>
      </c>
      <c r="I42" s="78"/>
      <c r="J42" s="90">
        <v>16088611</v>
      </c>
      <c r="K42" s="89"/>
      <c r="L42" s="90">
        <v>18776</v>
      </c>
      <c r="M42" s="78"/>
      <c r="N42" s="90">
        <v>100040555</v>
      </c>
      <c r="O42" s="78"/>
      <c r="P42" s="90">
        <v>105958364</v>
      </c>
      <c r="Q42" s="78"/>
      <c r="R42" s="90">
        <v>-5917808</v>
      </c>
    </row>
    <row r="43" spans="2:18" s="2" customFormat="1" x14ac:dyDescent="0.55000000000000004">
      <c r="B43" s="2" t="s">
        <v>141</v>
      </c>
      <c r="D43" s="90">
        <v>5400</v>
      </c>
      <c r="E43" s="78"/>
      <c r="F43" s="90">
        <v>5075079975</v>
      </c>
      <c r="G43" s="78"/>
      <c r="H43" s="90">
        <v>5399021250</v>
      </c>
      <c r="I43" s="78"/>
      <c r="J43" s="90">
        <v>-323941275</v>
      </c>
      <c r="K43" s="89"/>
      <c r="L43" s="90">
        <v>5400</v>
      </c>
      <c r="M43" s="78"/>
      <c r="N43" s="90">
        <v>5075079975</v>
      </c>
      <c r="O43" s="78"/>
      <c r="P43" s="90">
        <v>5184939600</v>
      </c>
      <c r="Q43" s="78"/>
      <c r="R43" s="90">
        <v>-109859625</v>
      </c>
    </row>
    <row r="44" spans="2:18" s="2" customFormat="1" x14ac:dyDescent="0.55000000000000004">
      <c r="B44" s="2" t="s">
        <v>223</v>
      </c>
      <c r="D44" s="90">
        <v>1240000</v>
      </c>
      <c r="E44" s="78"/>
      <c r="F44" s="90">
        <v>9417232080</v>
      </c>
      <c r="G44" s="78"/>
      <c r="H44" s="90">
        <v>9991063634</v>
      </c>
      <c r="I44" s="78"/>
      <c r="J44" s="90">
        <v>-573831554</v>
      </c>
      <c r="K44" s="89"/>
      <c r="L44" s="90">
        <v>1240000</v>
      </c>
      <c r="M44" s="78"/>
      <c r="N44" s="90">
        <v>9417232080</v>
      </c>
      <c r="O44" s="78"/>
      <c r="P44" s="90">
        <v>9991063634</v>
      </c>
      <c r="Q44" s="78"/>
      <c r="R44" s="90">
        <v>-573831554</v>
      </c>
    </row>
    <row r="45" spans="2:18" s="2" customFormat="1" x14ac:dyDescent="0.55000000000000004">
      <c r="B45" s="2" t="s">
        <v>221</v>
      </c>
      <c r="D45" s="90">
        <v>6700000</v>
      </c>
      <c r="E45" s="78"/>
      <c r="F45" s="90">
        <v>24029767080</v>
      </c>
      <c r="G45" s="78"/>
      <c r="H45" s="90">
        <v>24750593644</v>
      </c>
      <c r="I45" s="78"/>
      <c r="J45" s="90">
        <v>-720826564</v>
      </c>
      <c r="K45" s="89"/>
      <c r="L45" s="90">
        <v>6700000</v>
      </c>
      <c r="M45" s="78"/>
      <c r="N45" s="90">
        <v>24029767080</v>
      </c>
      <c r="O45" s="78"/>
      <c r="P45" s="90">
        <v>24750593644</v>
      </c>
      <c r="Q45" s="78"/>
      <c r="R45" s="90">
        <v>-720826564</v>
      </c>
    </row>
    <row r="46" spans="2:18" s="2" customFormat="1" x14ac:dyDescent="0.55000000000000004">
      <c r="B46" s="2" t="s">
        <v>220</v>
      </c>
      <c r="D46" s="90">
        <v>9750000</v>
      </c>
      <c r="E46" s="78"/>
      <c r="F46" s="90">
        <v>24239660737</v>
      </c>
      <c r="G46" s="78"/>
      <c r="H46" s="90">
        <v>25076135873</v>
      </c>
      <c r="I46" s="78"/>
      <c r="J46" s="90">
        <v>-836475135</v>
      </c>
      <c r="K46" s="89"/>
      <c r="L46" s="90">
        <v>9750000</v>
      </c>
      <c r="M46" s="78"/>
      <c r="N46" s="90">
        <v>24239660737</v>
      </c>
      <c r="O46" s="78"/>
      <c r="P46" s="90">
        <v>25076135873</v>
      </c>
      <c r="Q46" s="78"/>
      <c r="R46" s="90">
        <v>-836475135</v>
      </c>
    </row>
    <row r="47" spans="2:18" s="2" customFormat="1" x14ac:dyDescent="0.55000000000000004">
      <c r="B47" s="2" t="s">
        <v>150</v>
      </c>
      <c r="D47" s="90">
        <v>562000</v>
      </c>
      <c r="E47" s="78"/>
      <c r="F47" s="90">
        <v>42167362428</v>
      </c>
      <c r="G47" s="78"/>
      <c r="H47" s="90">
        <v>43004102332</v>
      </c>
      <c r="I47" s="78"/>
      <c r="J47" s="90">
        <v>-836739904</v>
      </c>
      <c r="K47" s="89"/>
      <c r="L47" s="90">
        <v>562000</v>
      </c>
      <c r="M47" s="78"/>
      <c r="N47" s="90">
        <v>42167362428</v>
      </c>
      <c r="O47" s="78"/>
      <c r="P47" s="90">
        <v>43902647604</v>
      </c>
      <c r="Q47" s="78"/>
      <c r="R47" s="90">
        <v>-1735285176</v>
      </c>
    </row>
    <row r="48" spans="2:18" s="2" customFormat="1" x14ac:dyDescent="0.55000000000000004">
      <c r="B48" s="2" t="s">
        <v>149</v>
      </c>
      <c r="D48" s="90">
        <v>643000</v>
      </c>
      <c r="E48" s="78"/>
      <c r="F48" s="90">
        <v>39903642184</v>
      </c>
      <c r="G48" s="78"/>
      <c r="H48" s="90">
        <v>38171480238</v>
      </c>
      <c r="I48" s="78"/>
      <c r="J48" s="90">
        <v>1732161946</v>
      </c>
      <c r="K48" s="89"/>
      <c r="L48" s="90">
        <v>643000</v>
      </c>
      <c r="M48" s="78"/>
      <c r="N48" s="90">
        <v>39903642184</v>
      </c>
      <c r="O48" s="78"/>
      <c r="P48" s="90">
        <v>41828493349</v>
      </c>
      <c r="Q48" s="78"/>
      <c r="R48" s="90">
        <v>-1924851164</v>
      </c>
    </row>
    <row r="49" spans="2:18" s="2" customFormat="1" x14ac:dyDescent="0.55000000000000004">
      <c r="B49" s="2" t="s">
        <v>18</v>
      </c>
      <c r="D49" s="90">
        <v>1301600</v>
      </c>
      <c r="E49" s="78"/>
      <c r="F49" s="90">
        <v>20119452714</v>
      </c>
      <c r="G49" s="78"/>
      <c r="H49" s="90">
        <v>18411563480</v>
      </c>
      <c r="I49" s="78"/>
      <c r="J49" s="90">
        <v>1707889234</v>
      </c>
      <c r="K49" s="89"/>
      <c r="L49" s="90">
        <v>1301600</v>
      </c>
      <c r="M49" s="78"/>
      <c r="N49" s="90">
        <v>20119452714</v>
      </c>
      <c r="O49" s="78"/>
      <c r="P49" s="90">
        <v>24018483239</v>
      </c>
      <c r="Q49" s="78"/>
      <c r="R49" s="90">
        <v>-3899030525</v>
      </c>
    </row>
    <row r="50" spans="2:18" s="2" customFormat="1" x14ac:dyDescent="0.55000000000000004">
      <c r="D50" s="90"/>
      <c r="E50" s="78"/>
      <c r="F50" s="90"/>
      <c r="G50" s="78"/>
      <c r="H50" s="90"/>
      <c r="I50" s="78"/>
      <c r="J50" s="90"/>
      <c r="K50" s="89"/>
      <c r="L50" s="90"/>
      <c r="M50" s="78"/>
      <c r="N50" s="90"/>
      <c r="O50" s="78"/>
      <c r="P50" s="90"/>
      <c r="Q50" s="78"/>
      <c r="R50" s="90"/>
    </row>
    <row r="51" spans="2:18" s="43" customFormat="1" ht="30.75" customHeight="1" thickBot="1" x14ac:dyDescent="0.65">
      <c r="B51" s="87" t="s">
        <v>95</v>
      </c>
      <c r="D51" s="92">
        <f>SUM(D10:D49)</f>
        <v>79987095</v>
      </c>
      <c r="E51" s="47"/>
      <c r="F51" s="92">
        <f>SUM(F10:F50)</f>
        <v>1032287334911</v>
      </c>
      <c r="G51" s="47"/>
      <c r="H51" s="92">
        <f>SUM(H10:H50)</f>
        <v>908387392275</v>
      </c>
      <c r="I51" s="47"/>
      <c r="J51" s="92">
        <f>SUM(J10:J50)</f>
        <v>123899942638</v>
      </c>
      <c r="K51" s="93"/>
      <c r="L51" s="92">
        <f>SUM(L10:L50)</f>
        <v>79987095</v>
      </c>
      <c r="M51" s="47"/>
      <c r="N51" s="92">
        <f>SUM(N10:N50)</f>
        <v>1032287334911</v>
      </c>
      <c r="O51" s="47"/>
      <c r="P51" s="92">
        <f>SUM(P10:P50)</f>
        <v>860017755984</v>
      </c>
      <c r="Q51" s="47"/>
      <c r="R51" s="92">
        <f>SUM(R10:R50)</f>
        <v>172269578931</v>
      </c>
    </row>
    <row r="52" spans="2:18" ht="21.75" thickTop="1" x14ac:dyDescent="0.55000000000000004"/>
    <row r="53" spans="2:18" ht="30" x14ac:dyDescent="0.75">
      <c r="J53" s="61">
        <v>11</v>
      </c>
    </row>
  </sheetData>
  <sortState xmlns:xlrd2="http://schemas.microsoft.com/office/spreadsheetml/2017/richdata2" ref="B10:R49">
    <sortCondition descending="1" ref="R10:R49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65"/>
  <sheetViews>
    <sheetView rightToLeft="1" view="pageBreakPreview" topLeftCell="A43" zoomScale="60" zoomScaleNormal="96" workbookViewId="0">
      <selection activeCell="A62" sqref="A62:XFD70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8" ht="30" x14ac:dyDescent="0.55000000000000004">
      <c r="B4" s="112" t="s">
        <v>216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201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1" t="s">
        <v>2</v>
      </c>
      <c r="D8" s="112" t="s">
        <v>58</v>
      </c>
      <c r="E8" s="112" t="s">
        <v>58</v>
      </c>
      <c r="F8" s="112" t="s">
        <v>58</v>
      </c>
      <c r="G8" s="112" t="s">
        <v>58</v>
      </c>
      <c r="H8" s="112" t="s">
        <v>58</v>
      </c>
      <c r="I8" s="112" t="s">
        <v>58</v>
      </c>
      <c r="J8" s="112" t="s">
        <v>58</v>
      </c>
      <c r="L8" s="112" t="s">
        <v>59</v>
      </c>
      <c r="M8" s="112" t="s">
        <v>59</v>
      </c>
      <c r="N8" s="112" t="s">
        <v>59</v>
      </c>
      <c r="O8" s="112" t="s">
        <v>59</v>
      </c>
      <c r="P8" s="112" t="s">
        <v>59</v>
      </c>
      <c r="Q8" s="112" t="s">
        <v>59</v>
      </c>
      <c r="R8" s="112" t="s">
        <v>59</v>
      </c>
    </row>
    <row r="9" spans="2:28" s="4" customFormat="1" ht="63" customHeight="1" x14ac:dyDescent="0.55000000000000004">
      <c r="B9" s="131" t="s">
        <v>2</v>
      </c>
      <c r="D9" s="115" t="s">
        <v>6</v>
      </c>
      <c r="E9" s="49"/>
      <c r="F9" s="115" t="s">
        <v>74</v>
      </c>
      <c r="G9" s="49"/>
      <c r="H9" s="115" t="s">
        <v>75</v>
      </c>
      <c r="I9" s="49"/>
      <c r="J9" s="115" t="s">
        <v>77</v>
      </c>
      <c r="L9" s="115" t="s">
        <v>6</v>
      </c>
      <c r="M9" s="49"/>
      <c r="N9" s="115" t="s">
        <v>74</v>
      </c>
      <c r="O9" s="49"/>
      <c r="P9" s="115" t="s">
        <v>75</v>
      </c>
      <c r="Q9" s="49"/>
      <c r="R9" s="115" t="s">
        <v>77</v>
      </c>
    </row>
    <row r="10" spans="2:28" x14ac:dyDescent="0.55000000000000004">
      <c r="B10" s="44" t="s">
        <v>122</v>
      </c>
      <c r="D10" s="9">
        <v>0</v>
      </c>
      <c r="F10" s="9">
        <v>0</v>
      </c>
      <c r="H10" s="9">
        <v>0</v>
      </c>
      <c r="J10" s="9">
        <v>0</v>
      </c>
      <c r="L10" s="9">
        <v>70347</v>
      </c>
      <c r="N10" s="9">
        <v>21977590365</v>
      </c>
      <c r="P10" s="9">
        <v>13951594325</v>
      </c>
      <c r="R10" s="9">
        <v>8025996040</v>
      </c>
    </row>
    <row r="11" spans="2:28" x14ac:dyDescent="0.55000000000000004">
      <c r="B11" s="2" t="s">
        <v>191</v>
      </c>
      <c r="D11" s="3">
        <v>838066</v>
      </c>
      <c r="F11" s="3">
        <v>27992999825</v>
      </c>
      <c r="H11" s="3">
        <v>20165444248</v>
      </c>
      <c r="J11" s="3">
        <v>7827555577</v>
      </c>
      <c r="L11" s="3">
        <v>838066</v>
      </c>
      <c r="N11" s="3">
        <v>27992999825</v>
      </c>
      <c r="P11" s="3">
        <v>20165444248</v>
      </c>
      <c r="R11" s="3">
        <v>7827555577</v>
      </c>
    </row>
    <row r="12" spans="2:28" x14ac:dyDescent="0.55000000000000004">
      <c r="B12" s="2" t="s">
        <v>192</v>
      </c>
      <c r="D12" s="3">
        <v>808987</v>
      </c>
      <c r="F12" s="3">
        <v>25849772664</v>
      </c>
      <c r="H12" s="3">
        <v>19799853898</v>
      </c>
      <c r="J12" s="3">
        <v>6049918766</v>
      </c>
      <c r="L12" s="3">
        <v>808987</v>
      </c>
      <c r="N12" s="3">
        <v>25849772664</v>
      </c>
      <c r="P12" s="3">
        <v>19799853898</v>
      </c>
      <c r="R12" s="3">
        <v>6049918766</v>
      </c>
    </row>
    <row r="13" spans="2:28" x14ac:dyDescent="0.55000000000000004">
      <c r="B13" s="2" t="s">
        <v>173</v>
      </c>
      <c r="D13" s="3">
        <v>0</v>
      </c>
      <c r="F13" s="3">
        <v>0</v>
      </c>
      <c r="H13" s="3">
        <v>0</v>
      </c>
      <c r="J13" s="3">
        <v>0</v>
      </c>
      <c r="L13" s="3">
        <v>1617000</v>
      </c>
      <c r="N13" s="3">
        <v>26981924297</v>
      </c>
      <c r="P13" s="3">
        <v>21707914139</v>
      </c>
      <c r="R13" s="3">
        <v>5274010158</v>
      </c>
    </row>
    <row r="14" spans="2:28" x14ac:dyDescent="0.55000000000000004">
      <c r="B14" s="2" t="s">
        <v>151</v>
      </c>
      <c r="D14" s="3">
        <v>2093147</v>
      </c>
      <c r="F14" s="3">
        <v>28900822823</v>
      </c>
      <c r="H14" s="3">
        <v>20267779876</v>
      </c>
      <c r="J14" s="3">
        <v>8633042947</v>
      </c>
      <c r="L14" s="3">
        <v>3778923</v>
      </c>
      <c r="N14" s="3">
        <v>41831055980</v>
      </c>
      <c r="P14" s="3">
        <v>36591017986</v>
      </c>
      <c r="R14" s="3">
        <v>5240037994</v>
      </c>
    </row>
    <row r="15" spans="2:28" x14ac:dyDescent="0.55000000000000004">
      <c r="B15" s="2" t="s">
        <v>166</v>
      </c>
      <c r="D15" s="3">
        <v>1517000</v>
      </c>
      <c r="F15" s="3">
        <v>27357980119</v>
      </c>
      <c r="H15" s="3">
        <v>22008134498</v>
      </c>
      <c r="J15" s="3">
        <v>5349845621</v>
      </c>
      <c r="L15" s="3">
        <v>2217000</v>
      </c>
      <c r="N15" s="3">
        <v>37357620057</v>
      </c>
      <c r="P15" s="3">
        <v>32640389485</v>
      </c>
      <c r="R15" s="3">
        <v>4717230572</v>
      </c>
    </row>
    <row r="16" spans="2:28" x14ac:dyDescent="0.55000000000000004">
      <c r="B16" s="2" t="s">
        <v>72</v>
      </c>
      <c r="D16" s="3">
        <v>0</v>
      </c>
      <c r="F16" s="3">
        <v>0</v>
      </c>
      <c r="H16" s="3">
        <v>0</v>
      </c>
      <c r="J16" s="3">
        <v>0</v>
      </c>
      <c r="L16" s="3">
        <v>530330</v>
      </c>
      <c r="N16" s="3">
        <v>12942134903</v>
      </c>
      <c r="P16" s="3">
        <v>9154304789</v>
      </c>
      <c r="R16" s="3">
        <v>3787830114</v>
      </c>
    </row>
    <row r="17" spans="2:18" x14ac:dyDescent="0.55000000000000004">
      <c r="B17" s="2" t="s">
        <v>123</v>
      </c>
      <c r="D17" s="3">
        <v>0</v>
      </c>
      <c r="F17" s="3">
        <v>0</v>
      </c>
      <c r="H17" s="3">
        <v>0</v>
      </c>
      <c r="J17" s="3">
        <v>0</v>
      </c>
      <c r="L17" s="3">
        <v>1156000</v>
      </c>
      <c r="N17" s="3">
        <v>18636596020</v>
      </c>
      <c r="P17" s="3">
        <v>15053495580</v>
      </c>
      <c r="R17" s="3">
        <v>3583100440</v>
      </c>
    </row>
    <row r="18" spans="2:18" x14ac:dyDescent="0.55000000000000004">
      <c r="B18" s="2" t="s">
        <v>124</v>
      </c>
      <c r="D18" s="3">
        <v>0</v>
      </c>
      <c r="F18" s="3">
        <v>0</v>
      </c>
      <c r="H18" s="3">
        <v>0</v>
      </c>
      <c r="J18" s="3">
        <v>0</v>
      </c>
      <c r="L18" s="3">
        <v>363478</v>
      </c>
      <c r="N18" s="3">
        <v>12524286700</v>
      </c>
      <c r="P18" s="3">
        <v>9769965871</v>
      </c>
      <c r="R18" s="3">
        <v>2754320829</v>
      </c>
    </row>
    <row r="19" spans="2:18" x14ac:dyDescent="0.55000000000000004">
      <c r="B19" s="2" t="s">
        <v>130</v>
      </c>
      <c r="D19" s="3">
        <v>3173013</v>
      </c>
      <c r="F19" s="3">
        <v>22709190474</v>
      </c>
      <c r="H19" s="3">
        <v>22091092339</v>
      </c>
      <c r="J19" s="3">
        <v>618098135</v>
      </c>
      <c r="L19" s="3">
        <v>3606004</v>
      </c>
      <c r="N19" s="3">
        <v>37794093797</v>
      </c>
      <c r="P19" s="3">
        <v>36199075763</v>
      </c>
      <c r="R19" s="3">
        <v>1595018034</v>
      </c>
    </row>
    <row r="20" spans="2:18" x14ac:dyDescent="0.55000000000000004">
      <c r="B20" s="2" t="s">
        <v>188</v>
      </c>
      <c r="D20" s="3">
        <v>0</v>
      </c>
      <c r="F20" s="3">
        <v>0</v>
      </c>
      <c r="H20" s="3">
        <v>0</v>
      </c>
      <c r="J20" s="3">
        <v>0</v>
      </c>
      <c r="L20" s="3">
        <v>2268000</v>
      </c>
      <c r="N20" s="3">
        <v>6224552033</v>
      </c>
      <c r="P20" s="3">
        <v>4754156269</v>
      </c>
      <c r="R20" s="3">
        <v>1470395764</v>
      </c>
    </row>
    <row r="21" spans="2:18" x14ac:dyDescent="0.55000000000000004">
      <c r="B21" s="2" t="s">
        <v>177</v>
      </c>
      <c r="D21" s="3">
        <v>0</v>
      </c>
      <c r="F21" s="3">
        <v>0</v>
      </c>
      <c r="H21" s="3">
        <v>0</v>
      </c>
      <c r="J21" s="3">
        <v>0</v>
      </c>
      <c r="L21" s="3">
        <v>12200000</v>
      </c>
      <c r="N21" s="3">
        <v>16217539987</v>
      </c>
      <c r="P21" s="3">
        <v>14831916878</v>
      </c>
      <c r="R21" s="3">
        <v>1385623109</v>
      </c>
    </row>
    <row r="22" spans="2:18" x14ac:dyDescent="0.55000000000000004">
      <c r="B22" s="2" t="s">
        <v>152</v>
      </c>
      <c r="D22" s="3">
        <v>0</v>
      </c>
      <c r="F22" s="3">
        <v>0</v>
      </c>
      <c r="H22" s="3">
        <v>0</v>
      </c>
      <c r="J22" s="3">
        <v>0</v>
      </c>
      <c r="L22" s="3">
        <v>1138606</v>
      </c>
      <c r="N22" s="3">
        <v>21115813585</v>
      </c>
      <c r="P22" s="3">
        <v>19732146762</v>
      </c>
      <c r="R22" s="3">
        <v>1383666823</v>
      </c>
    </row>
    <row r="23" spans="2:18" x14ac:dyDescent="0.55000000000000004">
      <c r="B23" s="2" t="s">
        <v>120</v>
      </c>
      <c r="D23" s="3">
        <v>0</v>
      </c>
      <c r="F23" s="3">
        <v>0</v>
      </c>
      <c r="H23" s="3">
        <v>0</v>
      </c>
      <c r="J23" s="3">
        <v>0</v>
      </c>
      <c r="L23" s="3">
        <v>1814680</v>
      </c>
      <c r="N23" s="3">
        <v>5790861145</v>
      </c>
      <c r="P23" s="3">
        <v>4556607584</v>
      </c>
      <c r="R23" s="3">
        <v>1234253561</v>
      </c>
    </row>
    <row r="24" spans="2:18" x14ac:dyDescent="0.55000000000000004">
      <c r="B24" s="2" t="s">
        <v>78</v>
      </c>
      <c r="D24" s="3">
        <v>0</v>
      </c>
      <c r="F24" s="3">
        <v>0</v>
      </c>
      <c r="H24" s="3">
        <v>0</v>
      </c>
      <c r="J24" s="3">
        <v>0</v>
      </c>
      <c r="L24" s="3">
        <v>231433</v>
      </c>
      <c r="N24" s="3">
        <v>8667341847</v>
      </c>
      <c r="P24" s="3">
        <v>7476819143</v>
      </c>
      <c r="R24" s="3">
        <v>1190522704</v>
      </c>
    </row>
    <row r="25" spans="2:18" x14ac:dyDescent="0.55000000000000004">
      <c r="B25" s="2" t="s">
        <v>145</v>
      </c>
      <c r="D25" s="3">
        <v>0</v>
      </c>
      <c r="F25" s="3">
        <v>0</v>
      </c>
      <c r="H25" s="3">
        <v>0</v>
      </c>
      <c r="J25" s="3">
        <v>0</v>
      </c>
      <c r="L25" s="3">
        <v>48579</v>
      </c>
      <c r="N25" s="3">
        <v>30414208445</v>
      </c>
      <c r="P25" s="3">
        <v>29626643884</v>
      </c>
      <c r="R25" s="3">
        <v>787564561</v>
      </c>
    </row>
    <row r="26" spans="2:18" x14ac:dyDescent="0.55000000000000004">
      <c r="B26" s="2" t="s">
        <v>158</v>
      </c>
      <c r="D26" s="3">
        <v>0</v>
      </c>
      <c r="F26" s="3">
        <v>0</v>
      </c>
      <c r="H26" s="3">
        <v>0</v>
      </c>
      <c r="J26" s="3">
        <v>0</v>
      </c>
      <c r="L26" s="3">
        <v>34600</v>
      </c>
      <c r="N26" s="3">
        <v>21394293599</v>
      </c>
      <c r="P26" s="3">
        <v>20719162374</v>
      </c>
      <c r="R26" s="3">
        <v>675131225</v>
      </c>
    </row>
    <row r="27" spans="2:18" x14ac:dyDescent="0.55000000000000004">
      <c r="B27" s="2" t="s">
        <v>212</v>
      </c>
      <c r="D27" s="3">
        <v>0</v>
      </c>
      <c r="F27" s="3">
        <v>0</v>
      </c>
      <c r="H27" s="3">
        <v>0</v>
      </c>
      <c r="J27" s="3">
        <v>0</v>
      </c>
      <c r="L27" s="3">
        <v>6880000</v>
      </c>
      <c r="N27" s="3">
        <v>25339524171</v>
      </c>
      <c r="P27" s="3">
        <v>24862582948</v>
      </c>
      <c r="R27" s="3">
        <v>476941223</v>
      </c>
    </row>
    <row r="28" spans="2:18" x14ac:dyDescent="0.55000000000000004">
      <c r="B28" s="2" t="s">
        <v>178</v>
      </c>
      <c r="D28" s="3">
        <v>0</v>
      </c>
      <c r="F28" s="3">
        <v>0</v>
      </c>
      <c r="H28" s="3">
        <v>0</v>
      </c>
      <c r="J28" s="3">
        <v>0</v>
      </c>
      <c r="L28" s="3">
        <v>70201</v>
      </c>
      <c r="N28" s="3">
        <v>7126975615</v>
      </c>
      <c r="P28" s="3">
        <v>6726446137</v>
      </c>
      <c r="R28" s="3">
        <v>400529478</v>
      </c>
    </row>
    <row r="29" spans="2:18" x14ac:dyDescent="0.55000000000000004">
      <c r="B29" s="2" t="s">
        <v>139</v>
      </c>
      <c r="D29" s="3">
        <v>0</v>
      </c>
      <c r="F29" s="3">
        <v>0</v>
      </c>
      <c r="H29" s="3">
        <v>0</v>
      </c>
      <c r="J29" s="3">
        <v>0</v>
      </c>
      <c r="L29" s="3">
        <v>745531</v>
      </c>
      <c r="N29" s="3">
        <v>13482970455</v>
      </c>
      <c r="P29" s="3">
        <v>13087287610</v>
      </c>
      <c r="R29" s="3">
        <v>395682845</v>
      </c>
    </row>
    <row r="30" spans="2:18" x14ac:dyDescent="0.55000000000000004">
      <c r="B30" s="2" t="s">
        <v>164</v>
      </c>
      <c r="D30" s="3">
        <v>0</v>
      </c>
      <c r="F30" s="3">
        <v>0</v>
      </c>
      <c r="H30" s="3">
        <v>0</v>
      </c>
      <c r="J30" s="3">
        <v>0</v>
      </c>
      <c r="L30" s="3">
        <v>672000</v>
      </c>
      <c r="N30" s="3">
        <v>9579043736</v>
      </c>
      <c r="P30" s="3">
        <v>9239056554</v>
      </c>
      <c r="R30" s="3">
        <v>339987182</v>
      </c>
    </row>
    <row r="31" spans="2:18" x14ac:dyDescent="0.55000000000000004">
      <c r="B31" s="2" t="s">
        <v>137</v>
      </c>
      <c r="D31" s="3">
        <v>0</v>
      </c>
      <c r="F31" s="3">
        <v>0</v>
      </c>
      <c r="H31" s="3">
        <v>0</v>
      </c>
      <c r="J31" s="3">
        <v>0</v>
      </c>
      <c r="L31" s="3">
        <v>193594</v>
      </c>
      <c r="N31" s="3">
        <v>14254187519</v>
      </c>
      <c r="P31" s="3">
        <v>13919509729</v>
      </c>
      <c r="R31" s="3">
        <v>334677790</v>
      </c>
    </row>
    <row r="32" spans="2:18" x14ac:dyDescent="0.55000000000000004">
      <c r="B32" s="2" t="s">
        <v>147</v>
      </c>
      <c r="D32" s="3">
        <v>0</v>
      </c>
      <c r="F32" s="3">
        <v>0</v>
      </c>
      <c r="H32" s="3">
        <v>0</v>
      </c>
      <c r="J32" s="3">
        <v>0</v>
      </c>
      <c r="L32" s="3">
        <v>22200</v>
      </c>
      <c r="N32" s="3">
        <v>14098177154</v>
      </c>
      <c r="P32" s="3">
        <v>13789225832</v>
      </c>
      <c r="R32" s="3">
        <v>308951322</v>
      </c>
    </row>
    <row r="33" spans="2:18" x14ac:dyDescent="0.55000000000000004">
      <c r="B33" s="2" t="s">
        <v>129</v>
      </c>
      <c r="D33" s="3">
        <v>0</v>
      </c>
      <c r="F33" s="3">
        <v>0</v>
      </c>
      <c r="H33" s="3">
        <v>0</v>
      </c>
      <c r="J33" s="3">
        <v>0</v>
      </c>
      <c r="L33" s="3">
        <v>453479</v>
      </c>
      <c r="N33" s="3">
        <v>10827754839</v>
      </c>
      <c r="P33" s="3">
        <v>10647442494</v>
      </c>
      <c r="R33" s="3">
        <v>180312345</v>
      </c>
    </row>
    <row r="34" spans="2:18" x14ac:dyDescent="0.55000000000000004">
      <c r="B34" s="2" t="s">
        <v>146</v>
      </c>
      <c r="D34" s="3">
        <v>0</v>
      </c>
      <c r="F34" s="3">
        <v>0</v>
      </c>
      <c r="H34" s="3">
        <v>0</v>
      </c>
      <c r="J34" s="3">
        <v>0</v>
      </c>
      <c r="L34" s="3">
        <v>10000</v>
      </c>
      <c r="N34" s="3">
        <v>9803833643</v>
      </c>
      <c r="P34" s="3">
        <v>9639746887</v>
      </c>
      <c r="R34" s="3">
        <v>164086756</v>
      </c>
    </row>
    <row r="35" spans="2:18" x14ac:dyDescent="0.55000000000000004">
      <c r="B35" s="2" t="s">
        <v>156</v>
      </c>
      <c r="D35" s="3">
        <v>0</v>
      </c>
      <c r="F35" s="3">
        <v>0</v>
      </c>
      <c r="H35" s="3">
        <v>0</v>
      </c>
      <c r="J35" s="3">
        <v>0</v>
      </c>
      <c r="L35" s="3">
        <v>15200</v>
      </c>
      <c r="N35" s="3">
        <v>9277918077</v>
      </c>
      <c r="P35" s="3">
        <v>9116766995</v>
      </c>
      <c r="R35" s="3">
        <v>161151082</v>
      </c>
    </row>
    <row r="36" spans="2:18" x14ac:dyDescent="0.55000000000000004">
      <c r="B36" s="2" t="s">
        <v>133</v>
      </c>
      <c r="D36" s="3">
        <v>0</v>
      </c>
      <c r="F36" s="3">
        <v>0</v>
      </c>
      <c r="H36" s="3">
        <v>0</v>
      </c>
      <c r="J36" s="3">
        <v>0</v>
      </c>
      <c r="L36" s="3">
        <v>1664444</v>
      </c>
      <c r="N36" s="3">
        <v>4314715224</v>
      </c>
      <c r="P36" s="3">
        <v>4171096747</v>
      </c>
      <c r="R36" s="3">
        <v>143618477</v>
      </c>
    </row>
    <row r="37" spans="2:18" x14ac:dyDescent="0.55000000000000004">
      <c r="B37" s="2" t="s">
        <v>174</v>
      </c>
      <c r="D37" s="3">
        <v>0</v>
      </c>
      <c r="F37" s="3">
        <v>0</v>
      </c>
      <c r="H37" s="3">
        <v>0</v>
      </c>
      <c r="J37" s="3">
        <v>0</v>
      </c>
      <c r="L37" s="3">
        <v>28023</v>
      </c>
      <c r="N37" s="3">
        <v>18527131110</v>
      </c>
      <c r="P37" s="3">
        <v>18420924380</v>
      </c>
      <c r="R37" s="3">
        <v>106206730</v>
      </c>
    </row>
    <row r="38" spans="2:18" x14ac:dyDescent="0.55000000000000004">
      <c r="B38" s="2" t="s">
        <v>148</v>
      </c>
      <c r="D38" s="3">
        <v>0</v>
      </c>
      <c r="F38" s="3">
        <v>0</v>
      </c>
      <c r="H38" s="3">
        <v>0</v>
      </c>
      <c r="J38" s="3">
        <v>0</v>
      </c>
      <c r="L38" s="3">
        <v>12124</v>
      </c>
      <c r="N38" s="3">
        <v>7212069100</v>
      </c>
      <c r="P38" s="3">
        <v>7134131932</v>
      </c>
      <c r="R38" s="3">
        <v>77937168</v>
      </c>
    </row>
    <row r="39" spans="2:18" x14ac:dyDescent="0.55000000000000004">
      <c r="B39" s="2" t="s">
        <v>16</v>
      </c>
      <c r="D39" s="3">
        <v>0</v>
      </c>
      <c r="F39" s="3">
        <v>0</v>
      </c>
      <c r="H39" s="3">
        <v>0</v>
      </c>
      <c r="J39" s="3">
        <v>0</v>
      </c>
      <c r="L39" s="3">
        <v>414000</v>
      </c>
      <c r="N39" s="3">
        <v>8931162913</v>
      </c>
      <c r="P39" s="3">
        <v>8856269784</v>
      </c>
      <c r="R39" s="3">
        <v>74893129</v>
      </c>
    </row>
    <row r="40" spans="2:18" x14ac:dyDescent="0.55000000000000004">
      <c r="B40" s="2" t="s">
        <v>155</v>
      </c>
      <c r="D40" s="3">
        <v>0</v>
      </c>
      <c r="F40" s="3">
        <v>0</v>
      </c>
      <c r="H40" s="3">
        <v>0</v>
      </c>
      <c r="J40" s="3">
        <v>0</v>
      </c>
      <c r="L40" s="3">
        <v>8018</v>
      </c>
      <c r="N40" s="3">
        <v>8018000000</v>
      </c>
      <c r="P40" s="3">
        <v>7955237773</v>
      </c>
      <c r="R40" s="3">
        <v>62762227</v>
      </c>
    </row>
    <row r="41" spans="2:18" x14ac:dyDescent="0.55000000000000004">
      <c r="B41" s="2" t="s">
        <v>169</v>
      </c>
      <c r="D41" s="3">
        <v>0</v>
      </c>
      <c r="F41" s="3">
        <v>0</v>
      </c>
      <c r="H41" s="3">
        <v>0</v>
      </c>
      <c r="J41" s="3">
        <v>0</v>
      </c>
      <c r="L41" s="3">
        <v>15000</v>
      </c>
      <c r="N41" s="3">
        <v>15000000000</v>
      </c>
      <c r="P41" s="3">
        <v>14937494923</v>
      </c>
      <c r="R41" s="3">
        <v>62505077</v>
      </c>
    </row>
    <row r="42" spans="2:18" x14ac:dyDescent="0.55000000000000004">
      <c r="B42" s="2" t="s">
        <v>126</v>
      </c>
      <c r="D42" s="3">
        <v>0</v>
      </c>
      <c r="F42" s="3">
        <v>0</v>
      </c>
      <c r="H42" s="3">
        <v>0</v>
      </c>
      <c r="J42" s="3">
        <v>0</v>
      </c>
      <c r="L42" s="3">
        <v>620000</v>
      </c>
      <c r="N42" s="3">
        <v>4772648102</v>
      </c>
      <c r="P42" s="3">
        <v>4720942260</v>
      </c>
      <c r="R42" s="3">
        <v>51705842</v>
      </c>
    </row>
    <row r="43" spans="2:18" x14ac:dyDescent="0.55000000000000004">
      <c r="B43" s="2" t="s">
        <v>140</v>
      </c>
      <c r="D43" s="3">
        <v>0</v>
      </c>
      <c r="F43" s="3">
        <v>0</v>
      </c>
      <c r="H43" s="3">
        <v>0</v>
      </c>
      <c r="J43" s="3">
        <v>0</v>
      </c>
      <c r="L43" s="3">
        <v>2617000</v>
      </c>
      <c r="N43" s="3">
        <v>26667584066</v>
      </c>
      <c r="P43" s="3">
        <v>26627741626</v>
      </c>
      <c r="R43" s="3">
        <v>39842440</v>
      </c>
    </row>
    <row r="44" spans="2:18" x14ac:dyDescent="0.55000000000000004">
      <c r="B44" s="2" t="s">
        <v>157</v>
      </c>
      <c r="D44" s="3">
        <v>0</v>
      </c>
      <c r="F44" s="3">
        <v>0</v>
      </c>
      <c r="H44" s="3">
        <v>0</v>
      </c>
      <c r="J44" s="3">
        <v>0</v>
      </c>
      <c r="L44" s="3">
        <v>2549</v>
      </c>
      <c r="N44" s="3">
        <v>1679470412</v>
      </c>
      <c r="P44" s="3">
        <v>1655250933</v>
      </c>
      <c r="R44" s="3">
        <v>24219479</v>
      </c>
    </row>
    <row r="45" spans="2:18" x14ac:dyDescent="0.55000000000000004">
      <c r="B45" s="2" t="s">
        <v>154</v>
      </c>
      <c r="D45" s="3">
        <v>940456</v>
      </c>
      <c r="F45" s="3">
        <v>15025858571</v>
      </c>
      <c r="H45" s="3">
        <v>15014954934</v>
      </c>
      <c r="J45" s="3">
        <v>10903637</v>
      </c>
      <c r="L45" s="3">
        <v>940456</v>
      </c>
      <c r="N45" s="3">
        <v>15025858571</v>
      </c>
      <c r="P45" s="3">
        <v>15014954934</v>
      </c>
      <c r="R45" s="3">
        <v>10903637</v>
      </c>
    </row>
    <row r="46" spans="2:18" x14ac:dyDescent="0.55000000000000004">
      <c r="B46" s="2" t="s">
        <v>132</v>
      </c>
      <c r="D46" s="3">
        <v>0</v>
      </c>
      <c r="F46" s="3">
        <v>0</v>
      </c>
      <c r="H46" s="3">
        <v>0</v>
      </c>
      <c r="J46" s="3">
        <v>0</v>
      </c>
      <c r="L46" s="3">
        <v>19000</v>
      </c>
      <c r="N46" s="3">
        <v>64782244</v>
      </c>
      <c r="P46" s="3">
        <v>55300989</v>
      </c>
      <c r="R46" s="3">
        <v>9481255</v>
      </c>
    </row>
    <row r="47" spans="2:18" x14ac:dyDescent="0.55000000000000004">
      <c r="B47" s="2" t="s">
        <v>170</v>
      </c>
      <c r="D47" s="3">
        <v>0</v>
      </c>
      <c r="F47" s="3">
        <v>0</v>
      </c>
      <c r="H47" s="3">
        <v>0</v>
      </c>
      <c r="J47" s="3">
        <v>0</v>
      </c>
      <c r="L47" s="3">
        <v>100</v>
      </c>
      <c r="N47" s="3">
        <v>60115104</v>
      </c>
      <c r="P47" s="3">
        <v>59569792</v>
      </c>
      <c r="R47" s="3">
        <v>545312</v>
      </c>
    </row>
    <row r="48" spans="2:18" x14ac:dyDescent="0.55000000000000004">
      <c r="B48" s="2" t="s">
        <v>197</v>
      </c>
      <c r="D48" s="3">
        <v>0</v>
      </c>
      <c r="F48" s="3">
        <v>0</v>
      </c>
      <c r="H48" s="3">
        <v>0</v>
      </c>
      <c r="J48" s="3">
        <v>0</v>
      </c>
      <c r="L48" s="3">
        <v>673000</v>
      </c>
      <c r="N48" s="3">
        <v>8579404000</v>
      </c>
      <c r="P48" s="3">
        <v>8579404000</v>
      </c>
      <c r="R48" s="3">
        <v>0</v>
      </c>
    </row>
    <row r="49" spans="2:18" x14ac:dyDescent="0.55000000000000004">
      <c r="B49" s="2" t="s">
        <v>196</v>
      </c>
      <c r="D49" s="3">
        <v>0</v>
      </c>
      <c r="F49" s="3">
        <v>0</v>
      </c>
      <c r="H49" s="3">
        <v>0</v>
      </c>
      <c r="J49" s="3">
        <v>0</v>
      </c>
      <c r="L49" s="3">
        <v>902641</v>
      </c>
      <c r="N49" s="3">
        <v>9502101807</v>
      </c>
      <c r="P49" s="3">
        <v>9502101807</v>
      </c>
      <c r="R49" s="3">
        <v>0</v>
      </c>
    </row>
    <row r="50" spans="2:18" x14ac:dyDescent="0.55000000000000004">
      <c r="B50" s="2" t="s">
        <v>15</v>
      </c>
      <c r="D50" s="3">
        <v>0</v>
      </c>
      <c r="F50" s="3">
        <v>0</v>
      </c>
      <c r="H50" s="3">
        <v>0</v>
      </c>
      <c r="J50" s="3">
        <v>0</v>
      </c>
      <c r="L50" s="3">
        <v>35846</v>
      </c>
      <c r="N50" s="3">
        <v>201681180</v>
      </c>
      <c r="P50" s="3">
        <v>202289282</v>
      </c>
      <c r="R50" s="3">
        <v>-608102</v>
      </c>
    </row>
    <row r="51" spans="2:18" x14ac:dyDescent="0.55000000000000004">
      <c r="B51" s="2" t="s">
        <v>168</v>
      </c>
      <c r="D51" s="3">
        <v>0</v>
      </c>
      <c r="F51" s="3">
        <v>0</v>
      </c>
      <c r="H51" s="3">
        <v>0</v>
      </c>
      <c r="J51" s="3">
        <v>0</v>
      </c>
      <c r="L51" s="3">
        <v>27493</v>
      </c>
      <c r="N51" s="3">
        <v>100025668</v>
      </c>
      <c r="P51" s="3">
        <v>118632295</v>
      </c>
      <c r="R51" s="3">
        <v>-18606627</v>
      </c>
    </row>
    <row r="52" spans="2:18" x14ac:dyDescent="0.55000000000000004">
      <c r="B52" s="2" t="s">
        <v>176</v>
      </c>
      <c r="D52" s="3">
        <v>4888569</v>
      </c>
      <c r="F52" s="3">
        <v>13150521073</v>
      </c>
      <c r="H52" s="3">
        <v>13075433639</v>
      </c>
      <c r="J52" s="3">
        <v>75087434</v>
      </c>
      <c r="L52" s="3">
        <v>7370774</v>
      </c>
      <c r="N52" s="3">
        <v>19570400021</v>
      </c>
      <c r="P52" s="3">
        <v>19714576262</v>
      </c>
      <c r="R52" s="3">
        <v>-144176241</v>
      </c>
    </row>
    <row r="53" spans="2:18" x14ac:dyDescent="0.55000000000000004">
      <c r="B53" s="2" t="s">
        <v>121</v>
      </c>
      <c r="D53" s="3">
        <v>0</v>
      </c>
      <c r="F53" s="3">
        <v>0</v>
      </c>
      <c r="H53" s="3">
        <v>0</v>
      </c>
      <c r="J53" s="3">
        <v>0</v>
      </c>
      <c r="L53" s="3">
        <v>332919</v>
      </c>
      <c r="N53" s="3">
        <v>3172135462</v>
      </c>
      <c r="P53" s="3">
        <v>3445065953</v>
      </c>
      <c r="R53" s="3">
        <v>-272930491</v>
      </c>
    </row>
    <row r="54" spans="2:18" x14ac:dyDescent="0.55000000000000004">
      <c r="B54" s="2" t="s">
        <v>128</v>
      </c>
      <c r="D54" s="3">
        <v>0</v>
      </c>
      <c r="F54" s="3">
        <v>0</v>
      </c>
      <c r="H54" s="3">
        <v>0</v>
      </c>
      <c r="J54" s="3">
        <v>0</v>
      </c>
      <c r="L54" s="3">
        <v>1427234</v>
      </c>
      <c r="N54" s="3">
        <v>14147178209</v>
      </c>
      <c r="P54" s="3">
        <v>14511436474</v>
      </c>
      <c r="R54" s="3">
        <v>-364258265</v>
      </c>
    </row>
    <row r="55" spans="2:18" x14ac:dyDescent="0.55000000000000004">
      <c r="B55" s="2" t="s">
        <v>125</v>
      </c>
      <c r="D55" s="3">
        <v>0</v>
      </c>
      <c r="F55" s="3">
        <v>0</v>
      </c>
      <c r="H55" s="3">
        <v>0</v>
      </c>
      <c r="J55" s="3">
        <v>0</v>
      </c>
      <c r="L55" s="3">
        <v>300000</v>
      </c>
      <c r="N55" s="3">
        <v>4945336158</v>
      </c>
      <c r="P55" s="3">
        <v>5531855395</v>
      </c>
      <c r="R55" s="3">
        <v>-586519237</v>
      </c>
    </row>
    <row r="56" spans="2:18" x14ac:dyDescent="0.55000000000000004">
      <c r="B56" s="2" t="s">
        <v>153</v>
      </c>
      <c r="D56" s="3">
        <v>0</v>
      </c>
      <c r="F56" s="3">
        <v>0</v>
      </c>
      <c r="H56" s="3">
        <v>0</v>
      </c>
      <c r="J56" s="3">
        <v>0</v>
      </c>
      <c r="L56" s="3">
        <v>501303</v>
      </c>
      <c r="N56" s="3">
        <v>1199970865</v>
      </c>
      <c r="P56" s="3">
        <v>1849015840</v>
      </c>
      <c r="R56" s="3">
        <v>-649044975</v>
      </c>
    </row>
    <row r="57" spans="2:18" x14ac:dyDescent="0.55000000000000004">
      <c r="B57" s="2" t="s">
        <v>194</v>
      </c>
      <c r="D57" s="3">
        <v>0</v>
      </c>
      <c r="F57" s="3">
        <v>0</v>
      </c>
      <c r="H57" s="3">
        <v>0</v>
      </c>
      <c r="J57" s="3">
        <v>0</v>
      </c>
      <c r="L57" s="3">
        <v>222774</v>
      </c>
      <c r="N57" s="3">
        <v>15080642532</v>
      </c>
      <c r="P57" s="3">
        <v>16277268235</v>
      </c>
      <c r="R57" s="3">
        <v>-1196625703</v>
      </c>
    </row>
    <row r="58" spans="2:18" x14ac:dyDescent="0.55000000000000004">
      <c r="B58" s="2" t="s">
        <v>165</v>
      </c>
      <c r="D58" s="3">
        <v>0</v>
      </c>
      <c r="F58" s="3">
        <v>0</v>
      </c>
      <c r="H58" s="3">
        <v>0</v>
      </c>
      <c r="J58" s="3">
        <v>0</v>
      </c>
      <c r="L58" s="3">
        <v>1165794</v>
      </c>
      <c r="N58" s="3">
        <v>22154057003</v>
      </c>
      <c r="P58" s="3">
        <v>24874316277</v>
      </c>
      <c r="R58" s="3">
        <v>-2720259274</v>
      </c>
    </row>
    <row r="59" spans="2:18" x14ac:dyDescent="0.55000000000000004">
      <c r="B59" s="2" t="s">
        <v>138</v>
      </c>
      <c r="D59" s="3">
        <v>0</v>
      </c>
      <c r="F59" s="3">
        <v>0</v>
      </c>
      <c r="H59" s="3">
        <v>0</v>
      </c>
      <c r="J59" s="3">
        <v>0</v>
      </c>
      <c r="L59" s="3">
        <v>2655000</v>
      </c>
      <c r="N59" s="3">
        <v>11436309213</v>
      </c>
      <c r="P59" s="3">
        <v>14934648296</v>
      </c>
      <c r="R59" s="3">
        <v>-3498339083</v>
      </c>
    </row>
    <row r="60" spans="2:18" x14ac:dyDescent="0.55000000000000004">
      <c r="B60" s="2" t="s">
        <v>167</v>
      </c>
      <c r="D60" s="3">
        <v>0</v>
      </c>
      <c r="F60" s="3">
        <v>0</v>
      </c>
      <c r="H60" s="3">
        <v>0</v>
      </c>
      <c r="J60" s="3">
        <v>0</v>
      </c>
      <c r="L60" s="3">
        <v>401649</v>
      </c>
      <c r="N60" s="3">
        <v>17383170697</v>
      </c>
      <c r="P60" s="3">
        <v>22081131253</v>
      </c>
      <c r="R60" s="3">
        <v>-4697960556</v>
      </c>
    </row>
    <row r="61" spans="2:18" x14ac:dyDescent="0.55000000000000004">
      <c r="B61" s="2" t="s">
        <v>17</v>
      </c>
      <c r="D61" s="3">
        <v>0</v>
      </c>
      <c r="F61" s="3">
        <v>0</v>
      </c>
      <c r="H61" s="3">
        <v>0</v>
      </c>
      <c r="J61" s="3">
        <v>0</v>
      </c>
      <c r="L61" s="3">
        <v>5362500</v>
      </c>
      <c r="N61" s="3">
        <v>26491382352</v>
      </c>
      <c r="P61" s="3">
        <v>32989634580</v>
      </c>
      <c r="R61" s="3">
        <v>-6498252228</v>
      </c>
    </row>
    <row r="62" spans="2:18" x14ac:dyDescent="0.55000000000000004">
      <c r="D62" s="3"/>
      <c r="F62" s="3"/>
      <c r="H62" s="3"/>
      <c r="J62" s="3"/>
      <c r="L62" s="3"/>
      <c r="N62" s="3"/>
      <c r="P62" s="3"/>
      <c r="R62" s="3"/>
    </row>
    <row r="63" spans="2:18" ht="21.75" thickBot="1" x14ac:dyDescent="0.6">
      <c r="B63" s="31" t="s">
        <v>95</v>
      </c>
      <c r="D63" s="10"/>
      <c r="F63" s="10">
        <f>SUM(F10:F61)</f>
        <v>160987145549</v>
      </c>
      <c r="H63" s="10">
        <f>SUM(H10:H61)</f>
        <v>132422693432</v>
      </c>
      <c r="J63" s="10">
        <f>SUM(J10:J61)</f>
        <v>28564452117</v>
      </c>
      <c r="L63" s="10">
        <f>SUM(L10:L61)</f>
        <v>69503879</v>
      </c>
      <c r="N63" s="10">
        <f>SUM(N10:N61)</f>
        <v>751740402471</v>
      </c>
      <c r="P63" s="10">
        <f>SUM(P10:P61)</f>
        <v>711978866186</v>
      </c>
      <c r="R63" s="10">
        <f>SUM(R10:R61)</f>
        <v>39761536285</v>
      </c>
    </row>
    <row r="64" spans="2:18" ht="21.75" thickTop="1" x14ac:dyDescent="0.55000000000000004"/>
    <row r="65" spans="10:10" ht="26.25" x14ac:dyDescent="0.65">
      <c r="J65" s="27">
        <v>12</v>
      </c>
    </row>
  </sheetData>
  <sortState xmlns:xlrd2="http://schemas.microsoft.com/office/spreadsheetml/2017/richdata2" ref="B10:R61">
    <sortCondition descending="1" ref="R10:R6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8"/>
  <sheetViews>
    <sheetView rightToLeft="1" view="pageBreakPreview" topLeftCell="A4" zoomScale="60" zoomScaleNormal="100" workbookViewId="0">
      <selection activeCell="A25" sqref="A25:XFD27"/>
    </sheetView>
  </sheetViews>
  <sheetFormatPr defaultRowHeight="21" x14ac:dyDescent="0.6"/>
  <cols>
    <col min="1" max="1" width="3.5703125" style="1" customWidth="1"/>
    <col min="2" max="2" width="35.140625" style="72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4.28515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4.85546875" style="1" bestFit="1" customWidth="1"/>
    <col min="17" max="17" width="1.28515625" style="1" customWidth="1"/>
    <col min="18" max="18" width="14.8554687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7"/>
      <c r="R2" s="17"/>
      <c r="S2" s="17"/>
      <c r="T2" s="17"/>
      <c r="U2" s="17"/>
    </row>
    <row r="3" spans="2:28" ht="30" x14ac:dyDescent="0.6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7"/>
      <c r="R3" s="17"/>
    </row>
    <row r="4" spans="2:28" ht="30" x14ac:dyDescent="0.6">
      <c r="B4" s="112" t="s">
        <v>216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7"/>
      <c r="R4" s="17"/>
    </row>
    <row r="6" spans="2:28" s="2" customFormat="1" ht="30" x14ac:dyDescent="0.55000000000000004">
      <c r="B6" s="95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37" t="s">
        <v>136</v>
      </c>
      <c r="C7" s="137"/>
      <c r="D7" s="137"/>
      <c r="E7" s="137"/>
      <c r="F7" s="13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x14ac:dyDescent="0.6">
      <c r="B8" s="114" t="s">
        <v>60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s="53" customFormat="1" ht="54" customHeight="1" x14ac:dyDescent="0.75">
      <c r="B9" s="114" t="s">
        <v>60</v>
      </c>
      <c r="D9" s="134" t="s">
        <v>83</v>
      </c>
      <c r="E9" s="100"/>
      <c r="F9" s="134" t="s">
        <v>80</v>
      </c>
      <c r="G9" s="100"/>
      <c r="H9" s="134" t="s">
        <v>81</v>
      </c>
      <c r="I9" s="100"/>
      <c r="J9" s="134" t="s">
        <v>84</v>
      </c>
      <c r="K9" s="101"/>
      <c r="L9" s="134" t="s">
        <v>83</v>
      </c>
      <c r="M9" s="100"/>
      <c r="N9" s="134" t="s">
        <v>80</v>
      </c>
      <c r="O9" s="100"/>
      <c r="P9" s="134" t="s">
        <v>81</v>
      </c>
      <c r="Q9" s="100"/>
      <c r="R9" s="134" t="s">
        <v>84</v>
      </c>
    </row>
    <row r="10" spans="2:28" s="53" customFormat="1" ht="26.25" x14ac:dyDescent="0.75">
      <c r="B10" s="98" t="s">
        <v>145</v>
      </c>
      <c r="C10" s="1"/>
      <c r="D10" s="102">
        <v>0</v>
      </c>
      <c r="E10" s="72"/>
      <c r="F10" s="86">
        <v>0</v>
      </c>
      <c r="G10" s="86"/>
      <c r="H10" s="86">
        <v>0</v>
      </c>
      <c r="I10" s="86"/>
      <c r="J10" s="86">
        <v>0</v>
      </c>
      <c r="K10" s="86"/>
      <c r="L10" s="86">
        <v>0</v>
      </c>
      <c r="M10" s="86"/>
      <c r="N10" s="86">
        <v>0</v>
      </c>
      <c r="O10" s="86"/>
      <c r="P10" s="86">
        <v>787564561</v>
      </c>
      <c r="Q10" s="86"/>
      <c r="R10" s="86">
        <v>787564561</v>
      </c>
    </row>
    <row r="11" spans="2:28" s="53" customFormat="1" ht="26.25" x14ac:dyDescent="0.75">
      <c r="B11" s="99" t="s">
        <v>158</v>
      </c>
      <c r="D11" s="103">
        <v>0</v>
      </c>
      <c r="E11" s="91"/>
      <c r="F11" s="86">
        <v>924242</v>
      </c>
      <c r="G11" s="86"/>
      <c r="H11" s="86">
        <v>0</v>
      </c>
      <c r="I11" s="86"/>
      <c r="J11" s="86">
        <v>924242</v>
      </c>
      <c r="K11" s="86"/>
      <c r="L11" s="86">
        <v>0</v>
      </c>
      <c r="M11" s="86"/>
      <c r="N11" s="86">
        <v>2203920</v>
      </c>
      <c r="O11" s="86"/>
      <c r="P11" s="86">
        <v>675131225</v>
      </c>
      <c r="Q11" s="86"/>
      <c r="R11" s="86">
        <v>677335145</v>
      </c>
    </row>
    <row r="12" spans="2:28" s="53" customFormat="1" ht="26.25" x14ac:dyDescent="0.75">
      <c r="B12" s="99" t="s">
        <v>141</v>
      </c>
      <c r="D12" s="103">
        <v>81528165</v>
      </c>
      <c r="E12" s="91"/>
      <c r="F12" s="86">
        <v>-323941275</v>
      </c>
      <c r="G12" s="86"/>
      <c r="H12" s="86">
        <v>0</v>
      </c>
      <c r="I12" s="86"/>
      <c r="J12" s="86">
        <v>-242413110</v>
      </c>
      <c r="K12" s="86"/>
      <c r="L12" s="86">
        <v>729931406</v>
      </c>
      <c r="M12" s="86"/>
      <c r="N12" s="86">
        <v>-109859625</v>
      </c>
      <c r="O12" s="86"/>
      <c r="P12" s="86">
        <v>0</v>
      </c>
      <c r="Q12" s="86"/>
      <c r="R12" s="86">
        <v>620071781</v>
      </c>
    </row>
    <row r="13" spans="2:28" s="53" customFormat="1" ht="26.25" x14ac:dyDescent="0.75">
      <c r="B13" s="99" t="s">
        <v>147</v>
      </c>
      <c r="D13" s="103">
        <v>0</v>
      </c>
      <c r="E13" s="91"/>
      <c r="F13" s="86">
        <v>0</v>
      </c>
      <c r="G13" s="86"/>
      <c r="H13" s="86">
        <v>0</v>
      </c>
      <c r="I13" s="86"/>
      <c r="J13" s="86">
        <v>0</v>
      </c>
      <c r="K13" s="86"/>
      <c r="L13" s="86">
        <v>0</v>
      </c>
      <c r="M13" s="86"/>
      <c r="N13" s="86">
        <v>0</v>
      </c>
      <c r="O13" s="86"/>
      <c r="P13" s="86">
        <v>308951322</v>
      </c>
      <c r="Q13" s="86"/>
      <c r="R13" s="86">
        <v>308951322</v>
      </c>
    </row>
    <row r="14" spans="2:28" s="53" customFormat="1" ht="26.25" x14ac:dyDescent="0.75">
      <c r="B14" s="99" t="s">
        <v>156</v>
      </c>
      <c r="D14" s="103">
        <v>0</v>
      </c>
      <c r="E14" s="91"/>
      <c r="F14" s="86">
        <v>39981033</v>
      </c>
      <c r="G14" s="86"/>
      <c r="H14" s="86">
        <v>0</v>
      </c>
      <c r="I14" s="86"/>
      <c r="J14" s="86">
        <v>39981033</v>
      </c>
      <c r="K14" s="86"/>
      <c r="L14" s="86">
        <v>0</v>
      </c>
      <c r="M14" s="86"/>
      <c r="N14" s="86">
        <v>39981033</v>
      </c>
      <c r="O14" s="86"/>
      <c r="P14" s="86">
        <v>161151082</v>
      </c>
      <c r="Q14" s="86"/>
      <c r="R14" s="86">
        <v>201132115</v>
      </c>
    </row>
    <row r="15" spans="2:28" s="53" customFormat="1" ht="26.25" x14ac:dyDescent="0.75">
      <c r="B15" s="99" t="s">
        <v>146</v>
      </c>
      <c r="D15" s="103">
        <v>0</v>
      </c>
      <c r="E15" s="91"/>
      <c r="F15" s="86">
        <v>0</v>
      </c>
      <c r="G15" s="86"/>
      <c r="H15" s="86">
        <v>0</v>
      </c>
      <c r="I15" s="86"/>
      <c r="J15" s="86">
        <v>0</v>
      </c>
      <c r="K15" s="86"/>
      <c r="L15" s="86">
        <v>0</v>
      </c>
      <c r="M15" s="86"/>
      <c r="N15" s="86">
        <v>0</v>
      </c>
      <c r="O15" s="86"/>
      <c r="P15" s="86">
        <v>164086756</v>
      </c>
      <c r="Q15" s="86"/>
      <c r="R15" s="86">
        <v>164086756</v>
      </c>
    </row>
    <row r="16" spans="2:28" s="53" customFormat="1" ht="26.25" x14ac:dyDescent="0.75">
      <c r="B16" s="99" t="s">
        <v>174</v>
      </c>
      <c r="D16" s="103">
        <v>0</v>
      </c>
      <c r="E16" s="91"/>
      <c r="F16" s="86">
        <v>5303279</v>
      </c>
      <c r="G16" s="86"/>
      <c r="H16" s="86">
        <v>0</v>
      </c>
      <c r="I16" s="86"/>
      <c r="J16" s="86">
        <v>5303279</v>
      </c>
      <c r="K16" s="86"/>
      <c r="L16" s="86">
        <v>0</v>
      </c>
      <c r="M16" s="86"/>
      <c r="N16" s="86">
        <v>7636264</v>
      </c>
      <c r="O16" s="86"/>
      <c r="P16" s="86">
        <v>106206730</v>
      </c>
      <c r="Q16" s="86"/>
      <c r="R16" s="86">
        <v>113842994</v>
      </c>
    </row>
    <row r="17" spans="2:18" s="53" customFormat="1" ht="26.25" x14ac:dyDescent="0.75">
      <c r="B17" s="99" t="s">
        <v>148</v>
      </c>
      <c r="D17" s="103">
        <v>0</v>
      </c>
      <c r="E17" s="91"/>
      <c r="F17" s="86">
        <v>0</v>
      </c>
      <c r="G17" s="86"/>
      <c r="H17" s="86">
        <v>0</v>
      </c>
      <c r="I17" s="86"/>
      <c r="J17" s="86">
        <v>0</v>
      </c>
      <c r="K17" s="86"/>
      <c r="L17" s="86">
        <v>0</v>
      </c>
      <c r="M17" s="86"/>
      <c r="N17" s="86">
        <v>0</v>
      </c>
      <c r="O17" s="86"/>
      <c r="P17" s="86">
        <v>77937168</v>
      </c>
      <c r="Q17" s="86"/>
      <c r="R17" s="86">
        <v>77937168</v>
      </c>
    </row>
    <row r="18" spans="2:18" s="53" customFormat="1" ht="26.25" x14ac:dyDescent="0.75">
      <c r="B18" s="99" t="s">
        <v>157</v>
      </c>
      <c r="D18" s="103">
        <v>0</v>
      </c>
      <c r="E18" s="91"/>
      <c r="F18" s="86">
        <v>40273370</v>
      </c>
      <c r="G18" s="86"/>
      <c r="H18" s="86">
        <v>0</v>
      </c>
      <c r="I18" s="86"/>
      <c r="J18" s="86">
        <v>40273370</v>
      </c>
      <c r="K18" s="86"/>
      <c r="L18" s="86">
        <v>0</v>
      </c>
      <c r="M18" s="86"/>
      <c r="N18" s="86">
        <v>40273370</v>
      </c>
      <c r="O18" s="86"/>
      <c r="P18" s="86">
        <v>24219479</v>
      </c>
      <c r="Q18" s="86"/>
      <c r="R18" s="86">
        <v>64492849</v>
      </c>
    </row>
    <row r="19" spans="2:18" s="53" customFormat="1" ht="26.25" x14ac:dyDescent="0.75">
      <c r="B19" s="99" t="s">
        <v>155</v>
      </c>
      <c r="D19" s="103">
        <v>0</v>
      </c>
      <c r="E19" s="91"/>
      <c r="F19" s="86">
        <v>0</v>
      </c>
      <c r="G19" s="86"/>
      <c r="H19" s="86">
        <v>0</v>
      </c>
      <c r="I19" s="86"/>
      <c r="J19" s="86">
        <v>0</v>
      </c>
      <c r="K19" s="86"/>
      <c r="L19" s="86">
        <v>0</v>
      </c>
      <c r="M19" s="86"/>
      <c r="N19" s="86">
        <v>0</v>
      </c>
      <c r="O19" s="86"/>
      <c r="P19" s="86">
        <v>62762227</v>
      </c>
      <c r="Q19" s="86"/>
      <c r="R19" s="86">
        <v>62762227</v>
      </c>
    </row>
    <row r="20" spans="2:18" s="53" customFormat="1" ht="26.25" x14ac:dyDescent="0.75">
      <c r="B20" s="99" t="s">
        <v>169</v>
      </c>
      <c r="D20" s="103">
        <v>0</v>
      </c>
      <c r="E20" s="91"/>
      <c r="F20" s="86">
        <v>0</v>
      </c>
      <c r="G20" s="86"/>
      <c r="H20" s="86">
        <v>0</v>
      </c>
      <c r="I20" s="86"/>
      <c r="J20" s="86">
        <v>0</v>
      </c>
      <c r="K20" s="86"/>
      <c r="L20" s="86">
        <v>0</v>
      </c>
      <c r="M20" s="86"/>
      <c r="N20" s="86">
        <v>0</v>
      </c>
      <c r="O20" s="86"/>
      <c r="P20" s="86">
        <v>62505077</v>
      </c>
      <c r="Q20" s="86"/>
      <c r="R20" s="86">
        <v>62505077</v>
      </c>
    </row>
    <row r="21" spans="2:18" s="53" customFormat="1" ht="26.25" x14ac:dyDescent="0.75">
      <c r="B21" s="99" t="s">
        <v>225</v>
      </c>
      <c r="D21" s="86">
        <v>0</v>
      </c>
      <c r="E21" s="91"/>
      <c r="F21" s="86">
        <v>28478019</v>
      </c>
      <c r="G21" s="86"/>
      <c r="H21" s="86">
        <v>0</v>
      </c>
      <c r="I21" s="86"/>
      <c r="J21" s="86">
        <v>28478019</v>
      </c>
      <c r="K21" s="86"/>
      <c r="L21" s="86">
        <v>0</v>
      </c>
      <c r="M21" s="86"/>
      <c r="N21" s="86">
        <v>28478019</v>
      </c>
      <c r="O21" s="86"/>
      <c r="P21" s="86">
        <v>0</v>
      </c>
      <c r="Q21" s="86"/>
      <c r="R21" s="86">
        <v>28478019</v>
      </c>
    </row>
    <row r="22" spans="2:18" s="53" customFormat="1" ht="26.25" x14ac:dyDescent="0.75">
      <c r="B22" s="99" t="s">
        <v>232</v>
      </c>
      <c r="D22" s="103">
        <v>0</v>
      </c>
      <c r="E22" s="91"/>
      <c r="F22" s="86">
        <v>896332</v>
      </c>
      <c r="G22" s="86"/>
      <c r="H22" s="86">
        <v>0</v>
      </c>
      <c r="I22" s="86"/>
      <c r="J22" s="86">
        <v>896332</v>
      </c>
      <c r="K22" s="86"/>
      <c r="L22" s="86">
        <v>0</v>
      </c>
      <c r="M22" s="86"/>
      <c r="N22" s="86">
        <v>896332</v>
      </c>
      <c r="O22" s="86"/>
      <c r="P22" s="86">
        <v>0</v>
      </c>
      <c r="Q22" s="86"/>
      <c r="R22" s="86">
        <v>896332</v>
      </c>
    </row>
    <row r="23" spans="2:18" s="53" customFormat="1" ht="26.25" x14ac:dyDescent="0.75">
      <c r="B23" s="98" t="s">
        <v>170</v>
      </c>
      <c r="C23" s="1"/>
      <c r="D23" s="103">
        <v>0</v>
      </c>
      <c r="E23" s="91"/>
      <c r="F23" s="86">
        <v>0</v>
      </c>
      <c r="G23" s="86"/>
      <c r="H23" s="86">
        <v>0</v>
      </c>
      <c r="I23" s="86"/>
      <c r="J23" s="86">
        <v>0</v>
      </c>
      <c r="K23" s="86"/>
      <c r="L23" s="86">
        <v>0</v>
      </c>
      <c r="M23" s="86"/>
      <c r="N23" s="86">
        <v>0</v>
      </c>
      <c r="O23" s="86"/>
      <c r="P23" s="86">
        <v>545312</v>
      </c>
      <c r="Q23" s="86"/>
      <c r="R23" s="86">
        <v>545312</v>
      </c>
    </row>
    <row r="24" spans="2:18" s="53" customFormat="1" ht="26.25" x14ac:dyDescent="0.75">
      <c r="B24" s="98" t="s">
        <v>229</v>
      </c>
      <c r="C24" s="1"/>
      <c r="D24" s="102">
        <v>0</v>
      </c>
      <c r="E24" s="72"/>
      <c r="F24" s="86">
        <v>-303522</v>
      </c>
      <c r="G24" s="86"/>
      <c r="H24" s="86">
        <v>0</v>
      </c>
      <c r="I24" s="86"/>
      <c r="J24" s="86">
        <v>-303522</v>
      </c>
      <c r="K24" s="86"/>
      <c r="L24" s="86">
        <v>0</v>
      </c>
      <c r="M24" s="86"/>
      <c r="N24" s="86">
        <v>-303522</v>
      </c>
      <c r="O24" s="86"/>
      <c r="P24" s="86">
        <v>0</v>
      </c>
      <c r="Q24" s="86"/>
      <c r="R24" s="86">
        <v>-303522</v>
      </c>
    </row>
    <row r="25" spans="2:18" ht="26.25" x14ac:dyDescent="0.75">
      <c r="B25" s="96"/>
      <c r="C25" s="53"/>
      <c r="D25" s="77"/>
      <c r="E25" s="91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2:18" ht="27" thickBot="1" x14ac:dyDescent="0.8">
      <c r="B26" s="97" t="s">
        <v>95</v>
      </c>
      <c r="D26" s="74">
        <f>SUM(D10:D24)</f>
        <v>81528165</v>
      </c>
      <c r="E26" s="91"/>
      <c r="F26" s="74">
        <f>SUM(F10:F24)</f>
        <v>-208388522</v>
      </c>
      <c r="G26" s="86"/>
      <c r="H26" s="74">
        <f>SUM(H10:H24)</f>
        <v>0</v>
      </c>
      <c r="I26" s="86"/>
      <c r="J26" s="74">
        <f>SUM(J10:J24)</f>
        <v>-126860357</v>
      </c>
      <c r="K26" s="86"/>
      <c r="L26" s="74">
        <f>SUM(L10:L24)</f>
        <v>729931406</v>
      </c>
      <c r="M26" s="86"/>
      <c r="N26" s="74">
        <f>SUM(N10:N24)</f>
        <v>9305791</v>
      </c>
      <c r="O26" s="86"/>
      <c r="P26" s="74">
        <f>SUM(P10:P24)</f>
        <v>2431060939</v>
      </c>
      <c r="Q26" s="86"/>
      <c r="R26" s="74">
        <f>SUM(R10:R24)</f>
        <v>3170298136</v>
      </c>
    </row>
    <row r="27" spans="2:18" ht="27" thickTop="1" x14ac:dyDescent="0.75">
      <c r="D27" s="86"/>
      <c r="E27" s="91"/>
      <c r="G27" s="86"/>
      <c r="I27" s="86"/>
      <c r="K27" s="86"/>
      <c r="M27" s="86"/>
      <c r="O27" s="86"/>
      <c r="Q27" s="86"/>
    </row>
    <row r="28" spans="2:18" ht="30" x14ac:dyDescent="0.75">
      <c r="J28" s="56">
        <v>13</v>
      </c>
    </row>
  </sheetData>
  <sortState xmlns:xlrd2="http://schemas.microsoft.com/office/spreadsheetml/2017/richdata2" ref="B10:R24">
    <sortCondition descending="1" ref="R10:R24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6"/>
  <sheetViews>
    <sheetView rightToLeft="1" view="pageBreakPreview" zoomScale="60" zoomScaleNormal="100" workbookViewId="0">
      <selection activeCell="B11" sqref="B11:J13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28" ht="27" customHeight="1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28" ht="27" customHeight="1" x14ac:dyDescent="0.55000000000000004">
      <c r="B4" s="112" t="s">
        <v>216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16" t="s">
        <v>85</v>
      </c>
      <c r="C9" s="116" t="s">
        <v>85</v>
      </c>
      <c r="D9" s="116" t="s">
        <v>85</v>
      </c>
      <c r="F9" s="116" t="s">
        <v>58</v>
      </c>
      <c r="G9" s="116" t="s">
        <v>58</v>
      </c>
      <c r="H9" s="116" t="s">
        <v>58</v>
      </c>
      <c r="J9" s="116" t="s">
        <v>59</v>
      </c>
      <c r="K9" s="116" t="s">
        <v>59</v>
      </c>
      <c r="L9" s="116" t="s">
        <v>59</v>
      </c>
    </row>
    <row r="10" spans="2:28" s="43" customFormat="1" ht="50.25" customHeight="1" x14ac:dyDescent="0.6">
      <c r="B10" s="135" t="s">
        <v>86</v>
      </c>
      <c r="D10" s="135" t="s">
        <v>43</v>
      </c>
      <c r="F10" s="135" t="s">
        <v>87</v>
      </c>
      <c r="H10" s="135" t="s">
        <v>88</v>
      </c>
      <c r="J10" s="135" t="s">
        <v>87</v>
      </c>
      <c r="L10" s="135" t="s">
        <v>88</v>
      </c>
    </row>
    <row r="11" spans="2:28" s="4" customFormat="1" ht="21.75" customHeight="1" x14ac:dyDescent="0.55000000000000004">
      <c r="B11" s="49" t="s">
        <v>50</v>
      </c>
      <c r="D11" s="49" t="s">
        <v>51</v>
      </c>
      <c r="F11" s="71">
        <v>6164</v>
      </c>
      <c r="H11" s="49" t="s">
        <v>65</v>
      </c>
      <c r="J11" s="71">
        <v>40524693</v>
      </c>
      <c r="L11" s="49" t="s">
        <v>65</v>
      </c>
    </row>
    <row r="12" spans="2:28" s="4" customFormat="1" ht="21.75" customHeight="1" x14ac:dyDescent="0.55000000000000004">
      <c r="B12" s="4" t="s">
        <v>207</v>
      </c>
      <c r="D12" s="4" t="s">
        <v>208</v>
      </c>
      <c r="F12" s="68">
        <v>8930261</v>
      </c>
      <c r="H12" s="4" t="s">
        <v>65</v>
      </c>
      <c r="J12" s="68">
        <v>18360066</v>
      </c>
    </row>
    <row r="13" spans="2:28" s="4" customFormat="1" ht="21.75" customHeight="1" x14ac:dyDescent="0.55000000000000004">
      <c r="B13" s="4" t="s">
        <v>53</v>
      </c>
      <c r="D13" s="4" t="s">
        <v>54</v>
      </c>
      <c r="F13" s="68">
        <v>1060</v>
      </c>
      <c r="H13" s="4" t="s">
        <v>65</v>
      </c>
      <c r="J13" s="68">
        <v>4333714</v>
      </c>
      <c r="L13" s="4" t="s">
        <v>65</v>
      </c>
    </row>
    <row r="14" spans="2:28" ht="21.75" customHeight="1" thickBot="1" x14ac:dyDescent="0.6">
      <c r="B14" s="138" t="s">
        <v>95</v>
      </c>
      <c r="C14" s="138"/>
      <c r="D14" s="138"/>
      <c r="F14" s="74">
        <f>SUM(F11:F13)</f>
        <v>8937485</v>
      </c>
      <c r="H14" s="31"/>
      <c r="J14" s="74">
        <f>SUM(J11:J13)</f>
        <v>63218473</v>
      </c>
      <c r="L14" s="31"/>
    </row>
    <row r="15" spans="2:28" ht="21.75" customHeight="1" thickTop="1" x14ac:dyDescent="0.55000000000000004"/>
    <row r="16" spans="2:28" ht="30" x14ac:dyDescent="0.75">
      <c r="F16" s="59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9"/>
  <sheetViews>
    <sheetView rightToLeft="1" view="pageBreakPreview" zoomScale="60" zoomScaleNormal="100" workbookViewId="0">
      <selection activeCell="B11" sqref="B11:T14"/>
    </sheetView>
  </sheetViews>
  <sheetFormatPr defaultRowHeight="21" x14ac:dyDescent="0.25"/>
  <cols>
    <col min="1" max="1" width="2.7109375" style="33" customWidth="1"/>
    <col min="2" max="2" width="32.42578125" style="33" customWidth="1"/>
    <col min="3" max="3" width="1" style="33" customWidth="1"/>
    <col min="4" max="4" width="14.85546875" style="33" bestFit="1" customWidth="1"/>
    <col min="5" max="5" width="1" style="33" customWidth="1"/>
    <col min="6" max="6" width="11.7109375" style="33" customWidth="1"/>
    <col min="7" max="7" width="1" style="33" customWidth="1"/>
    <col min="8" max="8" width="10.42578125" style="33" bestFit="1" customWidth="1"/>
    <col min="9" max="9" width="1" style="33" customWidth="1"/>
    <col min="10" max="10" width="12.42578125" style="33" bestFit="1" customWidth="1"/>
    <col min="11" max="11" width="1" style="33" customWidth="1"/>
    <col min="12" max="12" width="10.5703125" style="33" customWidth="1"/>
    <col min="13" max="13" width="1" style="33" customWidth="1"/>
    <col min="14" max="14" width="12.140625" style="33" customWidth="1"/>
    <col min="15" max="15" width="1" style="33" customWidth="1"/>
    <col min="16" max="16" width="13.28515625" style="33" bestFit="1" customWidth="1"/>
    <col min="17" max="17" width="1" style="33" customWidth="1"/>
    <col min="18" max="18" width="11.28515625" style="33" customWidth="1"/>
    <col min="19" max="19" width="1" style="33" customWidth="1"/>
    <col min="20" max="20" width="13.28515625" style="33" bestFit="1" customWidth="1"/>
    <col min="21" max="21" width="1" style="33" customWidth="1"/>
    <col min="22" max="22" width="9.140625" style="33" customWidth="1"/>
    <col min="23" max="16384" width="9.140625" style="33"/>
  </cols>
  <sheetData>
    <row r="2" spans="2:28" ht="30" x14ac:dyDescent="0.25"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2:28" ht="30" x14ac:dyDescent="0.25">
      <c r="B3" s="140" t="s">
        <v>56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2:28" ht="30" x14ac:dyDescent="0.25">
      <c r="B4" s="140" t="s">
        <v>216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2:28" s="34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0" t="s">
        <v>135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4" customFormat="1" x14ac:dyDescent="0.25">
      <c r="B9" s="139" t="s">
        <v>57</v>
      </c>
      <c r="C9" s="139" t="s">
        <v>57</v>
      </c>
      <c r="D9" s="139" t="s">
        <v>57</v>
      </c>
      <c r="E9" s="139" t="s">
        <v>57</v>
      </c>
      <c r="F9" s="139" t="s">
        <v>57</v>
      </c>
      <c r="G9" s="139" t="s">
        <v>57</v>
      </c>
      <c r="H9" s="139" t="s">
        <v>57</v>
      </c>
      <c r="J9" s="139" t="s">
        <v>58</v>
      </c>
      <c r="K9" s="139" t="s">
        <v>58</v>
      </c>
      <c r="L9" s="139" t="s">
        <v>58</v>
      </c>
      <c r="M9" s="139" t="s">
        <v>58</v>
      </c>
      <c r="N9" s="139" t="s">
        <v>58</v>
      </c>
      <c r="P9" s="139" t="s">
        <v>59</v>
      </c>
      <c r="Q9" s="139" t="s">
        <v>59</v>
      </c>
      <c r="R9" s="139" t="s">
        <v>59</v>
      </c>
      <c r="S9" s="139" t="s">
        <v>59</v>
      </c>
      <c r="T9" s="139" t="s">
        <v>59</v>
      </c>
    </row>
    <row r="10" spans="2:28" s="36" customFormat="1" ht="60" customHeight="1" x14ac:dyDescent="0.25">
      <c r="B10" s="142" t="s">
        <v>60</v>
      </c>
      <c r="C10" s="39"/>
      <c r="D10" s="142" t="s">
        <v>61</v>
      </c>
      <c r="E10" s="39"/>
      <c r="F10" s="142" t="s">
        <v>29</v>
      </c>
      <c r="G10" s="39"/>
      <c r="H10" s="142" t="s">
        <v>30</v>
      </c>
      <c r="J10" s="142" t="s">
        <v>62</v>
      </c>
      <c r="K10" s="39"/>
      <c r="L10" s="142" t="s">
        <v>63</v>
      </c>
      <c r="M10" s="39"/>
      <c r="N10" s="142" t="s">
        <v>64</v>
      </c>
      <c r="P10" s="142" t="s">
        <v>62</v>
      </c>
      <c r="Q10" s="39"/>
      <c r="R10" s="142" t="s">
        <v>63</v>
      </c>
      <c r="S10" s="39"/>
      <c r="T10" s="142" t="s">
        <v>64</v>
      </c>
    </row>
    <row r="11" spans="2:28" s="34" customFormat="1" x14ac:dyDescent="0.25">
      <c r="B11" s="110" t="s">
        <v>141</v>
      </c>
      <c r="D11" s="35" t="s">
        <v>65</v>
      </c>
      <c r="F11" s="34" t="s">
        <v>144</v>
      </c>
      <c r="H11" s="35">
        <v>18</v>
      </c>
      <c r="J11" s="37">
        <v>81528165</v>
      </c>
      <c r="K11" s="38"/>
      <c r="L11" s="37" t="s">
        <v>65</v>
      </c>
      <c r="M11" s="38"/>
      <c r="N11" s="37">
        <v>81528165</v>
      </c>
      <c r="O11" s="38"/>
      <c r="P11" s="37">
        <v>729931406</v>
      </c>
      <c r="Q11" s="38"/>
      <c r="R11" s="37" t="s">
        <v>65</v>
      </c>
      <c r="S11" s="38"/>
      <c r="T11" s="37">
        <v>729931406</v>
      </c>
    </row>
    <row r="12" spans="2:28" s="34" customFormat="1" x14ac:dyDescent="0.25">
      <c r="B12" s="110" t="s">
        <v>50</v>
      </c>
      <c r="D12" s="35">
        <v>27</v>
      </c>
      <c r="F12" s="34" t="s">
        <v>65</v>
      </c>
      <c r="H12" s="35">
        <v>0</v>
      </c>
      <c r="J12" s="37">
        <v>6164</v>
      </c>
      <c r="K12" s="38"/>
      <c r="L12" s="37">
        <v>0</v>
      </c>
      <c r="M12" s="38"/>
      <c r="N12" s="37">
        <v>6164</v>
      </c>
      <c r="O12" s="38"/>
      <c r="P12" s="37">
        <v>40524693</v>
      </c>
      <c r="Q12" s="38"/>
      <c r="R12" s="37">
        <v>0</v>
      </c>
      <c r="S12" s="38"/>
      <c r="T12" s="37">
        <v>40524693</v>
      </c>
    </row>
    <row r="13" spans="2:28" s="34" customFormat="1" x14ac:dyDescent="0.25">
      <c r="B13" s="111" t="s">
        <v>207</v>
      </c>
      <c r="D13" s="35">
        <v>30</v>
      </c>
      <c r="F13" s="34" t="s">
        <v>65</v>
      </c>
      <c r="H13" s="35">
        <v>0</v>
      </c>
      <c r="J13" s="37">
        <v>8930261</v>
      </c>
      <c r="K13" s="38"/>
      <c r="L13" s="37">
        <v>0</v>
      </c>
      <c r="M13" s="38"/>
      <c r="N13" s="37">
        <v>8930261</v>
      </c>
      <c r="O13" s="38"/>
      <c r="P13" s="37">
        <v>18360066</v>
      </c>
      <c r="Q13" s="38"/>
      <c r="R13" s="37">
        <v>0</v>
      </c>
      <c r="S13" s="38"/>
      <c r="T13" s="37">
        <v>18360066</v>
      </c>
    </row>
    <row r="14" spans="2:28" s="34" customFormat="1" x14ac:dyDescent="0.25">
      <c r="B14" s="111" t="s">
        <v>53</v>
      </c>
      <c r="D14" s="35">
        <v>17</v>
      </c>
      <c r="F14" s="34" t="s">
        <v>65</v>
      </c>
      <c r="H14" s="35">
        <v>0</v>
      </c>
      <c r="J14" s="37">
        <v>1060</v>
      </c>
      <c r="K14" s="38"/>
      <c r="L14" s="37">
        <v>0</v>
      </c>
      <c r="M14" s="38"/>
      <c r="N14" s="37">
        <v>1060</v>
      </c>
      <c r="O14" s="38"/>
      <c r="P14" s="37">
        <v>4333714</v>
      </c>
      <c r="Q14" s="38"/>
      <c r="R14" s="37">
        <v>0</v>
      </c>
      <c r="S14" s="38"/>
      <c r="T14" s="37">
        <v>4333714</v>
      </c>
    </row>
    <row r="15" spans="2:28" s="34" customFormat="1" x14ac:dyDescent="0.25">
      <c r="D15" s="35"/>
      <c r="H15" s="35"/>
      <c r="J15" s="37"/>
      <c r="K15" s="38"/>
      <c r="L15" s="37"/>
      <c r="M15" s="38"/>
      <c r="N15" s="37"/>
      <c r="O15" s="38"/>
      <c r="P15" s="37"/>
      <c r="Q15" s="38"/>
      <c r="R15" s="37"/>
      <c r="S15" s="38"/>
      <c r="T15" s="37"/>
    </row>
    <row r="16" spans="2:28" s="34" customFormat="1" ht="21.75" thickBot="1" x14ac:dyDescent="0.3">
      <c r="B16" s="141" t="s">
        <v>95</v>
      </c>
      <c r="C16" s="141"/>
      <c r="D16" s="141"/>
      <c r="E16" s="141"/>
      <c r="F16" s="141"/>
      <c r="G16" s="141"/>
      <c r="H16" s="141"/>
      <c r="J16" s="41">
        <f>SUM(J11:J14)</f>
        <v>90465650</v>
      </c>
      <c r="L16" s="69">
        <f>SUM(L11:L13)</f>
        <v>0</v>
      </c>
      <c r="N16" s="41">
        <f>SUM(N11:N14)</f>
        <v>90465650</v>
      </c>
      <c r="P16" s="41">
        <f>SUM(P11:P14)</f>
        <v>793149879</v>
      </c>
      <c r="R16" s="69">
        <f>SUM(R11:R13)</f>
        <v>0</v>
      </c>
      <c r="T16" s="41">
        <f>SUM(T11:T14)</f>
        <v>793149879</v>
      </c>
    </row>
    <row r="17" spans="10:10" ht="21.75" thickTop="1" x14ac:dyDescent="0.25"/>
    <row r="19" spans="10:10" ht="30" x14ac:dyDescent="0.25">
      <c r="J19" s="63">
        <v>15</v>
      </c>
    </row>
  </sheetData>
  <sortState xmlns:xlrd2="http://schemas.microsoft.com/office/spreadsheetml/2017/richdata2" ref="B11:T14">
    <sortCondition descending="1" ref="T11:T14"/>
  </sortState>
  <mergeCells count="17">
    <mergeCell ref="H10"/>
    <mergeCell ref="B9:H9"/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view="pageBreakPreview" topLeftCell="A3" zoomScale="85" zoomScaleNormal="85" zoomScaleSheetLayoutView="85" workbookViewId="0">
      <selection activeCell="J17" sqref="J17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</row>
    <row r="3" spans="2:28" ht="30" x14ac:dyDescent="0.55000000000000004">
      <c r="B3" s="112" t="s">
        <v>56</v>
      </c>
      <c r="C3" s="112"/>
      <c r="D3" s="112"/>
      <c r="E3" s="112"/>
      <c r="F3" s="112"/>
    </row>
    <row r="4" spans="2:28" ht="30" x14ac:dyDescent="0.55000000000000004">
      <c r="B4" s="112" t="s">
        <v>216</v>
      </c>
      <c r="C4" s="112"/>
      <c r="D4" s="112"/>
      <c r="E4" s="112"/>
      <c r="F4" s="112"/>
    </row>
    <row r="5" spans="2:28" ht="125.25" customHeight="1" x14ac:dyDescent="0.55000000000000004"/>
    <row r="6" spans="2:28" s="26" customFormat="1" ht="24" x14ac:dyDescent="0.6">
      <c r="B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2:28" s="26" customFormat="1" ht="24" x14ac:dyDescent="0.6">
      <c r="B7" s="64" t="s">
        <v>134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31" t="s">
        <v>89</v>
      </c>
      <c r="D9" s="112" t="s">
        <v>58</v>
      </c>
      <c r="F9" s="112" t="s">
        <v>217</v>
      </c>
    </row>
    <row r="10" spans="2:28" ht="30" x14ac:dyDescent="0.55000000000000004">
      <c r="B10" s="144" t="s">
        <v>89</v>
      </c>
      <c r="D10" s="145" t="s">
        <v>46</v>
      </c>
      <c r="F10" s="145" t="s">
        <v>46</v>
      </c>
    </row>
    <row r="11" spans="2:28" ht="26.25" x14ac:dyDescent="0.65">
      <c r="B11" s="27" t="s">
        <v>89</v>
      </c>
      <c r="C11" s="27"/>
      <c r="D11" s="104">
        <v>40148605</v>
      </c>
      <c r="E11" s="105"/>
      <c r="F11" s="104">
        <v>297479991</v>
      </c>
    </row>
    <row r="12" spans="2:28" ht="26.25" x14ac:dyDescent="0.65">
      <c r="B12" s="27" t="s">
        <v>91</v>
      </c>
      <c r="C12" s="27"/>
      <c r="D12" s="104">
        <v>41736915</v>
      </c>
      <c r="E12" s="105"/>
      <c r="F12" s="104">
        <v>162003935</v>
      </c>
    </row>
    <row r="13" spans="2:28" ht="26.25" hidden="1" x14ac:dyDescent="0.65">
      <c r="B13" s="27" t="s">
        <v>90</v>
      </c>
      <c r="C13" s="27"/>
      <c r="D13" s="104">
        <v>0</v>
      </c>
      <c r="E13" s="105"/>
      <c r="F13" s="104">
        <v>0</v>
      </c>
    </row>
    <row r="14" spans="2:28" ht="26.25" x14ac:dyDescent="0.65">
      <c r="B14" s="27"/>
      <c r="C14" s="27"/>
      <c r="D14" s="104"/>
      <c r="E14" s="105"/>
      <c r="F14" s="104"/>
    </row>
    <row r="15" spans="2:28" ht="27" thickBot="1" x14ac:dyDescent="0.7">
      <c r="B15" s="106" t="s">
        <v>95</v>
      </c>
      <c r="C15" s="27"/>
      <c r="D15" s="107">
        <f>SUM(D11:D13)</f>
        <v>81885520</v>
      </c>
      <c r="E15" s="105"/>
      <c r="F15" s="107">
        <f>SUM(F11:F13)</f>
        <v>459483926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43">
        <v>16</v>
      </c>
      <c r="B19" s="143"/>
      <c r="C19" s="143"/>
      <c r="D19" s="143"/>
      <c r="E19" s="143"/>
      <c r="F19" s="143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="60" zoomScaleNormal="100" workbookViewId="0">
      <selection activeCell="G12" sqref="G12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3:1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3:17" ht="30" x14ac:dyDescent="0.55000000000000004">
      <c r="C4" s="112" t="s">
        <v>216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5" t="s">
        <v>96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3" t="s">
        <v>106</v>
      </c>
      <c r="D9" s="114" t="s">
        <v>215</v>
      </c>
      <c r="E9" s="114" t="s">
        <v>3</v>
      </c>
      <c r="F9" s="114" t="s">
        <v>3</v>
      </c>
      <c r="G9" s="114" t="s">
        <v>3</v>
      </c>
      <c r="I9" s="114" t="s">
        <v>4</v>
      </c>
      <c r="J9" s="114" t="s">
        <v>4</v>
      </c>
      <c r="K9" s="114" t="s">
        <v>4</v>
      </c>
      <c r="M9" s="114" t="s">
        <v>217</v>
      </c>
      <c r="N9" s="114" t="s">
        <v>5</v>
      </c>
      <c r="O9" s="114" t="s">
        <v>5</v>
      </c>
      <c r="P9" s="114" t="s">
        <v>5</v>
      </c>
      <c r="Q9" s="114" t="s">
        <v>5</v>
      </c>
    </row>
    <row r="10" spans="3:17" s="6" customFormat="1" ht="44.25" customHeight="1" x14ac:dyDescent="0.25">
      <c r="C10" s="113"/>
      <c r="D10" s="12"/>
      <c r="E10" s="115" t="s">
        <v>7</v>
      </c>
      <c r="F10" s="12"/>
      <c r="G10" s="115" t="s">
        <v>8</v>
      </c>
      <c r="I10" s="115" t="s">
        <v>107</v>
      </c>
      <c r="J10" s="12"/>
      <c r="K10" s="115" t="s">
        <v>108</v>
      </c>
      <c r="M10" s="115" t="s">
        <v>7</v>
      </c>
      <c r="N10" s="12"/>
      <c r="O10" s="115" t="s">
        <v>8</v>
      </c>
      <c r="Q10" s="117" t="s">
        <v>12</v>
      </c>
    </row>
    <row r="11" spans="3:17" s="6" customFormat="1" ht="39.75" customHeight="1" x14ac:dyDescent="0.25">
      <c r="C11" s="113"/>
      <c r="D11" s="11"/>
      <c r="E11" s="116" t="s">
        <v>7</v>
      </c>
      <c r="F11" s="11"/>
      <c r="G11" s="116" t="s">
        <v>8</v>
      </c>
      <c r="I11" s="116"/>
      <c r="J11" s="11"/>
      <c r="K11" s="116"/>
      <c r="M11" s="116" t="s">
        <v>7</v>
      </c>
      <c r="N11" s="11"/>
      <c r="O11" s="116" t="s">
        <v>8</v>
      </c>
      <c r="Q11" s="118" t="s">
        <v>12</v>
      </c>
    </row>
    <row r="12" spans="3:17" x14ac:dyDescent="0.55000000000000004">
      <c r="C12" s="44" t="s">
        <v>98</v>
      </c>
      <c r="E12" s="3">
        <f>سهام!G50</f>
        <v>756311887613</v>
      </c>
      <c r="G12" s="3">
        <f>سهام!I50</f>
        <v>809219504253.95264</v>
      </c>
      <c r="I12" s="3">
        <f>سهام!M50</f>
        <v>212801038372</v>
      </c>
      <c r="K12" s="3">
        <f>سهام!Q50</f>
        <v>160987145549</v>
      </c>
      <c r="M12" s="3">
        <f>سهام!W50</f>
        <v>838168117698</v>
      </c>
      <c r="O12" s="3">
        <f>سهام!Y50</f>
        <v>999920969226.02515</v>
      </c>
      <c r="Q12" s="8">
        <f t="shared" ref="Q12:Q17" si="0">O12/$O$19</f>
        <v>0.90827315702762335</v>
      </c>
    </row>
    <row r="13" spans="3:17" x14ac:dyDescent="0.55000000000000004">
      <c r="C13" s="2" t="s">
        <v>102</v>
      </c>
      <c r="E13" s="3">
        <f>سپرده!L14</f>
        <v>1359532077</v>
      </c>
      <c r="G13" s="3">
        <f>E13</f>
        <v>1359532077</v>
      </c>
      <c r="I13" s="3">
        <f>سپرده!N14</f>
        <v>193246619984</v>
      </c>
      <c r="K13" s="3">
        <f>سپرده!P14</f>
        <v>125990128242</v>
      </c>
      <c r="M13" s="3">
        <f>سپرده!R14</f>
        <v>68616023819</v>
      </c>
      <c r="O13" s="3">
        <f>M13</f>
        <v>68616023819</v>
      </c>
      <c r="Q13" s="8">
        <f t="shared" si="0"/>
        <v>6.2327018329263843E-2</v>
      </c>
    </row>
    <row r="14" spans="3:17" x14ac:dyDescent="0.55000000000000004">
      <c r="C14" s="2" t="s">
        <v>100</v>
      </c>
      <c r="E14" s="3">
        <f>'اوراق مشارکت'!R20</f>
        <v>5561860082</v>
      </c>
      <c r="G14" s="3">
        <f>'اوراق مشارکت'!T20</f>
        <v>5779554395</v>
      </c>
      <c r="I14" s="3">
        <f>'اوراق مشارکت'!X20</f>
        <v>26795199824</v>
      </c>
      <c r="K14" s="3">
        <f>'اوراق مشارکت'!AB20</f>
        <v>0</v>
      </c>
      <c r="M14" s="3">
        <f>'اوراق مشارکت'!AH20</f>
        <v>32357059906</v>
      </c>
      <c r="O14" s="3">
        <f>'اوراق مشارکت'!AJ20</f>
        <v>32366365696</v>
      </c>
      <c r="Q14" s="8">
        <f t="shared" si="0"/>
        <v>2.9399824643112762E-2</v>
      </c>
    </row>
    <row r="15" spans="3:17" hidden="1" x14ac:dyDescent="0.55000000000000004">
      <c r="C15" s="2" t="s">
        <v>99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105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101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95</v>
      </c>
      <c r="D19" s="3">
        <f t="shared" ref="D19:P19" si="1">SUM(D12:D17)</f>
        <v>0</v>
      </c>
      <c r="E19" s="10">
        <f>SUM(E12:E17)</f>
        <v>763233279772</v>
      </c>
      <c r="F19" s="3">
        <f t="shared" si="1"/>
        <v>0</v>
      </c>
      <c r="G19" s="10">
        <f t="shared" si="1"/>
        <v>816358590725.95264</v>
      </c>
      <c r="H19" s="3">
        <f t="shared" si="1"/>
        <v>0</v>
      </c>
      <c r="I19" s="10">
        <f t="shared" si="1"/>
        <v>432842858180</v>
      </c>
      <c r="J19" s="3">
        <f t="shared" si="1"/>
        <v>0</v>
      </c>
      <c r="K19" s="10">
        <f t="shared" si="1"/>
        <v>286977273791</v>
      </c>
      <c r="L19" s="3">
        <f t="shared" si="1"/>
        <v>0</v>
      </c>
      <c r="M19" s="10">
        <f>SUM(M12:M17)</f>
        <v>939141201423</v>
      </c>
      <c r="N19" s="3">
        <f t="shared" si="1"/>
        <v>0</v>
      </c>
      <c r="O19" s="10">
        <f>SUM(O12:O17)</f>
        <v>1100903358741.0251</v>
      </c>
      <c r="P19" s="3">
        <f t="shared" si="1"/>
        <v>0</v>
      </c>
      <c r="Q19" s="32">
        <f>O19/$O$19</f>
        <v>1</v>
      </c>
    </row>
    <row r="20" spans="3:17" ht="21.75" thickTop="1" x14ac:dyDescent="0.55000000000000004"/>
    <row r="23" spans="3:17" ht="30" x14ac:dyDescent="0.75">
      <c r="I23" s="56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2"/>
  <sheetViews>
    <sheetView rightToLeft="1" view="pageBreakPreview" topLeftCell="A19" zoomScale="60" zoomScaleNormal="80" workbookViewId="0">
      <selection activeCell="M44" sqref="M44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2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3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3:2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3:27" ht="30" x14ac:dyDescent="0.55000000000000004">
      <c r="C4" s="112" t="s">
        <v>216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97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13" t="s">
        <v>2</v>
      </c>
      <c r="E8" s="114" t="s">
        <v>215</v>
      </c>
      <c r="F8" s="114" t="s">
        <v>3</v>
      </c>
      <c r="G8" s="114" t="s">
        <v>3</v>
      </c>
      <c r="H8" s="114" t="s">
        <v>3</v>
      </c>
      <c r="I8" s="114" t="s">
        <v>3</v>
      </c>
      <c r="J8" s="119"/>
      <c r="K8" s="114" t="s">
        <v>4</v>
      </c>
      <c r="L8" s="114" t="s">
        <v>4</v>
      </c>
      <c r="M8" s="114" t="s">
        <v>4</v>
      </c>
      <c r="N8" s="114" t="s">
        <v>4</v>
      </c>
      <c r="O8" s="114" t="s">
        <v>4</v>
      </c>
      <c r="P8" s="114" t="s">
        <v>4</v>
      </c>
      <c r="Q8" s="114" t="s">
        <v>4</v>
      </c>
      <c r="R8" s="119"/>
      <c r="S8" s="114" t="s">
        <v>217</v>
      </c>
      <c r="T8" s="114" t="s">
        <v>5</v>
      </c>
      <c r="U8" s="114" t="s">
        <v>5</v>
      </c>
      <c r="V8" s="114" t="s">
        <v>5</v>
      </c>
      <c r="W8" s="114" t="s">
        <v>5</v>
      </c>
      <c r="X8" s="114" t="s">
        <v>5</v>
      </c>
      <c r="Y8" s="114" t="s">
        <v>5</v>
      </c>
      <c r="Z8" s="114" t="s">
        <v>5</v>
      </c>
      <c r="AA8" s="114" t="s">
        <v>5</v>
      </c>
    </row>
    <row r="9" spans="3:27" s="6" customFormat="1" ht="44.25" customHeight="1" x14ac:dyDescent="0.25">
      <c r="C9" s="113" t="s">
        <v>2</v>
      </c>
      <c r="D9" s="119"/>
      <c r="E9" s="115" t="s">
        <v>6</v>
      </c>
      <c r="F9" s="120"/>
      <c r="G9" s="115" t="s">
        <v>7</v>
      </c>
      <c r="H9" s="12"/>
      <c r="I9" s="115" t="s">
        <v>8</v>
      </c>
      <c r="J9" s="119"/>
      <c r="K9" s="115" t="s">
        <v>9</v>
      </c>
      <c r="L9" s="115" t="s">
        <v>9</v>
      </c>
      <c r="M9" s="115" t="s">
        <v>9</v>
      </c>
      <c r="N9" s="12"/>
      <c r="O9" s="115" t="s">
        <v>10</v>
      </c>
      <c r="P9" s="115" t="s">
        <v>10</v>
      </c>
      <c r="Q9" s="115" t="s">
        <v>10</v>
      </c>
      <c r="R9" s="119"/>
      <c r="S9" s="115" t="s">
        <v>6</v>
      </c>
      <c r="T9" s="120"/>
      <c r="U9" s="115" t="s">
        <v>11</v>
      </c>
      <c r="V9" s="120"/>
      <c r="W9" s="115" t="s">
        <v>7</v>
      </c>
      <c r="X9" s="120"/>
      <c r="Y9" s="115" t="s">
        <v>8</v>
      </c>
      <c r="Z9" s="119"/>
      <c r="AA9" s="115" t="s">
        <v>12</v>
      </c>
    </row>
    <row r="10" spans="3:27" s="6" customFormat="1" ht="54" customHeight="1" x14ac:dyDescent="0.25">
      <c r="C10" s="113" t="s">
        <v>2</v>
      </c>
      <c r="D10" s="119"/>
      <c r="E10" s="116" t="s">
        <v>6</v>
      </c>
      <c r="F10" s="121"/>
      <c r="G10" s="116" t="s">
        <v>7</v>
      </c>
      <c r="H10" s="11"/>
      <c r="I10" s="116" t="s">
        <v>8</v>
      </c>
      <c r="J10" s="119"/>
      <c r="K10" s="116" t="s">
        <v>6</v>
      </c>
      <c r="L10" s="11"/>
      <c r="M10" s="116" t="s">
        <v>7</v>
      </c>
      <c r="N10" s="11"/>
      <c r="O10" s="116" t="s">
        <v>6</v>
      </c>
      <c r="P10" s="11"/>
      <c r="Q10" s="116" t="s">
        <v>13</v>
      </c>
      <c r="R10" s="119"/>
      <c r="S10" s="116" t="s">
        <v>6</v>
      </c>
      <c r="T10" s="121"/>
      <c r="U10" s="116" t="s">
        <v>11</v>
      </c>
      <c r="V10" s="121"/>
      <c r="W10" s="116" t="s">
        <v>7</v>
      </c>
      <c r="X10" s="121"/>
      <c r="Y10" s="116" t="s">
        <v>8</v>
      </c>
      <c r="Z10" s="119"/>
      <c r="AA10" s="116" t="s">
        <v>12</v>
      </c>
    </row>
    <row r="11" spans="3:27" x14ac:dyDescent="0.55000000000000004">
      <c r="C11" s="44" t="s">
        <v>190</v>
      </c>
      <c r="E11" s="3">
        <v>1601255</v>
      </c>
      <c r="G11" s="3">
        <v>36041370116</v>
      </c>
      <c r="I11" s="3">
        <v>42897057007.612503</v>
      </c>
      <c r="K11" s="3">
        <v>1000000</v>
      </c>
      <c r="M11" s="3">
        <v>29802343660</v>
      </c>
      <c r="O11" s="3">
        <v>0</v>
      </c>
      <c r="Q11" s="3">
        <v>0</v>
      </c>
      <c r="S11" s="3">
        <v>2601255</v>
      </c>
      <c r="U11" s="3">
        <v>32300</v>
      </c>
      <c r="W11" s="3">
        <v>65843713776</v>
      </c>
      <c r="Y11" s="3">
        <v>83520614307.824997</v>
      </c>
      <c r="AA11" s="8">
        <f>Y11/'سرمایه گذاری ها'!$O$19</f>
        <v>7.5865527745630448E-2</v>
      </c>
    </row>
    <row r="12" spans="3:27" x14ac:dyDescent="0.55000000000000004">
      <c r="C12" s="2" t="s">
        <v>211</v>
      </c>
      <c r="E12" s="3">
        <v>4000000</v>
      </c>
      <c r="G12" s="3">
        <v>33013780307</v>
      </c>
      <c r="I12" s="3">
        <v>31451742000</v>
      </c>
      <c r="K12" s="3">
        <v>1000000</v>
      </c>
      <c r="M12" s="3">
        <v>8410524449</v>
      </c>
      <c r="O12" s="3">
        <v>0</v>
      </c>
      <c r="Q12" s="3">
        <v>0</v>
      </c>
      <c r="S12" s="3">
        <v>5000000</v>
      </c>
      <c r="U12" s="3">
        <v>10660</v>
      </c>
      <c r="W12" s="3">
        <v>41424304756</v>
      </c>
      <c r="Y12" s="3">
        <v>52982865000</v>
      </c>
      <c r="AA12" s="8">
        <f>Y12/'سرمایه گذاری ها'!$O$19</f>
        <v>4.812671755365551E-2</v>
      </c>
    </row>
    <row r="13" spans="3:27" x14ac:dyDescent="0.55000000000000004">
      <c r="C13" s="2" t="s">
        <v>203</v>
      </c>
      <c r="E13" s="3">
        <v>5155820</v>
      </c>
      <c r="G13" s="3">
        <v>34630739494</v>
      </c>
      <c r="I13" s="3">
        <v>40027365822.510002</v>
      </c>
      <c r="K13" s="3">
        <v>0</v>
      </c>
      <c r="M13" s="3">
        <v>0</v>
      </c>
      <c r="O13" s="3">
        <v>0</v>
      </c>
      <c r="Q13" s="3">
        <v>0</v>
      </c>
      <c r="S13" s="3">
        <v>5155820</v>
      </c>
      <c r="U13" s="3">
        <v>9260</v>
      </c>
      <c r="W13" s="3">
        <v>34630739494</v>
      </c>
      <c r="Y13" s="3">
        <v>47458822985.459999</v>
      </c>
      <c r="AA13" s="8">
        <f>Y13/'سرمایه گذاری ها'!$O$19</f>
        <v>4.310898191802514E-2</v>
      </c>
    </row>
    <row r="14" spans="3:27" x14ac:dyDescent="0.55000000000000004">
      <c r="C14" s="2" t="s">
        <v>218</v>
      </c>
      <c r="E14" s="3">
        <v>0</v>
      </c>
      <c r="G14" s="3">
        <v>0</v>
      </c>
      <c r="I14" s="3">
        <v>0</v>
      </c>
      <c r="K14" s="3">
        <v>1535000</v>
      </c>
      <c r="M14" s="3">
        <v>41367125109</v>
      </c>
      <c r="O14" s="3">
        <v>0</v>
      </c>
      <c r="Q14" s="3">
        <v>0</v>
      </c>
      <c r="S14" s="3">
        <v>1535000</v>
      </c>
      <c r="U14" s="3">
        <v>28670</v>
      </c>
      <c r="W14" s="3">
        <v>41367125109</v>
      </c>
      <c r="Y14" s="3">
        <v>43746599722.5</v>
      </c>
      <c r="AA14" s="8">
        <f>Y14/'سرمایه گذاری ها'!$O$19</f>
        <v>3.9737002685256484E-2</v>
      </c>
    </row>
    <row r="15" spans="3:27" x14ac:dyDescent="0.55000000000000004">
      <c r="C15" s="2" t="s">
        <v>139</v>
      </c>
      <c r="E15" s="3">
        <v>1500000</v>
      </c>
      <c r="G15" s="3">
        <v>26377175215</v>
      </c>
      <c r="I15" s="3">
        <v>37038303000</v>
      </c>
      <c r="K15" s="3">
        <v>0</v>
      </c>
      <c r="M15" s="3">
        <v>0</v>
      </c>
      <c r="O15" s="3">
        <v>0</v>
      </c>
      <c r="Q15" s="3">
        <v>0</v>
      </c>
      <c r="S15" s="3">
        <v>1500000</v>
      </c>
      <c r="U15" s="3">
        <v>28450</v>
      </c>
      <c r="W15" s="3">
        <v>26377175215</v>
      </c>
      <c r="Y15" s="3">
        <v>42421083750</v>
      </c>
      <c r="AA15" s="8">
        <f>Y15/'سرمایه گذاری ها'!$O$19</f>
        <v>3.8532976953137878E-2</v>
      </c>
    </row>
    <row r="16" spans="3:27" x14ac:dyDescent="0.55000000000000004">
      <c r="C16" s="2" t="s">
        <v>150</v>
      </c>
      <c r="E16" s="3">
        <v>322000</v>
      </c>
      <c r="G16" s="3">
        <v>24850438475</v>
      </c>
      <c r="I16" s="3">
        <v>23951893203</v>
      </c>
      <c r="K16" s="3">
        <v>240000</v>
      </c>
      <c r="M16" s="3">
        <v>19052209129</v>
      </c>
      <c r="O16" s="3">
        <v>0</v>
      </c>
      <c r="Q16" s="3">
        <v>0</v>
      </c>
      <c r="S16" s="3">
        <v>562000</v>
      </c>
      <c r="U16" s="3">
        <v>75480</v>
      </c>
      <c r="W16" s="3">
        <v>43902647604</v>
      </c>
      <c r="Y16" s="3">
        <v>42167362428</v>
      </c>
      <c r="AA16" s="8">
        <f>Y16/'سرمایه گذاری ها'!$O$19</f>
        <v>3.8302510473055419E-2</v>
      </c>
    </row>
    <row r="17" spans="3:27" x14ac:dyDescent="0.55000000000000004">
      <c r="C17" s="2" t="s">
        <v>204</v>
      </c>
      <c r="E17" s="3">
        <v>2364727</v>
      </c>
      <c r="G17" s="3">
        <v>27953659089</v>
      </c>
      <c r="I17" s="3">
        <v>33567380165.717999</v>
      </c>
      <c r="K17" s="3">
        <v>0</v>
      </c>
      <c r="M17" s="3">
        <v>0</v>
      </c>
      <c r="O17" s="3">
        <v>0</v>
      </c>
      <c r="Q17" s="3">
        <v>0</v>
      </c>
      <c r="S17" s="3">
        <v>2364727</v>
      </c>
      <c r="U17" s="3">
        <v>17160</v>
      </c>
      <c r="W17" s="3">
        <v>27953659089</v>
      </c>
      <c r="Y17" s="3">
        <v>40337271963.846001</v>
      </c>
      <c r="AA17" s="8">
        <f>Y17/'سرمایه گذاری ها'!$O$19</f>
        <v>3.6640157052454665E-2</v>
      </c>
    </row>
    <row r="18" spans="3:27" x14ac:dyDescent="0.55000000000000004">
      <c r="C18" s="2" t="s">
        <v>206</v>
      </c>
      <c r="E18" s="3">
        <v>1331000</v>
      </c>
      <c r="G18" s="3">
        <v>24321589786</v>
      </c>
      <c r="I18" s="3">
        <v>31939164477</v>
      </c>
      <c r="K18" s="3">
        <v>0</v>
      </c>
      <c r="M18" s="3">
        <v>0</v>
      </c>
      <c r="O18" s="3">
        <v>0</v>
      </c>
      <c r="Q18" s="3">
        <v>0</v>
      </c>
      <c r="S18" s="3">
        <v>1331000</v>
      </c>
      <c r="U18" s="3">
        <v>30440</v>
      </c>
      <c r="W18" s="3">
        <v>24321589786</v>
      </c>
      <c r="Y18" s="3">
        <v>40274571942</v>
      </c>
      <c r="AA18" s="8">
        <f>Y18/'سرمایه گذاری ها'!$O$19</f>
        <v>3.6583203804607639E-2</v>
      </c>
    </row>
    <row r="19" spans="3:27" x14ac:dyDescent="0.55000000000000004">
      <c r="C19" s="2" t="s">
        <v>149</v>
      </c>
      <c r="E19" s="3">
        <v>643000</v>
      </c>
      <c r="G19" s="3">
        <v>41828493349</v>
      </c>
      <c r="I19" s="3">
        <v>38171480238</v>
      </c>
      <c r="K19" s="3">
        <v>0</v>
      </c>
      <c r="M19" s="3">
        <v>0</v>
      </c>
      <c r="O19" s="3">
        <v>0</v>
      </c>
      <c r="Q19" s="3">
        <v>0</v>
      </c>
      <c r="S19" s="3">
        <v>643000</v>
      </c>
      <c r="U19" s="3">
        <v>62430</v>
      </c>
      <c r="W19" s="3">
        <v>41828493349</v>
      </c>
      <c r="Y19" s="3">
        <v>39903642184.5</v>
      </c>
      <c r="AA19" s="8">
        <f>Y19/'سرمایه گذاری ها'!$O$19</f>
        <v>3.6246271634717463E-2</v>
      </c>
    </row>
    <row r="20" spans="3:27" x14ac:dyDescent="0.55000000000000004">
      <c r="C20" s="2" t="s">
        <v>210</v>
      </c>
      <c r="E20" s="3">
        <v>598000</v>
      </c>
      <c r="G20" s="3">
        <v>27279324743</v>
      </c>
      <c r="I20" s="3">
        <v>32634860310</v>
      </c>
      <c r="K20" s="3">
        <v>0</v>
      </c>
      <c r="M20" s="3">
        <v>0</v>
      </c>
      <c r="O20" s="3">
        <v>0</v>
      </c>
      <c r="Q20" s="3">
        <v>0</v>
      </c>
      <c r="S20" s="3">
        <v>598000</v>
      </c>
      <c r="U20" s="3">
        <v>66050</v>
      </c>
      <c r="W20" s="3">
        <v>27279324743</v>
      </c>
      <c r="Y20" s="3">
        <v>39262887495</v>
      </c>
      <c r="AA20" s="8">
        <f>Y20/'سرمایه گذاری ها'!$O$19</f>
        <v>3.5664245352017447E-2</v>
      </c>
    </row>
    <row r="21" spans="3:27" x14ac:dyDescent="0.55000000000000004">
      <c r="C21" s="2" t="s">
        <v>17</v>
      </c>
      <c r="E21" s="3">
        <v>5822756</v>
      </c>
      <c r="G21" s="3">
        <v>36012485503</v>
      </c>
      <c r="I21" s="3">
        <v>32008251627.953999</v>
      </c>
      <c r="K21" s="3">
        <v>0</v>
      </c>
      <c r="M21" s="3">
        <v>0</v>
      </c>
      <c r="O21" s="3">
        <v>0</v>
      </c>
      <c r="Q21" s="3">
        <v>0</v>
      </c>
      <c r="S21" s="3">
        <v>5822756</v>
      </c>
      <c r="U21" s="3">
        <v>6400</v>
      </c>
      <c r="W21" s="3">
        <v>36012485503</v>
      </c>
      <c r="Y21" s="3">
        <v>37043907851.519997</v>
      </c>
      <c r="AA21" s="8">
        <f>Y21/'سرمایه گذاری ها'!$O$19</f>
        <v>3.3648646411509539E-2</v>
      </c>
    </row>
    <row r="22" spans="3:27" x14ac:dyDescent="0.55000000000000004">
      <c r="C22" s="2" t="s">
        <v>125</v>
      </c>
      <c r="E22" s="3">
        <v>1717303</v>
      </c>
      <c r="G22" s="3">
        <v>30939487100</v>
      </c>
      <c r="I22" s="3">
        <v>32673607802.451</v>
      </c>
      <c r="K22" s="3">
        <v>0</v>
      </c>
      <c r="M22" s="3">
        <v>0</v>
      </c>
      <c r="O22" s="3">
        <v>0</v>
      </c>
      <c r="Q22" s="3">
        <v>0</v>
      </c>
      <c r="S22" s="3">
        <v>1717303</v>
      </c>
      <c r="U22" s="3">
        <v>21520</v>
      </c>
      <c r="W22" s="3">
        <v>30939487100</v>
      </c>
      <c r="Y22" s="3">
        <v>36736470214.667999</v>
      </c>
      <c r="AA22" s="8">
        <f>Y22/'سرمایه گذاری ها'!$O$19</f>
        <v>3.3369386988408516E-2</v>
      </c>
    </row>
    <row r="23" spans="3:27" x14ac:dyDescent="0.55000000000000004">
      <c r="C23" s="2" t="s">
        <v>175</v>
      </c>
      <c r="E23" s="3">
        <v>355000</v>
      </c>
      <c r="G23" s="3">
        <v>26313377957</v>
      </c>
      <c r="I23" s="3">
        <v>24688026990</v>
      </c>
      <c r="K23" s="3">
        <v>45000</v>
      </c>
      <c r="M23" s="3">
        <v>3441190459</v>
      </c>
      <c r="O23" s="3">
        <v>0</v>
      </c>
      <c r="Q23" s="3">
        <v>0</v>
      </c>
      <c r="S23" s="3">
        <v>400000</v>
      </c>
      <c r="U23" s="3">
        <v>88580</v>
      </c>
      <c r="W23" s="3">
        <v>29754568416</v>
      </c>
      <c r="Y23" s="3">
        <v>35221179600</v>
      </c>
      <c r="AA23" s="8">
        <f>Y23/'سرمایه گذاری ها'!$O$19</f>
        <v>3.1992980419533246E-2</v>
      </c>
    </row>
    <row r="24" spans="3:27" x14ac:dyDescent="0.55000000000000004">
      <c r="C24" s="2" t="s">
        <v>202</v>
      </c>
      <c r="E24" s="3">
        <v>222100</v>
      </c>
      <c r="G24" s="3">
        <v>24775207391</v>
      </c>
      <c r="I24" s="3">
        <v>27310301068.5</v>
      </c>
      <c r="K24" s="3">
        <v>39000</v>
      </c>
      <c r="M24" s="3">
        <v>5015056324</v>
      </c>
      <c r="O24" s="3">
        <v>0</v>
      </c>
      <c r="Q24" s="3">
        <v>0</v>
      </c>
      <c r="S24" s="3">
        <v>261100</v>
      </c>
      <c r="U24" s="3">
        <v>132700</v>
      </c>
      <c r="W24" s="3">
        <v>29790263715</v>
      </c>
      <c r="Y24" s="3">
        <v>34441814578.5</v>
      </c>
      <c r="AA24" s="8">
        <f>Y24/'سرمایه گذاری ها'!$O$19</f>
        <v>3.1285048142542765E-2</v>
      </c>
    </row>
    <row r="25" spans="3:27" x14ac:dyDescent="0.55000000000000004">
      <c r="C25" s="2" t="s">
        <v>188</v>
      </c>
      <c r="E25" s="3">
        <v>9221812</v>
      </c>
      <c r="G25" s="3">
        <v>19330659333</v>
      </c>
      <c r="I25" s="3">
        <v>26024948958.6054</v>
      </c>
      <c r="K25" s="3">
        <v>0</v>
      </c>
      <c r="M25" s="3">
        <v>0</v>
      </c>
      <c r="O25" s="3">
        <v>0</v>
      </c>
      <c r="Q25" s="3">
        <v>0</v>
      </c>
      <c r="S25" s="3">
        <v>9221812</v>
      </c>
      <c r="U25" s="3">
        <v>3723</v>
      </c>
      <c r="W25" s="3">
        <v>19330659333</v>
      </c>
      <c r="Y25" s="3">
        <v>34128525879.847801</v>
      </c>
      <c r="AA25" s="8">
        <f>Y25/'سرمایه گذاری ها'!$O$19</f>
        <v>3.1000473937037143E-2</v>
      </c>
    </row>
    <row r="26" spans="3:27" x14ac:dyDescent="0.55000000000000004">
      <c r="C26" s="2" t="s">
        <v>127</v>
      </c>
      <c r="E26" s="3">
        <v>1358650</v>
      </c>
      <c r="G26" s="3">
        <v>25709534954</v>
      </c>
      <c r="I26" s="3">
        <v>27389479139.099998</v>
      </c>
      <c r="K26" s="3">
        <v>0</v>
      </c>
      <c r="M26" s="3">
        <v>0</v>
      </c>
      <c r="O26" s="3">
        <v>0</v>
      </c>
      <c r="Q26" s="3">
        <v>0</v>
      </c>
      <c r="S26" s="3">
        <v>1358650</v>
      </c>
      <c r="U26" s="3">
        <v>24560</v>
      </c>
      <c r="W26" s="3">
        <v>25709534954</v>
      </c>
      <c r="Y26" s="3">
        <v>33169901758.200001</v>
      </c>
      <c r="AA26" s="8">
        <f>Y26/'سرمایه گذاری ها'!$O$19</f>
        <v>3.0129712562719901E-2</v>
      </c>
    </row>
    <row r="27" spans="3:27" x14ac:dyDescent="0.55000000000000004">
      <c r="C27" s="2" t="s">
        <v>131</v>
      </c>
      <c r="E27" s="3">
        <v>951827</v>
      </c>
      <c r="G27" s="3">
        <v>33811769454</v>
      </c>
      <c r="I27" s="3">
        <v>25849190353.841999</v>
      </c>
      <c r="K27" s="3">
        <v>0</v>
      </c>
      <c r="M27" s="3">
        <v>0</v>
      </c>
      <c r="O27" s="3">
        <v>0</v>
      </c>
      <c r="Q27" s="3">
        <v>0</v>
      </c>
      <c r="S27" s="3">
        <v>951827</v>
      </c>
      <c r="U27" s="3">
        <v>33900</v>
      </c>
      <c r="W27" s="3">
        <v>33811769454</v>
      </c>
      <c r="Y27" s="3">
        <v>32074947034.965</v>
      </c>
      <c r="AA27" s="8">
        <f>Y27/'سرمایه گذاری ها'!$O$19</f>
        <v>2.9135115975706876E-2</v>
      </c>
    </row>
    <row r="28" spans="3:27" x14ac:dyDescent="0.55000000000000004">
      <c r="C28" s="2" t="s">
        <v>189</v>
      </c>
      <c r="E28" s="3">
        <v>3855000</v>
      </c>
      <c r="G28" s="3">
        <v>24809456430</v>
      </c>
      <c r="I28" s="3">
        <v>27514210545</v>
      </c>
      <c r="K28" s="3">
        <v>0</v>
      </c>
      <c r="M28" s="3">
        <v>0</v>
      </c>
      <c r="O28" s="3">
        <v>0</v>
      </c>
      <c r="Q28" s="3">
        <v>0</v>
      </c>
      <c r="S28" s="3">
        <v>3855000</v>
      </c>
      <c r="U28" s="3">
        <v>7880</v>
      </c>
      <c r="W28" s="3">
        <v>24809456430</v>
      </c>
      <c r="Y28" s="3">
        <v>30196654470</v>
      </c>
      <c r="AA28" s="8">
        <f>Y28/'سرمایه گذاری ها'!$O$19</f>
        <v>2.7428978420533111E-2</v>
      </c>
    </row>
    <row r="29" spans="3:27" x14ac:dyDescent="0.55000000000000004">
      <c r="C29" s="2" t="s">
        <v>195</v>
      </c>
      <c r="E29" s="3">
        <v>1805282</v>
      </c>
      <c r="G29" s="3">
        <v>20810061724</v>
      </c>
      <c r="I29" s="3">
        <v>24531369620.606998</v>
      </c>
      <c r="K29" s="3">
        <v>0</v>
      </c>
      <c r="M29" s="3">
        <v>0</v>
      </c>
      <c r="O29" s="3">
        <v>0</v>
      </c>
      <c r="Q29" s="3">
        <v>0</v>
      </c>
      <c r="S29" s="3">
        <v>1805282</v>
      </c>
      <c r="U29" s="3">
        <v>16760</v>
      </c>
      <c r="W29" s="3">
        <v>20810061724</v>
      </c>
      <c r="Y29" s="3">
        <v>30076499988.396</v>
      </c>
      <c r="AA29" s="8">
        <f>Y29/'سرمایه گذاری ها'!$O$19</f>
        <v>2.7319836704641349E-2</v>
      </c>
    </row>
    <row r="30" spans="3:27" x14ac:dyDescent="0.55000000000000004">
      <c r="C30" s="2" t="s">
        <v>219</v>
      </c>
      <c r="E30" s="3">
        <v>0</v>
      </c>
      <c r="G30" s="3">
        <v>0</v>
      </c>
      <c r="I30" s="3">
        <v>0</v>
      </c>
      <c r="K30" s="3">
        <v>100964</v>
      </c>
      <c r="M30" s="3">
        <v>26377451382</v>
      </c>
      <c r="O30" s="3">
        <v>0</v>
      </c>
      <c r="Q30" s="3">
        <v>0</v>
      </c>
      <c r="S30" s="3">
        <v>100964</v>
      </c>
      <c r="U30" s="3">
        <v>297650</v>
      </c>
      <c r="W30" s="3">
        <v>26377451382</v>
      </c>
      <c r="Y30" s="3">
        <v>29873125589.130001</v>
      </c>
      <c r="AA30" s="8">
        <f>Y30/'سرمایه گذاری ها'!$O$19</f>
        <v>2.7135102597281937E-2</v>
      </c>
    </row>
    <row r="31" spans="3:27" x14ac:dyDescent="0.55000000000000004">
      <c r="C31" s="2" t="s">
        <v>14</v>
      </c>
      <c r="E31" s="3">
        <v>2692000</v>
      </c>
      <c r="G31" s="3">
        <v>21871935431</v>
      </c>
      <c r="I31" s="3">
        <v>23923284444</v>
      </c>
      <c r="K31" s="3">
        <v>0</v>
      </c>
      <c r="M31" s="3">
        <v>0</v>
      </c>
      <c r="O31" s="3">
        <v>0</v>
      </c>
      <c r="Q31" s="3">
        <v>0</v>
      </c>
      <c r="S31" s="3">
        <v>2692000</v>
      </c>
      <c r="U31" s="3">
        <v>9660</v>
      </c>
      <c r="W31" s="3">
        <v>21871935431</v>
      </c>
      <c r="Y31" s="3">
        <v>25849991916</v>
      </c>
      <c r="AA31" s="8">
        <f>Y31/'سرمایه گذاری ها'!$O$19</f>
        <v>2.3480709465326387E-2</v>
      </c>
    </row>
    <row r="32" spans="3:27" x14ac:dyDescent="0.55000000000000004">
      <c r="C32" s="2" t="s">
        <v>220</v>
      </c>
      <c r="E32" s="3">
        <v>0</v>
      </c>
      <c r="G32" s="3">
        <v>0</v>
      </c>
      <c r="I32" s="3">
        <v>0</v>
      </c>
      <c r="K32" s="3">
        <v>9750000</v>
      </c>
      <c r="M32" s="3">
        <v>25076135873</v>
      </c>
      <c r="O32" s="3">
        <v>0</v>
      </c>
      <c r="Q32" s="3">
        <v>0</v>
      </c>
      <c r="S32" s="3">
        <v>9750000</v>
      </c>
      <c r="U32" s="3">
        <v>2501</v>
      </c>
      <c r="W32" s="3">
        <v>25076135873</v>
      </c>
      <c r="Y32" s="3">
        <v>24239660737.5</v>
      </c>
      <c r="AA32" s="8">
        <f>Y32/'سرمایه گذاری ها'!$O$19</f>
        <v>2.2017973280797395E-2</v>
      </c>
    </row>
    <row r="33" spans="3:27" x14ac:dyDescent="0.55000000000000004">
      <c r="C33" s="2" t="s">
        <v>221</v>
      </c>
      <c r="E33" s="3">
        <v>0</v>
      </c>
      <c r="G33" s="3">
        <v>0</v>
      </c>
      <c r="I33" s="3">
        <v>0</v>
      </c>
      <c r="K33" s="3">
        <v>6700000</v>
      </c>
      <c r="M33" s="3">
        <v>24750593644</v>
      </c>
      <c r="O33" s="3">
        <v>0</v>
      </c>
      <c r="Q33" s="3">
        <v>0</v>
      </c>
      <c r="S33" s="3">
        <v>6700000</v>
      </c>
      <c r="U33" s="3">
        <v>3608</v>
      </c>
      <c r="W33" s="3">
        <v>24750593644</v>
      </c>
      <c r="Y33" s="3">
        <v>24029767080</v>
      </c>
      <c r="AA33" s="8">
        <f>Y33/'سرمایه گذاری ها'!$O$19</f>
        <v>2.182731743818099E-2</v>
      </c>
    </row>
    <row r="34" spans="3:27" x14ac:dyDescent="0.55000000000000004">
      <c r="C34" s="2" t="s">
        <v>193</v>
      </c>
      <c r="E34" s="3">
        <v>987000</v>
      </c>
      <c r="G34" s="3">
        <v>19970492085</v>
      </c>
      <c r="I34" s="3">
        <v>19033870590</v>
      </c>
      <c r="K34" s="3">
        <v>0</v>
      </c>
      <c r="M34" s="3">
        <v>0</v>
      </c>
      <c r="O34" s="3">
        <v>0</v>
      </c>
      <c r="Q34" s="3">
        <v>0</v>
      </c>
      <c r="S34" s="3">
        <v>987000</v>
      </c>
      <c r="U34" s="3">
        <v>21400</v>
      </c>
      <c r="W34" s="3">
        <v>19970492085</v>
      </c>
      <c r="Y34" s="3">
        <v>20996125290</v>
      </c>
      <c r="AA34" s="8">
        <f>Y34/'سرمایه گذاری ها'!$O$19</f>
        <v>1.9071724255624783E-2</v>
      </c>
    </row>
    <row r="35" spans="3:27" x14ac:dyDescent="0.55000000000000004">
      <c r="C35" s="2" t="s">
        <v>18</v>
      </c>
      <c r="E35" s="3">
        <v>1301600</v>
      </c>
      <c r="G35" s="3">
        <v>28175877226</v>
      </c>
      <c r="I35" s="3">
        <v>18411563480.400002</v>
      </c>
      <c r="K35" s="3">
        <v>0</v>
      </c>
      <c r="M35" s="3">
        <v>0</v>
      </c>
      <c r="O35" s="3">
        <v>0</v>
      </c>
      <c r="Q35" s="3">
        <v>0</v>
      </c>
      <c r="S35" s="3">
        <v>1301600</v>
      </c>
      <c r="U35" s="3">
        <v>15550</v>
      </c>
      <c r="W35" s="3">
        <v>28175877226</v>
      </c>
      <c r="Y35" s="3">
        <v>20119452714</v>
      </c>
      <c r="AA35" s="8">
        <f>Y35/'سرمایه گذاری ها'!$O$19</f>
        <v>1.8275403153468688E-2</v>
      </c>
    </row>
    <row r="36" spans="3:27" x14ac:dyDescent="0.55000000000000004">
      <c r="C36" s="2" t="s">
        <v>222</v>
      </c>
      <c r="E36" s="3">
        <v>0</v>
      </c>
      <c r="G36" s="3">
        <v>0</v>
      </c>
      <c r="I36" s="3">
        <v>0</v>
      </c>
      <c r="K36" s="3">
        <v>5137000</v>
      </c>
      <c r="M36" s="3">
        <v>16880694592</v>
      </c>
      <c r="O36" s="3">
        <v>0</v>
      </c>
      <c r="Q36" s="3">
        <v>0</v>
      </c>
      <c r="S36" s="3">
        <v>5137000</v>
      </c>
      <c r="U36" s="3">
        <v>3893</v>
      </c>
      <c r="W36" s="3">
        <v>16880694592</v>
      </c>
      <c r="Y36" s="3">
        <v>19879350871.049999</v>
      </c>
      <c r="AA36" s="8">
        <f>Y36/'سرمایه گذاری ها'!$O$19</f>
        <v>1.8057307858324365E-2</v>
      </c>
    </row>
    <row r="37" spans="3:27" x14ac:dyDescent="0.55000000000000004">
      <c r="C37" s="2" t="s">
        <v>178</v>
      </c>
      <c r="E37" s="3">
        <v>566317</v>
      </c>
      <c r="G37" s="3">
        <v>13234812888</v>
      </c>
      <c r="I37" s="3">
        <v>17288115079.3335</v>
      </c>
      <c r="K37" s="3">
        <v>0</v>
      </c>
      <c r="M37" s="3">
        <v>0</v>
      </c>
      <c r="O37" s="3">
        <v>0</v>
      </c>
      <c r="Q37" s="3">
        <v>0</v>
      </c>
      <c r="S37" s="3">
        <v>566317</v>
      </c>
      <c r="U37" s="3">
        <v>33700</v>
      </c>
      <c r="W37" s="3">
        <v>13234812888</v>
      </c>
      <c r="Y37" s="3">
        <v>18971327846.744999</v>
      </c>
      <c r="AA37" s="8">
        <f>Y37/'سرمایه گذاری ها'!$O$19</f>
        <v>1.7232509734951027E-2</v>
      </c>
    </row>
    <row r="38" spans="3:27" x14ac:dyDescent="0.55000000000000004">
      <c r="C38" s="2" t="s">
        <v>19</v>
      </c>
      <c r="E38" s="3">
        <v>3460000</v>
      </c>
      <c r="G38" s="3">
        <v>13938983511</v>
      </c>
      <c r="I38" s="3">
        <v>14259806298</v>
      </c>
      <c r="K38" s="3">
        <v>629000</v>
      </c>
      <c r="M38" s="3">
        <v>2636650117</v>
      </c>
      <c r="O38" s="3">
        <v>0</v>
      </c>
      <c r="Q38" s="3">
        <v>0</v>
      </c>
      <c r="S38" s="3">
        <v>4089000</v>
      </c>
      <c r="U38" s="3">
        <v>4646</v>
      </c>
      <c r="W38" s="3">
        <v>16575633628</v>
      </c>
      <c r="Y38" s="3">
        <v>18884458910.700001</v>
      </c>
      <c r="AA38" s="8">
        <f>Y38/'سرمایه گذاری ها'!$O$19</f>
        <v>1.7153602776083774E-2</v>
      </c>
    </row>
    <row r="39" spans="3:27" x14ac:dyDescent="0.55000000000000004">
      <c r="C39" s="2" t="s">
        <v>164</v>
      </c>
      <c r="E39" s="3">
        <v>674000</v>
      </c>
      <c r="G39" s="3">
        <v>9266553748</v>
      </c>
      <c r="I39" s="3">
        <v>10773434376</v>
      </c>
      <c r="K39" s="3">
        <v>0</v>
      </c>
      <c r="M39" s="3">
        <v>0</v>
      </c>
      <c r="O39" s="3">
        <v>0</v>
      </c>
      <c r="Q39" s="3">
        <v>0</v>
      </c>
      <c r="S39" s="3">
        <v>674000</v>
      </c>
      <c r="U39" s="3">
        <v>18500</v>
      </c>
      <c r="W39" s="3">
        <v>9266553748</v>
      </c>
      <c r="Y39" s="3">
        <v>12394809450</v>
      </c>
      <c r="AA39" s="8">
        <f>Y39/'سرمایه گذاری ها'!$O$19</f>
        <v>1.1258762498621585E-2</v>
      </c>
    </row>
    <row r="40" spans="3:27" x14ac:dyDescent="0.55000000000000004">
      <c r="C40" s="2" t="s">
        <v>223</v>
      </c>
      <c r="E40" s="3">
        <v>0</v>
      </c>
      <c r="G40" s="3">
        <v>0</v>
      </c>
      <c r="I40" s="3">
        <v>0</v>
      </c>
      <c r="K40" s="3">
        <v>1240000</v>
      </c>
      <c r="M40" s="3">
        <v>9991063634</v>
      </c>
      <c r="O40" s="3">
        <v>0</v>
      </c>
      <c r="Q40" s="3">
        <v>0</v>
      </c>
      <c r="S40" s="3">
        <v>1240000</v>
      </c>
      <c r="U40" s="3">
        <v>7640</v>
      </c>
      <c r="W40" s="3">
        <v>9991063634</v>
      </c>
      <c r="Y40" s="3">
        <v>9417232080</v>
      </c>
      <c r="AA40" s="8">
        <f>Y40/'سرمایه گذاری ها'!$O$19</f>
        <v>8.5540951485236546E-3</v>
      </c>
    </row>
    <row r="41" spans="3:27" x14ac:dyDescent="0.55000000000000004">
      <c r="C41" s="2" t="s">
        <v>15</v>
      </c>
      <c r="E41" s="3">
        <v>18776</v>
      </c>
      <c r="G41" s="3">
        <v>99811338</v>
      </c>
      <c r="I41" s="3">
        <v>83951944.034400001</v>
      </c>
      <c r="K41" s="3">
        <v>0</v>
      </c>
      <c r="M41" s="3">
        <v>0</v>
      </c>
      <c r="O41" s="3">
        <v>0</v>
      </c>
      <c r="Q41" s="3">
        <v>0</v>
      </c>
      <c r="S41" s="3">
        <v>18776</v>
      </c>
      <c r="U41" s="3">
        <v>5360</v>
      </c>
      <c r="W41" s="3">
        <v>99811338</v>
      </c>
      <c r="Y41" s="3">
        <v>100040555.808</v>
      </c>
      <c r="AA41" s="8">
        <f>Y41/'سرمایه گذاری ها'!$O$19</f>
        <v>9.0871333086316237E-5</v>
      </c>
    </row>
    <row r="42" spans="3:27" x14ac:dyDescent="0.55000000000000004">
      <c r="C42" s="2" t="s">
        <v>176</v>
      </c>
      <c r="E42" s="3">
        <v>4888570</v>
      </c>
      <c r="G42" s="3">
        <v>13075436318</v>
      </c>
      <c r="I42" s="3">
        <v>12644374788.117001</v>
      </c>
      <c r="K42" s="3">
        <v>0</v>
      </c>
      <c r="M42" s="3">
        <v>0</v>
      </c>
      <c r="O42" s="3">
        <v>-4888569</v>
      </c>
      <c r="Q42" s="3">
        <v>13150521073</v>
      </c>
      <c r="S42" s="3">
        <v>1</v>
      </c>
      <c r="U42" s="3">
        <v>3048</v>
      </c>
      <c r="W42" s="3">
        <v>2679</v>
      </c>
      <c r="Y42" s="3">
        <v>3029.8643999999999</v>
      </c>
      <c r="AA42" s="8">
        <f>Y42/'سرمایه گذاری ها'!$O$19</f>
        <v>2.7521620094473166E-9</v>
      </c>
    </row>
    <row r="43" spans="3:27" x14ac:dyDescent="0.55000000000000004">
      <c r="C43" s="2" t="s">
        <v>154</v>
      </c>
      <c r="E43" s="3">
        <v>940456</v>
      </c>
      <c r="G43" s="3">
        <v>15014954934</v>
      </c>
      <c r="I43" s="3">
        <v>12321458580.024</v>
      </c>
      <c r="K43" s="3">
        <v>0</v>
      </c>
      <c r="M43" s="3">
        <v>0</v>
      </c>
      <c r="O43" s="3">
        <v>-940456</v>
      </c>
      <c r="Q43" s="3">
        <v>15025858571</v>
      </c>
      <c r="S43" s="3">
        <v>0</v>
      </c>
      <c r="U43" s="3">
        <v>0</v>
      </c>
      <c r="W43" s="3">
        <v>0</v>
      </c>
      <c r="Y43" s="3">
        <v>0</v>
      </c>
      <c r="AA43" s="8">
        <f>Y43/'سرمایه گذاری ها'!$O$19</f>
        <v>0</v>
      </c>
    </row>
    <row r="44" spans="3:27" x14ac:dyDescent="0.55000000000000004">
      <c r="C44" s="2" t="s">
        <v>166</v>
      </c>
      <c r="E44" s="3">
        <v>1517000</v>
      </c>
      <c r="G44" s="3">
        <v>22008134498</v>
      </c>
      <c r="I44" s="3">
        <v>22604528011.5</v>
      </c>
      <c r="K44" s="3">
        <v>0</v>
      </c>
      <c r="M44" s="3">
        <v>0</v>
      </c>
      <c r="O44" s="3">
        <v>-1517000</v>
      </c>
      <c r="Q44" s="3">
        <v>27357980119</v>
      </c>
      <c r="S44" s="3">
        <v>0</v>
      </c>
      <c r="U44" s="3">
        <v>0</v>
      </c>
      <c r="W44" s="3">
        <v>0</v>
      </c>
      <c r="Y44" s="3">
        <v>0</v>
      </c>
      <c r="AA44" s="8">
        <f>Y44/'سرمایه گذاری ها'!$O$19</f>
        <v>0</v>
      </c>
    </row>
    <row r="45" spans="3:27" x14ac:dyDescent="0.55000000000000004">
      <c r="C45" s="2" t="s">
        <v>130</v>
      </c>
      <c r="E45" s="3">
        <v>3173013</v>
      </c>
      <c r="G45" s="3">
        <v>20613207194</v>
      </c>
      <c r="I45" s="3">
        <v>22047393672.823502</v>
      </c>
      <c r="K45" s="3">
        <v>0</v>
      </c>
      <c r="M45" s="3">
        <v>0</v>
      </c>
      <c r="O45" s="3">
        <v>-3173013</v>
      </c>
      <c r="Q45" s="3">
        <v>22709190474</v>
      </c>
      <c r="S45" s="3">
        <v>0</v>
      </c>
      <c r="U45" s="3">
        <v>0</v>
      </c>
      <c r="W45" s="3">
        <v>0</v>
      </c>
      <c r="Y45" s="3">
        <v>0</v>
      </c>
      <c r="AA45" s="8">
        <f>Y45/'سرمایه گذاری ها'!$O$19</f>
        <v>0</v>
      </c>
    </row>
    <row r="46" spans="3:27" x14ac:dyDescent="0.55000000000000004">
      <c r="C46" s="2" t="s">
        <v>192</v>
      </c>
      <c r="E46" s="3">
        <v>808987</v>
      </c>
      <c r="G46" s="3">
        <v>19799853898</v>
      </c>
      <c r="I46" s="3">
        <v>24977629759.491001</v>
      </c>
      <c r="K46" s="3">
        <v>0</v>
      </c>
      <c r="M46" s="3">
        <v>0</v>
      </c>
      <c r="O46" s="3">
        <v>-808987</v>
      </c>
      <c r="Q46" s="3">
        <v>25849772664</v>
      </c>
      <c r="S46" s="3">
        <v>0</v>
      </c>
      <c r="U46" s="3">
        <v>0</v>
      </c>
      <c r="W46" s="3">
        <v>0</v>
      </c>
      <c r="Y46" s="3">
        <v>0</v>
      </c>
      <c r="AA46" s="8">
        <f>Y46/'سرمایه گذاری ها'!$O$19</f>
        <v>0</v>
      </c>
    </row>
    <row r="47" spans="3:27" x14ac:dyDescent="0.55000000000000004">
      <c r="C47" s="2" t="s">
        <v>191</v>
      </c>
      <c r="E47" s="3">
        <v>838066</v>
      </c>
      <c r="G47" s="3">
        <v>20165444248</v>
      </c>
      <c r="I47" s="3">
        <v>26525251512.431999</v>
      </c>
      <c r="K47" s="3">
        <v>0</v>
      </c>
      <c r="M47" s="3">
        <v>0</v>
      </c>
      <c r="O47" s="3">
        <v>-838066</v>
      </c>
      <c r="Q47" s="3">
        <v>27992999825</v>
      </c>
      <c r="S47" s="3">
        <v>0</v>
      </c>
      <c r="U47" s="3">
        <v>0</v>
      </c>
      <c r="W47" s="3">
        <v>0</v>
      </c>
      <c r="Y47" s="3">
        <v>0</v>
      </c>
      <c r="AA47" s="8">
        <f>Y47/'سرمایه گذاری ها'!$O$19</f>
        <v>0</v>
      </c>
    </row>
    <row r="48" spans="3:27" x14ac:dyDescent="0.55000000000000004">
      <c r="C48" s="2" t="s">
        <v>151</v>
      </c>
      <c r="E48" s="3">
        <v>2093147</v>
      </c>
      <c r="G48" s="3">
        <v>20267779876</v>
      </c>
      <c r="I48" s="3">
        <v>24656209387.897499</v>
      </c>
      <c r="K48" s="3">
        <v>0</v>
      </c>
      <c r="M48" s="3">
        <v>0</v>
      </c>
      <c r="O48" s="3">
        <v>-2093147</v>
      </c>
      <c r="Q48" s="3">
        <v>28900822823</v>
      </c>
      <c r="S48" s="3">
        <v>0</v>
      </c>
      <c r="U48" s="3">
        <v>0</v>
      </c>
      <c r="W48" s="3">
        <v>0</v>
      </c>
      <c r="Y48" s="3">
        <v>0</v>
      </c>
      <c r="AA48" s="8">
        <f>Y48/'سرمایه گذاری ها'!$O$19</f>
        <v>0</v>
      </c>
    </row>
    <row r="49" spans="3:27" x14ac:dyDescent="0.55000000000000004">
      <c r="E49" s="3"/>
      <c r="G49" s="3"/>
      <c r="I49" s="3"/>
      <c r="K49" s="3"/>
      <c r="M49" s="3"/>
      <c r="O49" s="3"/>
      <c r="Q49" s="3"/>
      <c r="S49" s="3"/>
      <c r="U49" s="3"/>
      <c r="W49" s="3"/>
      <c r="Y49" s="3"/>
      <c r="AA49" s="8"/>
    </row>
    <row r="50" spans="3:27" ht="21.75" thickBot="1" x14ac:dyDescent="0.6">
      <c r="C50" s="2" t="s">
        <v>95</v>
      </c>
      <c r="E50" s="10">
        <f t="shared" ref="E50:AA50" si="0">SUM(E11:E48)</f>
        <v>66784464</v>
      </c>
      <c r="F50" s="10">
        <f t="shared" si="0"/>
        <v>0</v>
      </c>
      <c r="G50" s="10">
        <f t="shared" si="0"/>
        <v>756311887613</v>
      </c>
      <c r="H50" s="10">
        <f t="shared" si="0"/>
        <v>0</v>
      </c>
      <c r="I50" s="10">
        <f t="shared" si="0"/>
        <v>809219504253.95264</v>
      </c>
      <c r="J50" s="10">
        <f t="shared" si="0"/>
        <v>0</v>
      </c>
      <c r="K50" s="10">
        <f t="shared" si="0"/>
        <v>27415964</v>
      </c>
      <c r="L50" s="10">
        <f t="shared" si="0"/>
        <v>0</v>
      </c>
      <c r="M50" s="10">
        <f t="shared" si="0"/>
        <v>212801038372</v>
      </c>
      <c r="N50" s="10">
        <f t="shared" si="0"/>
        <v>0</v>
      </c>
      <c r="O50" s="10">
        <f t="shared" si="0"/>
        <v>-14259238</v>
      </c>
      <c r="P50" s="10">
        <f t="shared" si="0"/>
        <v>0</v>
      </c>
      <c r="Q50" s="10">
        <f t="shared" si="0"/>
        <v>160987145549</v>
      </c>
      <c r="R50" s="10">
        <f t="shared" si="0"/>
        <v>0</v>
      </c>
      <c r="S50" s="10">
        <f t="shared" si="0"/>
        <v>79941190</v>
      </c>
      <c r="T50" s="10">
        <f t="shared" si="0"/>
        <v>0</v>
      </c>
      <c r="U50" s="10">
        <f t="shared" si="0"/>
        <v>1124079</v>
      </c>
      <c r="V50" s="10">
        <f t="shared" si="0"/>
        <v>0</v>
      </c>
      <c r="W50" s="10">
        <f t="shared" si="0"/>
        <v>838168117698</v>
      </c>
      <c r="X50" s="10">
        <f t="shared" si="0"/>
        <v>0</v>
      </c>
      <c r="Y50" s="10">
        <f t="shared" si="0"/>
        <v>999920969226.02515</v>
      </c>
      <c r="Z50" s="3">
        <f t="shared" si="0"/>
        <v>0</v>
      </c>
      <c r="AA50" s="32">
        <f t="shared" si="0"/>
        <v>0.90827315702762346</v>
      </c>
    </row>
    <row r="51" spans="3:27" ht="21.75" thickTop="1" x14ac:dyDescent="0.55000000000000004">
      <c r="AA51" s="8"/>
    </row>
    <row r="52" spans="3:27" ht="30.75" customHeight="1" x14ac:dyDescent="0.95">
      <c r="O52" s="57">
        <v>2</v>
      </c>
    </row>
  </sheetData>
  <sortState xmlns:xlrd2="http://schemas.microsoft.com/office/spreadsheetml/2017/richdata2" ref="C11:AA48">
    <sortCondition descending="1" ref="Y11:Y48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M21" sqref="M21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2:28" ht="30" x14ac:dyDescent="0.6">
      <c r="B4" s="112" t="s">
        <v>216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2" t="s">
        <v>215</v>
      </c>
      <c r="E8" s="122" t="s">
        <v>3</v>
      </c>
      <c r="F8" s="122" t="s">
        <v>3</v>
      </c>
      <c r="G8" s="122" t="s">
        <v>3</v>
      </c>
      <c r="H8" s="122" t="s">
        <v>3</v>
      </c>
      <c r="I8" s="122" t="s">
        <v>3</v>
      </c>
      <c r="J8" s="122" t="s">
        <v>3</v>
      </c>
      <c r="K8" s="15"/>
      <c r="L8" s="122" t="s">
        <v>217</v>
      </c>
      <c r="M8" s="122" t="s">
        <v>5</v>
      </c>
      <c r="N8" s="122" t="s">
        <v>5</v>
      </c>
      <c r="O8" s="122" t="s">
        <v>5</v>
      </c>
      <c r="P8" s="122" t="s">
        <v>5</v>
      </c>
      <c r="Q8" s="122" t="s">
        <v>5</v>
      </c>
      <c r="R8" s="122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72">
        <v>0</v>
      </c>
      <c r="E10" s="72"/>
      <c r="F10" s="72">
        <v>0</v>
      </c>
      <c r="G10" s="72"/>
      <c r="H10" s="72">
        <v>0</v>
      </c>
      <c r="I10" s="72"/>
      <c r="J10" s="72">
        <v>0</v>
      </c>
      <c r="K10" s="72"/>
      <c r="L10" s="72">
        <v>0</v>
      </c>
      <c r="M10" s="72"/>
      <c r="N10" s="72">
        <v>0</v>
      </c>
      <c r="O10" s="72"/>
      <c r="P10" s="72">
        <v>0</v>
      </c>
      <c r="Q10" s="72"/>
      <c r="R10" s="72">
        <v>0</v>
      </c>
    </row>
    <row r="11" spans="2:28" ht="26.25" customHeight="1" thickBot="1" x14ac:dyDescent="0.65">
      <c r="B11" s="22" t="s">
        <v>95</v>
      </c>
      <c r="D11" s="73">
        <v>0</v>
      </c>
      <c r="E11" s="72"/>
      <c r="F11" s="73">
        <v>0</v>
      </c>
      <c r="G11" s="72"/>
      <c r="H11" s="73">
        <v>0</v>
      </c>
      <c r="I11" s="72"/>
      <c r="J11" s="73">
        <v>0</v>
      </c>
      <c r="K11" s="72"/>
      <c r="L11" s="73">
        <v>0</v>
      </c>
      <c r="M11" s="72"/>
      <c r="N11" s="73">
        <v>0</v>
      </c>
      <c r="O11" s="72"/>
      <c r="P11" s="73">
        <v>0</v>
      </c>
      <c r="Q11" s="72"/>
      <c r="R11" s="73">
        <v>0</v>
      </c>
    </row>
    <row r="12" spans="2:28" ht="21.75" thickTop="1" x14ac:dyDescent="0.6"/>
    <row r="17" spans="10:10" ht="30" x14ac:dyDescent="0.75">
      <c r="J17" s="56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6"/>
  <sheetViews>
    <sheetView rightToLeft="1" view="pageBreakPreview" zoomScale="55" zoomScaleNormal="70" zoomScaleSheetLayoutView="55" workbookViewId="0">
      <selection activeCell="AH14" sqref="AH14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2.2851562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2:38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2:38" ht="39" x14ac:dyDescent="0.6">
      <c r="B4" s="124" t="s">
        <v>216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5" spans="2:38" s="2" customFormat="1" ht="230.2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 x14ac:dyDescent="0.6">
      <c r="B8" s="112" t="s">
        <v>24</v>
      </c>
      <c r="C8" s="112" t="s">
        <v>24</v>
      </c>
      <c r="D8" s="112" t="s">
        <v>24</v>
      </c>
      <c r="E8" s="112" t="s">
        <v>24</v>
      </c>
      <c r="F8" s="112" t="s">
        <v>24</v>
      </c>
      <c r="G8" s="112" t="s">
        <v>24</v>
      </c>
      <c r="H8" s="112" t="s">
        <v>24</v>
      </c>
      <c r="I8" s="112" t="s">
        <v>24</v>
      </c>
      <c r="J8" s="112" t="s">
        <v>24</v>
      </c>
      <c r="K8" s="112" t="s">
        <v>24</v>
      </c>
      <c r="L8" s="112" t="s">
        <v>24</v>
      </c>
      <c r="M8" s="112" t="s">
        <v>24</v>
      </c>
      <c r="N8" s="112" t="s">
        <v>24</v>
      </c>
      <c r="P8" s="112" t="s">
        <v>215</v>
      </c>
      <c r="Q8" s="112" t="s">
        <v>3</v>
      </c>
      <c r="R8" s="112" t="s">
        <v>3</v>
      </c>
      <c r="S8" s="112" t="s">
        <v>3</v>
      </c>
      <c r="T8" s="112" t="s">
        <v>3</v>
      </c>
      <c r="V8" s="112" t="s">
        <v>4</v>
      </c>
      <c r="W8" s="112" t="s">
        <v>4</v>
      </c>
      <c r="X8" s="112" t="s">
        <v>4</v>
      </c>
      <c r="Y8" s="112" t="s">
        <v>4</v>
      </c>
      <c r="Z8" s="112" t="s">
        <v>4</v>
      </c>
      <c r="AA8" s="112" t="s">
        <v>4</v>
      </c>
      <c r="AB8" s="112" t="s">
        <v>4</v>
      </c>
      <c r="AD8" s="112" t="s">
        <v>217</v>
      </c>
      <c r="AE8" s="112" t="s">
        <v>5</v>
      </c>
      <c r="AF8" s="112" t="s">
        <v>5</v>
      </c>
      <c r="AG8" s="112" t="s">
        <v>5</v>
      </c>
      <c r="AH8" s="112" t="s">
        <v>5</v>
      </c>
      <c r="AI8" s="112" t="s">
        <v>5</v>
      </c>
      <c r="AJ8" s="112" t="s">
        <v>5</v>
      </c>
      <c r="AK8" s="112" t="s">
        <v>5</v>
      </c>
      <c r="AL8" s="112" t="s">
        <v>5</v>
      </c>
    </row>
    <row r="9" spans="2:38" s="16" customFormat="1" ht="45.75" customHeight="1" x14ac:dyDescent="0.6">
      <c r="B9" s="115" t="s">
        <v>25</v>
      </c>
      <c r="C9" s="23"/>
      <c r="D9" s="115" t="s">
        <v>26</v>
      </c>
      <c r="E9" s="23"/>
      <c r="F9" s="115" t="s">
        <v>27</v>
      </c>
      <c r="G9" s="23"/>
      <c r="H9" s="115" t="s">
        <v>28</v>
      </c>
      <c r="I9" s="23"/>
      <c r="J9" s="115" t="s">
        <v>29</v>
      </c>
      <c r="K9" s="23"/>
      <c r="L9" s="115" t="s">
        <v>30</v>
      </c>
      <c r="M9" s="23"/>
      <c r="N9" s="115" t="s">
        <v>23</v>
      </c>
      <c r="P9" s="115" t="s">
        <v>6</v>
      </c>
      <c r="Q9" s="23"/>
      <c r="R9" s="115" t="s">
        <v>7</v>
      </c>
      <c r="S9" s="23"/>
      <c r="T9" s="115" t="s">
        <v>8</v>
      </c>
      <c r="V9" s="115" t="s">
        <v>9</v>
      </c>
      <c r="W9" s="115" t="s">
        <v>9</v>
      </c>
      <c r="X9" s="115" t="s">
        <v>9</v>
      </c>
      <c r="Z9" s="115" t="s">
        <v>10</v>
      </c>
      <c r="AA9" s="115" t="s">
        <v>10</v>
      </c>
      <c r="AB9" s="115" t="s">
        <v>10</v>
      </c>
      <c r="AD9" s="115" t="s">
        <v>6</v>
      </c>
      <c r="AE9" s="23"/>
      <c r="AF9" s="115" t="s">
        <v>31</v>
      </c>
      <c r="AG9" s="23"/>
      <c r="AH9" s="115" t="s">
        <v>7</v>
      </c>
      <c r="AI9" s="23"/>
      <c r="AJ9" s="115" t="s">
        <v>8</v>
      </c>
      <c r="AK9" s="23"/>
      <c r="AL9" s="115" t="s">
        <v>12</v>
      </c>
    </row>
    <row r="10" spans="2:38" s="16" customFormat="1" x14ac:dyDescent="0.6">
      <c r="B10" s="116" t="s">
        <v>25</v>
      </c>
      <c r="C10" s="24"/>
      <c r="D10" s="116" t="s">
        <v>26</v>
      </c>
      <c r="E10" s="24"/>
      <c r="F10" s="116" t="s">
        <v>27</v>
      </c>
      <c r="G10" s="24"/>
      <c r="H10" s="116" t="s">
        <v>28</v>
      </c>
      <c r="I10" s="24"/>
      <c r="J10" s="116" t="s">
        <v>29</v>
      </c>
      <c r="K10" s="24"/>
      <c r="L10" s="116" t="s">
        <v>30</v>
      </c>
      <c r="M10" s="24"/>
      <c r="N10" s="116" t="s">
        <v>23</v>
      </c>
      <c r="P10" s="116" t="s">
        <v>6</v>
      </c>
      <c r="Q10" s="24"/>
      <c r="R10" s="116" t="s">
        <v>7</v>
      </c>
      <c r="S10" s="24"/>
      <c r="T10" s="116" t="s">
        <v>8</v>
      </c>
      <c r="V10" s="116" t="s">
        <v>6</v>
      </c>
      <c r="W10" s="24"/>
      <c r="X10" s="116" t="s">
        <v>7</v>
      </c>
      <c r="Z10" s="116" t="s">
        <v>6</v>
      </c>
      <c r="AA10" s="24"/>
      <c r="AB10" s="116" t="s">
        <v>13</v>
      </c>
      <c r="AD10" s="116" t="s">
        <v>6</v>
      </c>
      <c r="AE10" s="24"/>
      <c r="AF10" s="116" t="s">
        <v>31</v>
      </c>
      <c r="AG10" s="24"/>
      <c r="AH10" s="116" t="s">
        <v>7</v>
      </c>
      <c r="AI10" s="24"/>
      <c r="AJ10" s="116" t="s">
        <v>8</v>
      </c>
      <c r="AK10" s="24"/>
      <c r="AL10" s="116" t="s">
        <v>12</v>
      </c>
    </row>
    <row r="11" spans="2:38" s="16" customFormat="1" ht="30" x14ac:dyDescent="0.75">
      <c r="B11" s="75" t="s">
        <v>157</v>
      </c>
      <c r="C11" s="75"/>
      <c r="D11" s="75" t="s">
        <v>142</v>
      </c>
      <c r="E11" s="75"/>
      <c r="F11" s="75" t="s">
        <v>142</v>
      </c>
      <c r="G11" s="75"/>
      <c r="H11" s="75" t="s">
        <v>73</v>
      </c>
      <c r="I11" s="75"/>
      <c r="J11" s="75" t="s">
        <v>224</v>
      </c>
      <c r="K11" s="75"/>
      <c r="L11" s="75">
        <v>0</v>
      </c>
      <c r="M11" s="75"/>
      <c r="N11" s="75">
        <v>0</v>
      </c>
      <c r="O11" s="75"/>
      <c r="P11" s="75">
        <v>0</v>
      </c>
      <c r="Q11" s="75"/>
      <c r="R11" s="75">
        <v>0</v>
      </c>
      <c r="S11" s="75"/>
      <c r="T11" s="75">
        <v>0</v>
      </c>
      <c r="U11" s="75"/>
      <c r="V11" s="76">
        <v>10800</v>
      </c>
      <c r="W11" s="75"/>
      <c r="X11" s="76">
        <v>7496112412</v>
      </c>
      <c r="Y11" s="75"/>
      <c r="Z11" s="76">
        <v>0</v>
      </c>
      <c r="AA11" s="75"/>
      <c r="AB11" s="76">
        <v>0</v>
      </c>
      <c r="AC11" s="75"/>
      <c r="AD11" s="75">
        <v>10800</v>
      </c>
      <c r="AE11" s="75"/>
      <c r="AF11" s="75">
        <v>697940</v>
      </c>
      <c r="AG11" s="75"/>
      <c r="AH11" s="75">
        <v>7496112412</v>
      </c>
      <c r="AI11" s="75"/>
      <c r="AJ11" s="75">
        <v>7536385782</v>
      </c>
      <c r="AK11" s="1"/>
      <c r="AL11" s="81">
        <f>AJ11/'سرمایه گذاری ها'!$O$19</f>
        <v>6.8456379228586297E-3</v>
      </c>
    </row>
    <row r="12" spans="2:38" s="16" customFormat="1" ht="30" x14ac:dyDescent="0.75">
      <c r="B12" s="75" t="s">
        <v>225</v>
      </c>
      <c r="C12" s="75"/>
      <c r="D12" s="75" t="s">
        <v>142</v>
      </c>
      <c r="E12" s="75"/>
      <c r="F12" s="75" t="s">
        <v>142</v>
      </c>
      <c r="G12" s="75"/>
      <c r="H12" s="75" t="s">
        <v>226</v>
      </c>
      <c r="I12" s="75"/>
      <c r="J12" s="75" t="s">
        <v>227</v>
      </c>
      <c r="K12" s="75"/>
      <c r="L12" s="75">
        <v>0</v>
      </c>
      <c r="M12" s="75"/>
      <c r="N12" s="75">
        <v>0</v>
      </c>
      <c r="O12" s="75"/>
      <c r="P12" s="75">
        <v>0</v>
      </c>
      <c r="Q12" s="75"/>
      <c r="R12" s="75">
        <v>0</v>
      </c>
      <c r="S12" s="75"/>
      <c r="T12" s="75">
        <v>0</v>
      </c>
      <c r="U12" s="75"/>
      <c r="V12" s="76">
        <v>8831</v>
      </c>
      <c r="W12" s="75"/>
      <c r="X12" s="76">
        <v>7153408414</v>
      </c>
      <c r="Y12" s="75"/>
      <c r="Z12" s="76">
        <v>0</v>
      </c>
      <c r="AA12" s="75"/>
      <c r="AB12" s="76">
        <v>0</v>
      </c>
      <c r="AC12" s="75"/>
      <c r="AD12" s="75">
        <v>8831</v>
      </c>
      <c r="AE12" s="75"/>
      <c r="AF12" s="75">
        <v>813406</v>
      </c>
      <c r="AG12" s="75"/>
      <c r="AH12" s="75">
        <v>7153408414</v>
      </c>
      <c r="AI12" s="75"/>
      <c r="AJ12" s="75">
        <v>7181886433</v>
      </c>
      <c r="AK12" s="1"/>
      <c r="AL12" s="81">
        <f>AJ12/'سرمایه گذاری ها'!$O$19</f>
        <v>6.5236302314610854E-3</v>
      </c>
    </row>
    <row r="13" spans="2:38" s="16" customFormat="1" ht="30" x14ac:dyDescent="0.75">
      <c r="B13" s="75" t="s">
        <v>156</v>
      </c>
      <c r="C13" s="75"/>
      <c r="D13" s="75" t="s">
        <v>142</v>
      </c>
      <c r="E13" s="75"/>
      <c r="F13" s="75" t="s">
        <v>142</v>
      </c>
      <c r="G13" s="75"/>
      <c r="H13" s="75" t="s">
        <v>73</v>
      </c>
      <c r="I13" s="75"/>
      <c r="J13" s="75" t="s">
        <v>228</v>
      </c>
      <c r="K13" s="75"/>
      <c r="L13" s="75">
        <v>0</v>
      </c>
      <c r="M13" s="75"/>
      <c r="N13" s="75">
        <v>0</v>
      </c>
      <c r="O13" s="75"/>
      <c r="P13" s="75">
        <v>0</v>
      </c>
      <c r="Q13" s="75"/>
      <c r="R13" s="75">
        <v>0</v>
      </c>
      <c r="S13" s="75"/>
      <c r="T13" s="75">
        <v>0</v>
      </c>
      <c r="U13" s="75"/>
      <c r="V13" s="76">
        <v>10000</v>
      </c>
      <c r="W13" s="75"/>
      <c r="X13" s="76">
        <v>6377155650</v>
      </c>
      <c r="Y13" s="75"/>
      <c r="Z13" s="76">
        <v>0</v>
      </c>
      <c r="AA13" s="75"/>
      <c r="AB13" s="76">
        <v>0</v>
      </c>
      <c r="AC13" s="75"/>
      <c r="AD13" s="75">
        <v>10000</v>
      </c>
      <c r="AE13" s="75"/>
      <c r="AF13" s="75">
        <v>641830</v>
      </c>
      <c r="AG13" s="75"/>
      <c r="AH13" s="75">
        <v>6377155650</v>
      </c>
      <c r="AI13" s="75"/>
      <c r="AJ13" s="75">
        <v>6417136683</v>
      </c>
      <c r="AK13" s="1"/>
      <c r="AL13" s="81">
        <f>AJ13/'سرمایه گذاری ها'!$O$19</f>
        <v>5.8289736624462032E-3</v>
      </c>
    </row>
    <row r="14" spans="2:38" s="16" customFormat="1" ht="30" x14ac:dyDescent="0.75">
      <c r="B14" s="75" t="s">
        <v>229</v>
      </c>
      <c r="C14" s="75"/>
      <c r="D14" s="75" t="s">
        <v>142</v>
      </c>
      <c r="E14" s="75"/>
      <c r="F14" s="75" t="s">
        <v>142</v>
      </c>
      <c r="G14" s="75"/>
      <c r="H14" s="75" t="s">
        <v>230</v>
      </c>
      <c r="I14" s="75"/>
      <c r="J14" s="75" t="s">
        <v>231</v>
      </c>
      <c r="K14" s="75"/>
      <c r="L14" s="75">
        <v>0</v>
      </c>
      <c r="M14" s="75"/>
      <c r="N14" s="75">
        <v>0</v>
      </c>
      <c r="O14" s="75"/>
      <c r="P14" s="75">
        <v>0</v>
      </c>
      <c r="Q14" s="75"/>
      <c r="R14" s="75">
        <v>0</v>
      </c>
      <c r="S14" s="75"/>
      <c r="T14" s="75">
        <v>0</v>
      </c>
      <c r="U14" s="75"/>
      <c r="V14" s="76">
        <v>10100</v>
      </c>
      <c r="W14" s="75"/>
      <c r="X14" s="76">
        <v>5571261603</v>
      </c>
      <c r="Y14" s="75"/>
      <c r="Z14" s="76">
        <v>0</v>
      </c>
      <c r="AA14" s="75"/>
      <c r="AB14" s="76">
        <v>0</v>
      </c>
      <c r="AC14" s="75"/>
      <c r="AD14" s="75">
        <v>10100</v>
      </c>
      <c r="AE14" s="75"/>
      <c r="AF14" s="75">
        <v>551680</v>
      </c>
      <c r="AG14" s="75"/>
      <c r="AH14" s="75">
        <v>5571261603</v>
      </c>
      <c r="AI14" s="75"/>
      <c r="AJ14" s="75">
        <v>5570958080</v>
      </c>
      <c r="AK14" s="1"/>
      <c r="AL14" s="81">
        <f>AJ14/'سرمایه گذاری ها'!$O$19</f>
        <v>5.0603516064941937E-3</v>
      </c>
    </row>
    <row r="15" spans="2:38" s="16" customFormat="1" ht="30" x14ac:dyDescent="0.75">
      <c r="B15" s="75" t="s">
        <v>141</v>
      </c>
      <c r="C15" s="75"/>
      <c r="D15" s="75" t="s">
        <v>142</v>
      </c>
      <c r="E15" s="75"/>
      <c r="F15" s="75" t="s">
        <v>142</v>
      </c>
      <c r="G15" s="75"/>
      <c r="H15" s="75" t="s">
        <v>143</v>
      </c>
      <c r="I15" s="75"/>
      <c r="J15" s="75" t="s">
        <v>144</v>
      </c>
      <c r="K15" s="75"/>
      <c r="L15" s="75">
        <v>18</v>
      </c>
      <c r="M15" s="75"/>
      <c r="N15" s="75">
        <v>18</v>
      </c>
      <c r="O15" s="75"/>
      <c r="P15" s="75">
        <v>5400</v>
      </c>
      <c r="Q15" s="75"/>
      <c r="R15" s="75">
        <v>5184939600</v>
      </c>
      <c r="S15" s="75"/>
      <c r="T15" s="75">
        <v>5399021250</v>
      </c>
      <c r="U15" s="75"/>
      <c r="V15" s="76">
        <v>0</v>
      </c>
      <c r="W15" s="75"/>
      <c r="X15" s="76">
        <v>0</v>
      </c>
      <c r="Y15" s="75"/>
      <c r="Z15" s="76">
        <v>0</v>
      </c>
      <c r="AA15" s="75"/>
      <c r="AB15" s="76">
        <v>0</v>
      </c>
      <c r="AC15" s="75"/>
      <c r="AD15" s="75">
        <v>5400</v>
      </c>
      <c r="AE15" s="75"/>
      <c r="AF15" s="75">
        <v>940000</v>
      </c>
      <c r="AG15" s="75"/>
      <c r="AH15" s="75">
        <v>5184939600</v>
      </c>
      <c r="AI15" s="75"/>
      <c r="AJ15" s="75">
        <v>5075079975</v>
      </c>
      <c r="AK15" s="1"/>
      <c r="AL15" s="81">
        <f>AJ15/'سرمایه گذاری ها'!$O$19</f>
        <v>4.6099232368622955E-3</v>
      </c>
    </row>
    <row r="16" spans="2:38" s="16" customFormat="1" ht="30" x14ac:dyDescent="0.75">
      <c r="B16" s="75" t="s">
        <v>174</v>
      </c>
      <c r="C16" s="75"/>
      <c r="D16" s="75" t="s">
        <v>142</v>
      </c>
      <c r="E16" s="75"/>
      <c r="F16" s="75" t="s">
        <v>142</v>
      </c>
      <c r="G16" s="75"/>
      <c r="H16" s="75" t="s">
        <v>213</v>
      </c>
      <c r="I16" s="75"/>
      <c r="J16" s="75" t="s">
        <v>214</v>
      </c>
      <c r="K16" s="75"/>
      <c r="L16" s="75">
        <v>0</v>
      </c>
      <c r="M16" s="75"/>
      <c r="N16" s="75">
        <v>0</v>
      </c>
      <c r="O16" s="75"/>
      <c r="P16" s="75">
        <v>477</v>
      </c>
      <c r="Q16" s="75"/>
      <c r="R16" s="75">
        <v>317771385</v>
      </c>
      <c r="S16" s="75"/>
      <c r="T16" s="75">
        <v>320104370</v>
      </c>
      <c r="U16" s="75"/>
      <c r="V16" s="76">
        <v>0</v>
      </c>
      <c r="W16" s="75"/>
      <c r="X16" s="76">
        <v>0</v>
      </c>
      <c r="Y16" s="75"/>
      <c r="Z16" s="76">
        <v>0</v>
      </c>
      <c r="AA16" s="75"/>
      <c r="AB16" s="76">
        <v>0</v>
      </c>
      <c r="AC16" s="75"/>
      <c r="AD16" s="75">
        <v>477</v>
      </c>
      <c r="AE16" s="75"/>
      <c r="AF16" s="75">
        <v>682320</v>
      </c>
      <c r="AG16" s="75"/>
      <c r="AH16" s="75">
        <v>317771385</v>
      </c>
      <c r="AI16" s="75"/>
      <c r="AJ16" s="75">
        <v>325407649</v>
      </c>
      <c r="AK16" s="1"/>
      <c r="AL16" s="81">
        <f>AJ16/'سرمایه گذاری ها'!$O$19</f>
        <v>2.9558239278344175E-4</v>
      </c>
    </row>
    <row r="17" spans="2:39" s="16" customFormat="1" ht="30" x14ac:dyDescent="0.75">
      <c r="B17" s="75" t="s">
        <v>232</v>
      </c>
      <c r="C17" s="75"/>
      <c r="D17" s="75" t="s">
        <v>142</v>
      </c>
      <c r="E17" s="75"/>
      <c r="F17" s="75" t="s">
        <v>142</v>
      </c>
      <c r="G17" s="75"/>
      <c r="H17" s="75" t="s">
        <v>233</v>
      </c>
      <c r="I17" s="75"/>
      <c r="J17" s="75" t="s">
        <v>234</v>
      </c>
      <c r="K17" s="75"/>
      <c r="L17" s="75">
        <v>0</v>
      </c>
      <c r="M17" s="75"/>
      <c r="N17" s="75">
        <v>0</v>
      </c>
      <c r="O17" s="75"/>
      <c r="P17" s="75">
        <v>0</v>
      </c>
      <c r="Q17" s="75"/>
      <c r="R17" s="75">
        <v>0</v>
      </c>
      <c r="S17" s="75"/>
      <c r="T17" s="75">
        <v>0</v>
      </c>
      <c r="U17" s="75"/>
      <c r="V17" s="76">
        <v>200</v>
      </c>
      <c r="W17" s="75"/>
      <c r="X17" s="76">
        <v>197261745</v>
      </c>
      <c r="Y17" s="75"/>
      <c r="Z17" s="76">
        <v>0</v>
      </c>
      <c r="AA17" s="75"/>
      <c r="AB17" s="76">
        <v>0</v>
      </c>
      <c r="AC17" s="75"/>
      <c r="AD17" s="75">
        <v>200</v>
      </c>
      <c r="AE17" s="75"/>
      <c r="AF17" s="75">
        <v>990970</v>
      </c>
      <c r="AG17" s="75"/>
      <c r="AH17" s="75">
        <v>197261745</v>
      </c>
      <c r="AI17" s="75"/>
      <c r="AJ17" s="75">
        <v>198158077</v>
      </c>
      <c r="AK17" s="1"/>
      <c r="AL17" s="81">
        <f>AJ17/'سرمایه گذاری ها'!$O$19</f>
        <v>1.7999588740160653E-4</v>
      </c>
    </row>
    <row r="18" spans="2:39" s="16" customFormat="1" ht="30" x14ac:dyDescent="0.75">
      <c r="B18" s="75" t="s">
        <v>158</v>
      </c>
      <c r="C18" s="75"/>
      <c r="D18" s="75" t="s">
        <v>142</v>
      </c>
      <c r="E18" s="75"/>
      <c r="F18" s="75" t="s">
        <v>142</v>
      </c>
      <c r="G18" s="75"/>
      <c r="H18" s="75" t="s">
        <v>159</v>
      </c>
      <c r="I18" s="75"/>
      <c r="J18" s="75" t="s">
        <v>160</v>
      </c>
      <c r="K18" s="75"/>
      <c r="L18" s="75">
        <v>0</v>
      </c>
      <c r="M18" s="75"/>
      <c r="N18" s="75">
        <v>0</v>
      </c>
      <c r="O18" s="75"/>
      <c r="P18" s="75">
        <v>97</v>
      </c>
      <c r="Q18" s="75"/>
      <c r="R18" s="75">
        <v>59149097</v>
      </c>
      <c r="S18" s="75"/>
      <c r="T18" s="75">
        <v>60428775</v>
      </c>
      <c r="U18" s="75"/>
      <c r="V18" s="76">
        <v>0</v>
      </c>
      <c r="W18" s="75"/>
      <c r="X18" s="76">
        <v>0</v>
      </c>
      <c r="Y18" s="75"/>
      <c r="Z18" s="76">
        <v>0</v>
      </c>
      <c r="AA18" s="75"/>
      <c r="AB18" s="76">
        <v>0</v>
      </c>
      <c r="AC18" s="75"/>
      <c r="AD18" s="75">
        <v>97</v>
      </c>
      <c r="AE18" s="75"/>
      <c r="AF18" s="75">
        <v>632620</v>
      </c>
      <c r="AG18" s="75"/>
      <c r="AH18" s="75">
        <v>59149097</v>
      </c>
      <c r="AI18" s="75"/>
      <c r="AJ18" s="75">
        <v>61353017</v>
      </c>
      <c r="AK18" s="1"/>
      <c r="AL18" s="81">
        <f>AJ18/'سرمایه گذاری ها'!$O$19</f>
        <v>5.5729702805305538E-5</v>
      </c>
    </row>
    <row r="19" spans="2:39" ht="30" x14ac:dyDescent="0.75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  <c r="W19" s="75"/>
      <c r="X19" s="75"/>
      <c r="Y19" s="75"/>
      <c r="Z19" s="76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L19" s="81"/>
    </row>
    <row r="20" spans="2:39" s="56" customFormat="1" ht="30.75" thickBot="1" x14ac:dyDescent="0.8">
      <c r="B20" s="123" t="s">
        <v>95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P20" s="80">
        <f t="shared" ref="P20:AE20" si="0">SUM(P11:P19)</f>
        <v>5974</v>
      </c>
      <c r="Q20" s="80">
        <f t="shared" si="0"/>
        <v>0</v>
      </c>
      <c r="R20" s="80">
        <f t="shared" si="0"/>
        <v>5561860082</v>
      </c>
      <c r="S20" s="80">
        <f t="shared" si="0"/>
        <v>0</v>
      </c>
      <c r="T20" s="80">
        <f t="shared" si="0"/>
        <v>5779554395</v>
      </c>
      <c r="U20" s="80">
        <f t="shared" si="0"/>
        <v>0</v>
      </c>
      <c r="V20" s="80">
        <f t="shared" si="0"/>
        <v>39931</v>
      </c>
      <c r="W20" s="80">
        <f t="shared" si="0"/>
        <v>0</v>
      </c>
      <c r="X20" s="80">
        <f t="shared" si="0"/>
        <v>26795199824</v>
      </c>
      <c r="Y20" s="80">
        <f t="shared" si="0"/>
        <v>0</v>
      </c>
      <c r="Z20" s="80">
        <f t="shared" si="0"/>
        <v>0</v>
      </c>
      <c r="AA20" s="80">
        <f t="shared" si="0"/>
        <v>0</v>
      </c>
      <c r="AB20" s="80">
        <f t="shared" si="0"/>
        <v>0</v>
      </c>
      <c r="AC20" s="80">
        <f t="shared" si="0"/>
        <v>0</v>
      </c>
      <c r="AD20" s="80">
        <f t="shared" si="0"/>
        <v>45905</v>
      </c>
      <c r="AE20" s="80">
        <f t="shared" si="0"/>
        <v>0</v>
      </c>
      <c r="AF20" s="80"/>
      <c r="AG20" s="80">
        <f>SUM(AG11:AG19)</f>
        <v>0</v>
      </c>
      <c r="AH20" s="80">
        <f>SUM(AH11:AH19)</f>
        <v>32357059906</v>
      </c>
      <c r="AI20" s="60"/>
      <c r="AJ20" s="80">
        <f>SUM(AJ11:AJ19)</f>
        <v>32366365696</v>
      </c>
      <c r="AK20" s="60"/>
      <c r="AL20" s="84">
        <f>SUM(AL11:AL19)</f>
        <v>2.9399824643112756E-2</v>
      </c>
      <c r="AM20" s="56">
        <f>SUM(P20:AL20)</f>
        <v>102860131713.0294</v>
      </c>
    </row>
    <row r="21" spans="2:39" ht="21" customHeight="1" thickTop="1" x14ac:dyDescent="0.6"/>
    <row r="26" spans="2:39" ht="33" x14ac:dyDescent="0.8">
      <c r="T26" s="58">
        <v>4</v>
      </c>
    </row>
  </sheetData>
  <sortState xmlns:xlrd2="http://schemas.microsoft.com/office/spreadsheetml/2017/richdata2" ref="B11:AL18">
    <sortCondition descending="1" ref="AJ11:AJ18"/>
  </sortState>
  <mergeCells count="29">
    <mergeCell ref="B20:N20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D24" sqref="D24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216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14" t="s">
        <v>37</v>
      </c>
      <c r="C8" s="114" t="s">
        <v>37</v>
      </c>
      <c r="D8" s="114" t="s">
        <v>37</v>
      </c>
      <c r="E8" s="114" t="s">
        <v>37</v>
      </c>
      <c r="F8" s="114" t="s">
        <v>37</v>
      </c>
      <c r="G8" s="114" t="s">
        <v>37</v>
      </c>
      <c r="H8" s="114" t="s">
        <v>37</v>
      </c>
      <c r="I8" s="114" t="s">
        <v>37</v>
      </c>
      <c r="J8" s="114" t="s">
        <v>37</v>
      </c>
      <c r="L8" s="114" t="s">
        <v>215</v>
      </c>
      <c r="M8" s="114" t="s">
        <v>3</v>
      </c>
      <c r="N8" s="114" t="s">
        <v>3</v>
      </c>
      <c r="O8" s="114" t="s">
        <v>3</v>
      </c>
      <c r="P8" s="114" t="s">
        <v>3</v>
      </c>
      <c r="R8" s="114" t="s">
        <v>4</v>
      </c>
      <c r="S8" s="114" t="s">
        <v>4</v>
      </c>
      <c r="T8" s="114" t="s">
        <v>4</v>
      </c>
      <c r="U8" s="114" t="s">
        <v>4</v>
      </c>
      <c r="V8" s="114" t="s">
        <v>4</v>
      </c>
      <c r="W8" s="114" t="s">
        <v>4</v>
      </c>
      <c r="X8" s="114" t="s">
        <v>4</v>
      </c>
      <c r="Z8" s="114" t="s">
        <v>217</v>
      </c>
      <c r="AA8" s="114" t="s">
        <v>5</v>
      </c>
      <c r="AB8" s="114" t="s">
        <v>5</v>
      </c>
      <c r="AC8" s="114" t="s">
        <v>5</v>
      </c>
      <c r="AD8" s="114" t="s">
        <v>5</v>
      </c>
      <c r="AE8" s="114" t="s">
        <v>5</v>
      </c>
      <c r="AF8" s="114" t="s">
        <v>5</v>
      </c>
    </row>
    <row r="9" spans="2:32" s="16" customFormat="1" x14ac:dyDescent="0.6">
      <c r="B9" s="115" t="s">
        <v>38</v>
      </c>
      <c r="C9" s="23"/>
      <c r="D9" s="115" t="s">
        <v>104</v>
      </c>
      <c r="E9" s="23"/>
      <c r="F9" s="115" t="s">
        <v>30</v>
      </c>
      <c r="G9" s="23"/>
      <c r="H9" s="115" t="s">
        <v>39</v>
      </c>
      <c r="I9" s="23"/>
      <c r="J9" s="115" t="s">
        <v>27</v>
      </c>
      <c r="L9" s="115" t="s">
        <v>6</v>
      </c>
      <c r="M9" s="23"/>
      <c r="N9" s="115" t="s">
        <v>7</v>
      </c>
      <c r="O9" s="23"/>
      <c r="P9" s="115" t="s">
        <v>8</v>
      </c>
      <c r="R9" s="115" t="s">
        <v>9</v>
      </c>
      <c r="S9" s="115" t="s">
        <v>9</v>
      </c>
      <c r="T9" s="115" t="s">
        <v>9</v>
      </c>
      <c r="U9" s="23"/>
      <c r="V9" s="115" t="s">
        <v>10</v>
      </c>
      <c r="W9" s="115" t="s">
        <v>10</v>
      </c>
      <c r="X9" s="115" t="s">
        <v>10</v>
      </c>
      <c r="Z9" s="115" t="s">
        <v>6</v>
      </c>
      <c r="AA9" s="23"/>
      <c r="AB9" s="115" t="s">
        <v>7</v>
      </c>
      <c r="AC9" s="23"/>
      <c r="AD9" s="115" t="s">
        <v>8</v>
      </c>
      <c r="AE9" s="23"/>
      <c r="AF9" s="115" t="s">
        <v>40</v>
      </c>
    </row>
    <row r="10" spans="2:32" s="16" customFormat="1" ht="45.75" customHeight="1" x14ac:dyDescent="0.6">
      <c r="B10" s="116" t="s">
        <v>38</v>
      </c>
      <c r="C10" s="24"/>
      <c r="D10" s="116" t="s">
        <v>29</v>
      </c>
      <c r="E10" s="24"/>
      <c r="F10" s="116" t="s">
        <v>30</v>
      </c>
      <c r="G10" s="24"/>
      <c r="H10" s="116" t="s">
        <v>39</v>
      </c>
      <c r="I10" s="24"/>
      <c r="J10" s="116" t="s">
        <v>27</v>
      </c>
      <c r="L10" s="116" t="s">
        <v>6</v>
      </c>
      <c r="M10" s="24"/>
      <c r="N10" s="116" t="s">
        <v>7</v>
      </c>
      <c r="O10" s="24"/>
      <c r="P10" s="116" t="s">
        <v>8</v>
      </c>
      <c r="R10" s="116" t="s">
        <v>6</v>
      </c>
      <c r="S10" s="24"/>
      <c r="T10" s="116" t="s">
        <v>7</v>
      </c>
      <c r="U10" s="24"/>
      <c r="V10" s="116" t="s">
        <v>6</v>
      </c>
      <c r="W10" s="24"/>
      <c r="X10" s="116" t="s">
        <v>13</v>
      </c>
      <c r="Z10" s="116" t="s">
        <v>6</v>
      </c>
      <c r="AA10" s="24"/>
      <c r="AB10" s="116" t="s">
        <v>7</v>
      </c>
      <c r="AC10" s="24"/>
      <c r="AD10" s="116" t="s">
        <v>8</v>
      </c>
      <c r="AE10" s="24"/>
      <c r="AF10" s="116" t="s">
        <v>40</v>
      </c>
    </row>
    <row r="11" spans="2:32" ht="30.75" x14ac:dyDescent="0.85"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</row>
    <row r="12" spans="2:32" ht="31.5" thickBot="1" x14ac:dyDescent="0.9">
      <c r="B12" s="125" t="s">
        <v>95</v>
      </c>
      <c r="C12" s="125"/>
      <c r="D12" s="125"/>
      <c r="E12" s="125"/>
      <c r="F12" s="125"/>
      <c r="G12" s="125"/>
      <c r="H12" s="125"/>
      <c r="I12" s="125"/>
      <c r="J12" s="125"/>
      <c r="L12" s="83">
        <f>SUM(L11:L11)</f>
        <v>0</v>
      </c>
      <c r="M12" s="82"/>
      <c r="N12" s="83">
        <f>SUM(N11:N11)</f>
        <v>0</v>
      </c>
      <c r="O12" s="82"/>
      <c r="P12" s="83">
        <f>SUM(P11:P11)</f>
        <v>0</v>
      </c>
      <c r="Q12" s="82"/>
      <c r="R12" s="83"/>
      <c r="S12" s="82"/>
      <c r="T12" s="83"/>
      <c r="U12" s="82"/>
      <c r="V12" s="83">
        <f>SUM(V11:V11)</f>
        <v>0</v>
      </c>
      <c r="W12" s="82"/>
      <c r="X12" s="83">
        <f>SUM(X11:X11)</f>
        <v>0</v>
      </c>
      <c r="Y12" s="82"/>
      <c r="Z12" s="83"/>
      <c r="AA12" s="82"/>
      <c r="AB12" s="83"/>
      <c r="AC12" s="82"/>
      <c r="AD12" s="83"/>
      <c r="AE12" s="82"/>
      <c r="AF12" s="83"/>
    </row>
    <row r="13" spans="2:32" ht="21.75" thickTop="1" x14ac:dyDescent="0.6"/>
    <row r="17" spans="16:16" ht="33" x14ac:dyDescent="0.8">
      <c r="P17" s="58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85" zoomScaleNormal="100" zoomScaleSheetLayoutView="85" workbookViewId="0">
      <selection activeCell="T10" sqref="T10"/>
    </sheetView>
  </sheetViews>
  <sheetFormatPr defaultRowHeight="21" x14ac:dyDescent="0.55000000000000004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6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216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13" t="s">
        <v>41</v>
      </c>
      <c r="D8" s="114" t="s">
        <v>42</v>
      </c>
      <c r="E8" s="114" t="s">
        <v>42</v>
      </c>
      <c r="F8" s="114" t="s">
        <v>42</v>
      </c>
      <c r="G8" s="114" t="s">
        <v>42</v>
      </c>
      <c r="H8" s="114" t="s">
        <v>42</v>
      </c>
      <c r="I8" s="114" t="s">
        <v>42</v>
      </c>
      <c r="J8" s="114" t="s">
        <v>42</v>
      </c>
      <c r="L8" s="114" t="s">
        <v>215</v>
      </c>
      <c r="N8" s="114" t="s">
        <v>4</v>
      </c>
      <c r="O8" s="114" t="s">
        <v>4</v>
      </c>
      <c r="P8" s="114" t="s">
        <v>4</v>
      </c>
      <c r="R8" s="114" t="s">
        <v>217</v>
      </c>
      <c r="S8" s="114" t="s">
        <v>5</v>
      </c>
      <c r="T8" s="114" t="s">
        <v>5</v>
      </c>
    </row>
    <row r="9" spans="2:28" s="4" customFormat="1" ht="47.25" customHeight="1" x14ac:dyDescent="0.55000000000000004">
      <c r="B9" s="129" t="s">
        <v>41</v>
      </c>
      <c r="D9" s="127" t="s">
        <v>43</v>
      </c>
      <c r="E9" s="40"/>
      <c r="F9" s="127" t="s">
        <v>44</v>
      </c>
      <c r="G9" s="40"/>
      <c r="H9" s="127" t="s">
        <v>45</v>
      </c>
      <c r="I9" s="40"/>
      <c r="J9" s="127" t="s">
        <v>30</v>
      </c>
      <c r="L9" s="127" t="s">
        <v>46</v>
      </c>
      <c r="N9" s="127" t="s">
        <v>47</v>
      </c>
      <c r="O9" s="40"/>
      <c r="P9" s="127" t="s">
        <v>48</v>
      </c>
      <c r="R9" s="127" t="s">
        <v>46</v>
      </c>
      <c r="S9" s="40"/>
      <c r="T9" s="128" t="s">
        <v>40</v>
      </c>
    </row>
    <row r="10" spans="2:28" s="4" customFormat="1" x14ac:dyDescent="0.55000000000000004">
      <c r="B10" s="5" t="s">
        <v>207</v>
      </c>
      <c r="C10" s="5"/>
      <c r="D10" s="29" t="s">
        <v>208</v>
      </c>
      <c r="E10" s="5"/>
      <c r="F10" s="5" t="s">
        <v>49</v>
      </c>
      <c r="G10" s="5"/>
      <c r="H10" s="5" t="s">
        <v>209</v>
      </c>
      <c r="I10" s="5"/>
      <c r="J10" s="30">
        <v>0</v>
      </c>
      <c r="K10" s="5"/>
      <c r="L10" s="30">
        <v>1358143977</v>
      </c>
      <c r="M10" s="5"/>
      <c r="N10" s="30">
        <v>149097524649</v>
      </c>
      <c r="O10" s="5"/>
      <c r="P10" s="30">
        <v>85545732031</v>
      </c>
      <c r="Q10" s="5"/>
      <c r="R10" s="30">
        <v>64909936595</v>
      </c>
      <c r="S10" s="5"/>
      <c r="T10" s="46">
        <f>R10/'سرمایه گذاری ها'!$O$19</f>
        <v>5.8960612736462109E-2</v>
      </c>
    </row>
    <row r="11" spans="2:28" s="4" customFormat="1" x14ac:dyDescent="0.55000000000000004">
      <c r="B11" s="5" t="s">
        <v>50</v>
      </c>
      <c r="C11" s="5"/>
      <c r="D11" s="29" t="s">
        <v>51</v>
      </c>
      <c r="E11" s="5"/>
      <c r="F11" s="5" t="s">
        <v>49</v>
      </c>
      <c r="G11" s="5"/>
      <c r="H11" s="5" t="s">
        <v>52</v>
      </c>
      <c r="I11" s="5"/>
      <c r="J11" s="30">
        <v>0</v>
      </c>
      <c r="K11" s="5"/>
      <c r="L11" s="30">
        <v>888100</v>
      </c>
      <c r="M11" s="5"/>
      <c r="N11" s="30">
        <v>42149094275</v>
      </c>
      <c r="O11" s="5"/>
      <c r="P11" s="30">
        <v>38444226211</v>
      </c>
      <c r="Q11" s="5"/>
      <c r="R11" s="30">
        <v>3705756164</v>
      </c>
      <c r="S11" s="5"/>
      <c r="T11" s="46">
        <f>R11/'سرمایه گذاری ها'!$O$19</f>
        <v>3.3661048761244958E-3</v>
      </c>
    </row>
    <row r="12" spans="2:28" s="4" customFormat="1" x14ac:dyDescent="0.55000000000000004">
      <c r="B12" s="5" t="s">
        <v>53</v>
      </c>
      <c r="C12" s="5"/>
      <c r="D12" s="29" t="s">
        <v>54</v>
      </c>
      <c r="E12" s="5"/>
      <c r="F12" s="5" t="s">
        <v>49</v>
      </c>
      <c r="G12" s="5"/>
      <c r="H12" s="5" t="s">
        <v>55</v>
      </c>
      <c r="I12" s="5"/>
      <c r="J12" s="30">
        <v>0</v>
      </c>
      <c r="K12" s="5"/>
      <c r="L12" s="30">
        <v>500000</v>
      </c>
      <c r="M12" s="5"/>
      <c r="N12" s="30">
        <v>2000001060</v>
      </c>
      <c r="O12" s="5"/>
      <c r="P12" s="30">
        <v>2000170000</v>
      </c>
      <c r="Q12" s="5"/>
      <c r="R12" s="30">
        <v>331060</v>
      </c>
      <c r="S12" s="5"/>
      <c r="T12" s="46">
        <f>R12/'سرمایه گذاری ها'!$O$19</f>
        <v>3.007166772373142E-7</v>
      </c>
    </row>
    <row r="13" spans="2:28" s="4" customFormat="1" x14ac:dyDescent="0.55000000000000004">
      <c r="B13" s="5"/>
      <c r="C13" s="5"/>
      <c r="D13" s="29"/>
      <c r="E13" s="5"/>
      <c r="F13" s="5"/>
      <c r="G13" s="5"/>
      <c r="H13" s="5"/>
      <c r="I13" s="5"/>
      <c r="J13" s="30"/>
      <c r="K13" s="5"/>
      <c r="L13" s="30"/>
      <c r="M13" s="5"/>
      <c r="N13" s="30"/>
      <c r="O13" s="5"/>
      <c r="P13" s="30"/>
      <c r="Q13" s="5"/>
      <c r="R13" s="30"/>
      <c r="S13" s="5"/>
      <c r="T13" s="46"/>
    </row>
    <row r="14" spans="2:28" ht="27" thickBot="1" x14ac:dyDescent="0.6">
      <c r="B14" s="126" t="s">
        <v>95</v>
      </c>
      <c r="C14" s="126"/>
      <c r="D14" s="126"/>
      <c r="E14" s="126"/>
      <c r="F14" s="126"/>
      <c r="G14" s="126"/>
      <c r="H14" s="126"/>
      <c r="I14" s="126"/>
      <c r="J14" s="126"/>
      <c r="L14" s="10">
        <f>SUM(L10:L12)</f>
        <v>1359532077</v>
      </c>
      <c r="N14" s="10">
        <f>SUM(N10:N12)</f>
        <v>193246619984</v>
      </c>
      <c r="P14" s="10">
        <f>SUM(P10:P12)</f>
        <v>125990128242</v>
      </c>
      <c r="R14" s="10">
        <f>SUM(R10:R12)</f>
        <v>68616023819</v>
      </c>
      <c r="T14" s="67">
        <f>SUM(T10:T12)</f>
        <v>6.2327018329263843E-2</v>
      </c>
    </row>
    <row r="15" spans="2:28" ht="21.75" thickTop="1" x14ac:dyDescent="0.55000000000000004"/>
    <row r="25" spans="10:10" ht="33" x14ac:dyDescent="0.8">
      <c r="J25" s="58">
        <v>6</v>
      </c>
    </row>
  </sheetData>
  <sortState xmlns:xlrd2="http://schemas.microsoft.com/office/spreadsheetml/2017/richdata2" ref="B10:U12">
    <sortCondition descending="1" ref="R10:R12"/>
  </sortState>
  <mergeCells count="18">
    <mergeCell ref="B2:T2"/>
    <mergeCell ref="B3:T3"/>
    <mergeCell ref="B4:T4"/>
    <mergeCell ref="B14:J1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28" ht="30" x14ac:dyDescent="0.6">
      <c r="B4" s="112" t="s">
        <v>216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2:28" ht="117" customHeight="1" x14ac:dyDescent="0.6"/>
    <row r="6" spans="2:28" s="2" customFormat="1" ht="30" x14ac:dyDescent="0.55000000000000004">
      <c r="B6" s="14" t="s">
        <v>114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1" t="s">
        <v>103</v>
      </c>
      <c r="D7" s="112" t="s">
        <v>217</v>
      </c>
      <c r="E7" s="112" t="s">
        <v>5</v>
      </c>
      <c r="F7" s="112" t="s">
        <v>5</v>
      </c>
      <c r="G7" s="112" t="s">
        <v>5</v>
      </c>
      <c r="H7" s="112" t="s">
        <v>5</v>
      </c>
      <c r="I7" s="112" t="s">
        <v>5</v>
      </c>
      <c r="J7" s="112" t="s">
        <v>5</v>
      </c>
      <c r="K7" s="112" t="s">
        <v>5</v>
      </c>
      <c r="L7" s="112" t="s">
        <v>5</v>
      </c>
      <c r="M7" s="112" t="s">
        <v>5</v>
      </c>
      <c r="N7" s="112" t="s">
        <v>5</v>
      </c>
    </row>
    <row r="8" spans="2:28" ht="30" x14ac:dyDescent="0.6">
      <c r="B8" s="131" t="s">
        <v>2</v>
      </c>
      <c r="D8" s="130" t="s">
        <v>6</v>
      </c>
      <c r="E8" s="25"/>
      <c r="F8" s="130" t="s">
        <v>32</v>
      </c>
      <c r="G8" s="25"/>
      <c r="H8" s="130" t="s">
        <v>33</v>
      </c>
      <c r="I8" s="25"/>
      <c r="J8" s="130" t="s">
        <v>34</v>
      </c>
      <c r="K8" s="25"/>
      <c r="L8" s="130" t="s">
        <v>35</v>
      </c>
      <c r="M8" s="25"/>
      <c r="N8" s="130" t="s">
        <v>36</v>
      </c>
    </row>
    <row r="9" spans="2:28" x14ac:dyDescent="0.6">
      <c r="D9" s="72"/>
      <c r="E9" s="72"/>
      <c r="F9" s="72"/>
      <c r="G9" s="72"/>
      <c r="H9" s="72"/>
      <c r="I9" s="72"/>
      <c r="J9" s="109"/>
      <c r="K9" s="72"/>
      <c r="L9" s="72"/>
      <c r="M9" s="72"/>
      <c r="N9" s="72"/>
    </row>
    <row r="10" spans="2:28" ht="22.5" thickBot="1" x14ac:dyDescent="0.65">
      <c r="B10" s="2" t="s">
        <v>95</v>
      </c>
      <c r="D10" s="73">
        <f>SUM(D9)</f>
        <v>0</v>
      </c>
      <c r="E10" s="72"/>
      <c r="F10" s="73">
        <f>SUM(F9)</f>
        <v>0</v>
      </c>
      <c r="G10" s="72"/>
      <c r="H10" s="73">
        <f>SUM(H9)</f>
        <v>0</v>
      </c>
      <c r="I10" s="72"/>
      <c r="J10" s="108">
        <f>SUM(J9)</f>
        <v>0</v>
      </c>
      <c r="K10" s="72"/>
      <c r="L10" s="73">
        <f>SUM(L9)</f>
        <v>0</v>
      </c>
      <c r="M10" s="72"/>
      <c r="N10" s="73"/>
    </row>
    <row r="11" spans="2:28" ht="21.75" thickTop="1" x14ac:dyDescent="0.6"/>
    <row r="21" spans="8:8" ht="30" x14ac:dyDescent="0.75">
      <c r="H21" s="59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8"/>
  <sheetViews>
    <sheetView rightToLeft="1" view="pageBreakPreview" topLeftCell="A3" zoomScaleNormal="100" zoomScaleSheetLayoutView="100" workbookViewId="0">
      <selection activeCell="F9" sqref="F9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12" t="s">
        <v>0</v>
      </c>
      <c r="C2" s="112"/>
      <c r="D2" s="112"/>
      <c r="E2" s="112"/>
      <c r="F2" s="112"/>
      <c r="G2" s="112"/>
      <c r="H2" s="112"/>
    </row>
    <row r="3" spans="1:28" ht="30" x14ac:dyDescent="0.55000000000000004">
      <c r="B3" s="112" t="s">
        <v>56</v>
      </c>
      <c r="C3" s="112"/>
      <c r="D3" s="112"/>
      <c r="E3" s="112"/>
      <c r="F3" s="112"/>
      <c r="G3" s="112"/>
      <c r="H3" s="112"/>
    </row>
    <row r="4" spans="1:28" ht="30" x14ac:dyDescent="0.55000000000000004">
      <c r="B4" s="112" t="s">
        <v>216</v>
      </c>
      <c r="C4" s="112"/>
      <c r="D4" s="112"/>
      <c r="E4" s="112"/>
      <c r="F4" s="112"/>
      <c r="G4" s="112"/>
      <c r="H4" s="112"/>
    </row>
    <row r="5" spans="1:28" ht="143.25" customHeight="1" x14ac:dyDescent="0.55000000000000004"/>
    <row r="6" spans="1:28" ht="30" x14ac:dyDescent="0.55000000000000004">
      <c r="A6" s="2" t="s">
        <v>113</v>
      </c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32" t="s">
        <v>60</v>
      </c>
      <c r="C8" s="43"/>
      <c r="D8" s="132" t="s">
        <v>46</v>
      </c>
      <c r="E8" s="43"/>
      <c r="F8" s="132" t="s">
        <v>82</v>
      </c>
      <c r="G8" s="43"/>
      <c r="H8" s="132" t="s">
        <v>12</v>
      </c>
    </row>
    <row r="9" spans="1:28" s="4" customFormat="1" x14ac:dyDescent="0.55000000000000004">
      <c r="B9" s="4" t="s">
        <v>92</v>
      </c>
      <c r="D9" s="68">
        <f>'سرمایه‌گذاری در سهام'!J77</f>
        <v>152672783277</v>
      </c>
      <c r="F9" s="46">
        <f>D9/$D$13</f>
        <v>1.0002360987964045</v>
      </c>
      <c r="G9" s="6"/>
      <c r="H9" s="46">
        <f>D9/'سرمایه گذاری ها'!$O$19</f>
        <v>0.13867955081143005</v>
      </c>
    </row>
    <row r="10" spans="1:28" s="4" customFormat="1" x14ac:dyDescent="0.55000000000000004">
      <c r="B10" s="4" t="s">
        <v>93</v>
      </c>
      <c r="D10" s="68">
        <f>'سرمایه‌گذاری در اوراق بهادار'!J26</f>
        <v>-126860357</v>
      </c>
      <c r="F10" s="46">
        <f>D10/$D$13</f>
        <v>-8.311259273198503E-4</v>
      </c>
      <c r="G10" s="6"/>
      <c r="H10" s="46">
        <f>D10/'سرمایه گذاری ها'!$O$19</f>
        <v>-1.1523296390436614E-4</v>
      </c>
    </row>
    <row r="11" spans="1:28" s="4" customFormat="1" x14ac:dyDescent="0.55000000000000004">
      <c r="B11" s="4" t="s">
        <v>89</v>
      </c>
      <c r="D11" s="68">
        <f>'سایر درآمدها'!D15</f>
        <v>81885520</v>
      </c>
      <c r="F11" s="46">
        <f>D11/$D$13</f>
        <v>5.3647317691269108E-4</v>
      </c>
      <c r="G11" s="6"/>
      <c r="H11" s="46">
        <f>D11/'سرمایه گذاری ها'!$O$19</f>
        <v>7.4380298097775742E-5</v>
      </c>
    </row>
    <row r="12" spans="1:28" s="4" customFormat="1" x14ac:dyDescent="0.55000000000000004">
      <c r="B12" s="4" t="s">
        <v>94</v>
      </c>
      <c r="D12" s="68">
        <f>'درآمد سپرده بانکی'!F14</f>
        <v>8937485</v>
      </c>
      <c r="F12" s="46">
        <f>D12/$D$13</f>
        <v>5.8553954002606594E-5</v>
      </c>
      <c r="G12" s="6"/>
      <c r="H12" s="46">
        <f>D12/'سرمایه گذاری ها'!$O$19</f>
        <v>8.1183193138957805E-6</v>
      </c>
    </row>
    <row r="13" spans="1:28" ht="21.75" thickBot="1" x14ac:dyDescent="0.6">
      <c r="B13" s="31" t="s">
        <v>95</v>
      </c>
      <c r="D13" s="10">
        <f>SUM(D9:D12)</f>
        <v>152636745925</v>
      </c>
      <c r="F13" s="67">
        <f>SUM(F9:F12)</f>
        <v>1</v>
      </c>
      <c r="G13" s="45"/>
      <c r="H13" s="67">
        <f>SUM(H9:H12)</f>
        <v>0.13864681646493734</v>
      </c>
    </row>
    <row r="14" spans="1:28" ht="21.75" thickTop="1" x14ac:dyDescent="0.55000000000000004"/>
    <row r="18" spans="4:4" ht="30" x14ac:dyDescent="0.75">
      <c r="D18" s="60">
        <v>8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2023-01-22T15:25:36Z</cp:lastPrinted>
  <dcterms:created xsi:type="dcterms:W3CDTF">2021-12-28T12:49:50Z</dcterms:created>
  <dcterms:modified xsi:type="dcterms:W3CDTF">2023-01-23T05:17:27Z</dcterms:modified>
</cp:coreProperties>
</file>