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رداد 1401\ارمغان\"/>
    </mc:Choice>
  </mc:AlternateContent>
  <xr:revisionPtr revIDLastSave="0" documentId="13_ncr:1_{EF4F2EFB-BA3F-434E-AD79-368E87363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5" l="1"/>
  <c r="H11" i="15"/>
  <c r="H9" i="15"/>
  <c r="F10" i="15"/>
  <c r="F11" i="15"/>
  <c r="F9" i="15"/>
  <c r="D11" i="15"/>
  <c r="D10" i="15"/>
  <c r="D9" i="15"/>
  <c r="F47" i="10"/>
  <c r="H47" i="10"/>
  <c r="J47" i="10"/>
  <c r="L47" i="10"/>
  <c r="N47" i="10"/>
  <c r="P47" i="10"/>
  <c r="R47" i="10"/>
  <c r="T64" i="11"/>
  <c r="T11" i="6"/>
  <c r="T12" i="6"/>
  <c r="T13" i="6"/>
  <c r="T10" i="6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D23" i="12"/>
  <c r="N23" i="12"/>
  <c r="P23" i="12"/>
  <c r="F23" i="12"/>
  <c r="H23" i="12"/>
  <c r="J23" i="12"/>
  <c r="L23" i="12"/>
  <c r="R23" i="12"/>
  <c r="R54" i="9"/>
  <c r="J32" i="8"/>
  <c r="L32" i="8"/>
  <c r="N32" i="8"/>
  <c r="P32" i="8"/>
  <c r="R32" i="8"/>
  <c r="T32" i="8"/>
  <c r="L64" i="11"/>
  <c r="D64" i="11"/>
  <c r="F64" i="11"/>
  <c r="H64" i="11"/>
  <c r="J64" i="11"/>
  <c r="N64" i="11"/>
  <c r="P64" i="11"/>
  <c r="R64" i="11"/>
  <c r="R15" i="6"/>
  <c r="AJ19" i="3"/>
  <c r="X54" i="1"/>
  <c r="Y54" i="1"/>
  <c r="Z54" i="1"/>
  <c r="X12" i="5"/>
  <c r="V12" i="5"/>
  <c r="P12" i="5"/>
  <c r="N12" i="5"/>
  <c r="L12" i="5"/>
  <c r="D12" i="15"/>
  <c r="V12" i="11" s="1"/>
  <c r="AH19" i="3"/>
  <c r="AF19" i="3"/>
  <c r="P19" i="3"/>
  <c r="R19" i="3"/>
  <c r="X19" i="3"/>
  <c r="T19" i="3"/>
  <c r="V19" i="3"/>
  <c r="V51" i="11" l="1"/>
  <c r="V39" i="11"/>
  <c r="V23" i="11"/>
  <c r="V11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62" i="11"/>
  <c r="V59" i="11"/>
  <c r="V47" i="11"/>
  <c r="V35" i="11"/>
  <c r="V27" i="11"/>
  <c r="V19" i="11"/>
  <c r="V61" i="11"/>
  <c r="V57" i="11"/>
  <c r="V53" i="11"/>
  <c r="V49" i="11"/>
  <c r="V45" i="11"/>
  <c r="V41" i="11"/>
  <c r="V37" i="11"/>
  <c r="V33" i="11"/>
  <c r="V29" i="11"/>
  <c r="V25" i="11"/>
  <c r="V21" i="11"/>
  <c r="V17" i="11"/>
  <c r="V13" i="11"/>
  <c r="V55" i="11"/>
  <c r="V43" i="11"/>
  <c r="V31" i="11"/>
  <c r="V15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F12" i="15"/>
  <c r="F54" i="9"/>
  <c r="D54" i="9"/>
  <c r="H54" i="9"/>
  <c r="J54" i="9"/>
  <c r="L54" i="9"/>
  <c r="N54" i="9"/>
  <c r="P54" i="9"/>
  <c r="J15" i="7"/>
  <c r="F13" i="13"/>
  <c r="D15" i="14"/>
  <c r="F15" i="14"/>
  <c r="J13" i="13"/>
  <c r="N15" i="7"/>
  <c r="P15" i="7"/>
  <c r="T15" i="7"/>
  <c r="Q19" i="3"/>
  <c r="S19" i="3"/>
  <c r="U19" i="3"/>
  <c r="W19" i="3"/>
  <c r="Y19" i="3"/>
  <c r="Z19" i="3"/>
  <c r="AA19" i="3"/>
  <c r="AB19" i="3"/>
  <c r="AC19" i="3"/>
  <c r="AD19" i="3"/>
  <c r="AE19" i="3"/>
  <c r="AG19" i="3"/>
  <c r="E12" i="16"/>
  <c r="V64" i="11" l="1"/>
  <c r="I12" i="16"/>
  <c r="K12" i="16"/>
  <c r="M12" i="16"/>
  <c r="L15" i="7"/>
  <c r="R15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O18" i="16" l="1"/>
  <c r="M18" i="16"/>
  <c r="I18" i="16"/>
  <c r="E13" i="16"/>
  <c r="E18" i="16" s="1"/>
  <c r="K18" i="16"/>
  <c r="AL12" i="3" l="1"/>
  <c r="AL16" i="3"/>
  <c r="AL13" i="3"/>
  <c r="AL17" i="3"/>
  <c r="AL14" i="3"/>
  <c r="AL11" i="3"/>
  <c r="AL19" i="3" s="1"/>
  <c r="AL15" i="3"/>
  <c r="AA13" i="1"/>
  <c r="AA27" i="1"/>
  <c r="AA31" i="1"/>
  <c r="AA35" i="1"/>
  <c r="AA39" i="1"/>
  <c r="AA43" i="1"/>
  <c r="AA47" i="1"/>
  <c r="AA51" i="1"/>
  <c r="AA11" i="1"/>
  <c r="AA12" i="1"/>
  <c r="AA30" i="1"/>
  <c r="AA34" i="1"/>
  <c r="AA42" i="1"/>
  <c r="AA14" i="1"/>
  <c r="AA28" i="1"/>
  <c r="AA32" i="1"/>
  <c r="AA36" i="1"/>
  <c r="AA40" i="1"/>
  <c r="AA44" i="1"/>
  <c r="AA48" i="1"/>
  <c r="AA52" i="1"/>
  <c r="AA46" i="1"/>
  <c r="AA25" i="1"/>
  <c r="AA29" i="1"/>
  <c r="AA33" i="1"/>
  <c r="AA37" i="1"/>
  <c r="AA41" i="1"/>
  <c r="AA45" i="1"/>
  <c r="AA49" i="1"/>
  <c r="AA26" i="1"/>
  <c r="AA38" i="1"/>
  <c r="AA50" i="1"/>
  <c r="Q18" i="16"/>
  <c r="Q13" i="16"/>
  <c r="G13" i="16"/>
  <c r="G18" i="16" s="1"/>
  <c r="Q12" i="16"/>
  <c r="Q16" i="16"/>
  <c r="Q14" i="16"/>
  <c r="Q17" i="16"/>
  <c r="Q15" i="16"/>
  <c r="AA54" i="1" l="1"/>
  <c r="H12" i="15"/>
  <c r="AM19" i="3"/>
  <c r="T15" i="6"/>
</calcChain>
</file>

<file path=xl/sharedStrings.xml><?xml version="1.0" encoding="utf-8"?>
<sst xmlns="http://schemas.openxmlformats.org/spreadsheetml/2006/main" count="898" uniqueCount="260">
  <si>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</si>
  <si>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</si>
  <si>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</si>
  <si>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</si>
  <si>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</si>
  <si>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</si>
  <si>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</si>
  <si>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</si>
  <si>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</si>
  <si>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</si>
  <si>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</si>
  <si>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</si>
  <si>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</si>
  <si>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</si>
  <si>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</si>
  <si>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</si>
  <si>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</si>
  <si>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</si>
  <si>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</si>
  <si>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</si>
  <si>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</si>
  <si>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</si>
  <si>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</si>
  <si>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</si>
  <si>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</si>
  <si>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</si>
  <si>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</si>
  <si>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</si>
  <si>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</si>
  <si>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</si>
  <si>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</si>
  <si>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</si>
  <si>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</si>
  <si>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</si>
  <si>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</si>
  <si>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</si>
  <si>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</si>
  <si>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</si>
  <si>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</si>
  <si>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</si>
  <si>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</si>
  <si>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</si>
  <si>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</si>
  <si>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</si>
  <si>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</si>
  <si>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</si>
  <si>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</si>
  <si>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</si>
  <si>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</si>
  <si>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</si>
  <si>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</si>
  <si>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</si>
  <si>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</si>
  <si>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</si>
  <si>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</si>
  <si>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</si>
  <si>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</si>
  <si>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</si>
  <si>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</si>
  <si>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</si>
  <si>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</si>
  <si>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</si>
  <si>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</si>
  <si>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</si>
  <si>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</si>
  <si>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</si>
  <si>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</si>
  <si>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</si>
  <si>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</si>
  <si>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</si>
  <si>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</si>
  <si>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</si>
  <si>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</si>
  <si>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</si>
  <si>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</si>
  <si>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</si>
  <si>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</si>
  <si>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</si>
  <si>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</si>
  <si>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</si>
  <si>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</si>
  <si>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</si>
  <si>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</si>
  <si>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</si>
  <si>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</si>
  <si>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</si>
  <si>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</si>
  <si>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</si>
  <si>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</si>
  <si>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</si>
  <si>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</si>
  <si>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</si>
  <si>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</si>
  <si>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</si>
  <si>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</si>
  <si>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</si>
  <si>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</si>
  <si>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</si>
  <si>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</si>
  <si>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</si>
  <si>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</si>
  <si>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</si>
  <si>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</si>
  <si>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</si>
  <si>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</si>
  <si>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</si>
  <si>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</si>
  <si>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</si>
  <si>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</si>
  <si>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</si>
  <si>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</si>
  <si>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</si>
  <si>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</si>
  <si>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</si>
  <si>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</si>
  <si>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</si>
  <si>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</si>
  <si>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</si>
  <si>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</si>
  <si>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</si>
  <si>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</si>
  <si>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</si>
  <si>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</si>
  <si>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</si>
  <si>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</si>
  <si>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</si>
  <si>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</si>
  <si>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</si>
  <si>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</si>
  <si>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</si>
  <si>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</si>
  <si>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</si>
  <si>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</si>
  <si>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</si>
  <si>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</si>
  <si>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</si>
  <si>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</si>
  <si>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</si>
  <si>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</si>
  <si>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</si>
  <si>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</si>
  <si>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</si>
  <si>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</si>
  <si>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</si>
  <si>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</si>
  <si>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</si>
  <si>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</si>
  <si>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</si>
  <si>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</si>
  <si>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</si>
  <si>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</si>
  <si>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</si>
  <si>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</si>
  <si>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</si>
  <si>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</si>
  <si>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</si>
  <si>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</si>
  <si>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</si>
  <si>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</si>
  <si>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</si>
  <si>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</si>
  <si>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</si>
  <si>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</si>
  <si>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</si>
  <si>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</si>
  <si>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</si>
  <si>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</si>
  <si>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</si>
  <si>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</si>
  <si>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</si>
  <si>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</si>
  <si>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</si>
  <si>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</si>
  <si>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</si>
  <si>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</si>
  <si>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</si>
  <si>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</si>
  <si>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اسنادخزانه-م18بودجه99-010323</t>
  </si>
  <si>
    <t>اسنادخزانه-م8بودجه00-030919</t>
  </si>
  <si>
    <t>1403/10/24</t>
  </si>
  <si>
    <t>1401/03/30</t>
  </si>
  <si>
    <t>1401/03/28</t>
  </si>
  <si>
    <t>1401/04/31</t>
  </si>
  <si>
    <t>بورس کالای ایران</t>
  </si>
  <si>
    <t>اسنادخزانه-م4بودجه00-030522</t>
  </si>
  <si>
    <t>1400/03/11</t>
  </si>
  <si>
    <t>1403/05/22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</si>
  <si>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</si>
  <si>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</si>
  <si>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</si>
  <si>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</si>
  <si>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</si>
  <si>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</si>
  <si>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</si>
  <si>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</si>
  <si>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</si>
  <si>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</si>
  <si>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</si>
  <si>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</si>
  <si>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</si>
  <si>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برای ماه منتهی به1401/05/31</t>
  </si>
  <si>
    <t>1401/05/31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</si>
  <si>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</si>
  <si>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</si>
  <si>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</si>
  <si>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</si>
  <si>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</si>
  <si>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</si>
  <si>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</si>
  <si>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</si>
  <si>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</si>
  <si>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</si>
  <si>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1403/07/23</t>
  </si>
  <si>
    <t>1403/04/18</t>
  </si>
  <si>
    <t>-23.71%</t>
  </si>
  <si>
    <t>-11.56%</t>
  </si>
  <si>
    <t>-27.82%</t>
  </si>
  <si>
    <t>-7.19%</t>
  </si>
  <si>
    <t>7.99%</t>
  </si>
  <si>
    <t>-13.67%</t>
  </si>
  <si>
    <t>-14.21%</t>
  </si>
  <si>
    <t>-0.58%</t>
  </si>
  <si>
    <t>11.41%</t>
  </si>
  <si>
    <t>-9.69%</t>
  </si>
  <si>
    <t>0.07%</t>
  </si>
  <si>
    <t>0.17%</t>
  </si>
  <si>
    <t>0.09%</t>
  </si>
  <si>
    <t>2.12%</t>
  </si>
  <si>
    <t>0.91%</t>
  </si>
  <si>
    <t>0.95%</t>
  </si>
  <si>
    <t>15.91%</t>
  </si>
  <si>
    <t>1.90%</t>
  </si>
  <si>
    <t>2.04%</t>
  </si>
  <si>
    <t>14.74%</t>
  </si>
  <si>
    <t>3.23%</t>
  </si>
  <si>
    <t>1.17%</t>
  </si>
  <si>
    <t>10.52%</t>
  </si>
  <si>
    <t>6.83%</t>
  </si>
  <si>
    <t>7.62%</t>
  </si>
  <si>
    <t>-4.56%</t>
  </si>
  <si>
    <t>10.20%</t>
  </si>
  <si>
    <t>9.44%</t>
  </si>
  <si>
    <t>-11.77%</t>
  </si>
  <si>
    <t>14.30%</t>
  </si>
  <si>
    <t>-9.94%</t>
  </si>
  <si>
    <t>36.47%</t>
  </si>
  <si>
    <t>13.25%</t>
  </si>
  <si>
    <t>21.88%</t>
  </si>
  <si>
    <t>18.27%</t>
  </si>
  <si>
    <t>18.47%</t>
  </si>
  <si>
    <t>4.59%</t>
  </si>
  <si>
    <t>-4.31%</t>
  </si>
  <si>
    <t>0.33%</t>
  </si>
  <si>
    <t>-11.10%</t>
  </si>
  <si>
    <t>16.74%</t>
  </si>
  <si>
    <t>28.12%</t>
  </si>
  <si>
    <t>1401/05/11</t>
  </si>
  <si>
    <t>1401/05/08</t>
  </si>
  <si>
    <t>1401/05/25</t>
  </si>
  <si>
    <t>3.1.3. درآمد حاصل از فروش سهام و اوراق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</si>
</sst>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.##0"/>
    <numFmt numFmtId="165" formatCode="_(* #,##0.000_);_(* \(#,##0.000\);_(* &quot;-&quot;??_);_(@_)"/>
  </numFmts>
  <fonts count="22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8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5" fontId="2" fillId="0" borderId="0" xfId="3" applyNumberFormat="1" applyFont="1" applyAlignment="1">
      <alignment horizontal="center" vertical="center"/>
    </xf>
    <xf numFmtId="165" fontId="14" fillId="0" borderId="0" xfId="3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 readingOrder="2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53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48232F-1512-8B7E-1F20-FD7FB43AA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22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28" zoomScaleNormal="100" zoomScaleSheetLayoutView="100" workbookViewId="0">
      <selection activeCell="Q18" sqref="Q18"/>
    </sheetView>
  </sheetViews>
  <sheetFormatPr defaultRowHeight="1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66"/>
  <sheetViews>
    <sheetView rightToLeft="1" topLeftCell="A43" zoomScale="85" zoomScaleNormal="85" workbookViewId="0">
      <selection activeCell="P66" sqref="P66"/>
    </sheetView>
  </sheetViews>
  <sheetFormatPr defaultRowHeight="21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2:28" ht="30">
      <c r="B3" s="115" t="s">
        <v>63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28" ht="30">
      <c r="B4" s="115" t="s">
        <v>200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7" spans="2:2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>
      <c r="B9" s="114" t="s">
        <v>2</v>
      </c>
      <c r="D9" s="115" t="s">
        <v>65</v>
      </c>
      <c r="E9" s="115" t="s">
        <v>65</v>
      </c>
      <c r="F9" s="115" t="s">
        <v>65</v>
      </c>
      <c r="G9" s="115" t="s">
        <v>65</v>
      </c>
      <c r="H9" s="115" t="s">
        <v>65</v>
      </c>
      <c r="I9" s="115" t="s">
        <v>65</v>
      </c>
      <c r="J9" s="115" t="s">
        <v>65</v>
      </c>
      <c r="K9" s="115" t="s">
        <v>65</v>
      </c>
      <c r="L9" s="115" t="s">
        <v>65</v>
      </c>
      <c r="N9" s="115" t="s">
        <v>66</v>
      </c>
      <c r="O9" s="115" t="s">
        <v>66</v>
      </c>
      <c r="P9" s="115" t="s">
        <v>66</v>
      </c>
      <c r="Q9" s="115" t="s">
        <v>66</v>
      </c>
      <c r="R9" s="115" t="s">
        <v>66</v>
      </c>
      <c r="S9" s="115" t="s">
        <v>66</v>
      </c>
      <c r="T9" s="115" t="s">
        <v>66</v>
      </c>
      <c r="U9" s="115" t="s">
        <v>66</v>
      </c>
      <c r="V9" s="115" t="s">
        <v>66</v>
      </c>
    </row>
    <row r="10" spans="2:28" s="47" customFormat="1" ht="55.5" customHeight="1">
      <c r="B10" s="130" t="s">
        <v>2</v>
      </c>
      <c r="D10" s="134" t="s">
        <v>86</v>
      </c>
      <c r="E10" s="48"/>
      <c r="F10" s="134" t="s">
        <v>87</v>
      </c>
      <c r="G10" s="48"/>
      <c r="H10" s="134" t="s">
        <v>88</v>
      </c>
      <c r="I10" s="48"/>
      <c r="J10" s="134" t="s">
        <v>46</v>
      </c>
      <c r="K10" s="48"/>
      <c r="L10" s="134" t="s">
        <v>89</v>
      </c>
      <c r="N10" s="134" t="s">
        <v>86</v>
      </c>
      <c r="O10" s="48"/>
      <c r="P10" s="134" t="s">
        <v>87</v>
      </c>
      <c r="Q10" s="48"/>
      <c r="R10" s="134" t="s">
        <v>88</v>
      </c>
      <c r="S10" s="48"/>
      <c r="T10" s="134" t="s">
        <v>46</v>
      </c>
      <c r="U10" s="48"/>
      <c r="V10" s="134" t="s">
        <v>89</v>
      </c>
    </row>
    <row r="11" spans="2:28">
      <c r="B11" s="4" t="s">
        <v>131</v>
      </c>
      <c r="D11" s="28">
        <v>0</v>
      </c>
      <c r="F11" s="28">
        <v>0</v>
      </c>
      <c r="H11" s="28">
        <v>0</v>
      </c>
      <c r="J11" s="28">
        <v>0</v>
      </c>
      <c r="L11" s="52" t="s">
        <v>176</v>
      </c>
      <c r="N11" s="28">
        <v>1678708813</v>
      </c>
      <c r="P11" s="28">
        <v>0</v>
      </c>
      <c r="R11" s="28">
        <v>2754320829</v>
      </c>
      <c r="T11" s="28">
        <v>4433029642</v>
      </c>
      <c r="V11" s="52">
        <f>T11/'جمع درآمدها'!$D$12</f>
        <v>-0.28278779025897605</v>
      </c>
    </row>
    <row r="12" spans="2:28">
      <c r="B12" s="4" t="s">
        <v>183</v>
      </c>
      <c r="D12" s="28">
        <v>0</v>
      </c>
      <c r="F12" s="28">
        <v>3054664818</v>
      </c>
      <c r="H12" s="28">
        <v>0</v>
      </c>
      <c r="J12" s="28">
        <v>3054664818</v>
      </c>
      <c r="L12" s="52" t="s">
        <v>214</v>
      </c>
      <c r="N12" s="28">
        <v>49046191</v>
      </c>
      <c r="P12" s="28">
        <v>3872666840</v>
      </c>
      <c r="R12" s="28">
        <v>13066890</v>
      </c>
      <c r="T12" s="28">
        <v>3934779921</v>
      </c>
      <c r="V12" s="52">
        <f>T12/'جمع درآمدها'!$D$12</f>
        <v>-0.25100389775714887</v>
      </c>
    </row>
    <row r="13" spans="2:28">
      <c r="B13" s="4" t="s">
        <v>146</v>
      </c>
      <c r="D13" s="28">
        <v>0</v>
      </c>
      <c r="F13" s="28">
        <v>1422044822</v>
      </c>
      <c r="H13" s="28">
        <v>66451578</v>
      </c>
      <c r="J13" s="28">
        <v>1488496400</v>
      </c>
      <c r="L13" s="52" t="s">
        <v>215</v>
      </c>
      <c r="N13" s="28">
        <v>1220212076</v>
      </c>
      <c r="P13" s="28">
        <v>2642494939</v>
      </c>
      <c r="R13" s="28">
        <v>66451578</v>
      </c>
      <c r="T13" s="28">
        <v>3929158593</v>
      </c>
      <c r="V13" s="52">
        <f>T13/'جمع درآمدها'!$D$12</f>
        <v>-0.25064530712008659</v>
      </c>
    </row>
    <row r="14" spans="2:28">
      <c r="B14" s="4" t="s">
        <v>79</v>
      </c>
      <c r="D14" s="28">
        <v>0</v>
      </c>
      <c r="F14" s="28">
        <v>0</v>
      </c>
      <c r="H14" s="28">
        <v>0</v>
      </c>
      <c r="J14" s="28">
        <v>0</v>
      </c>
      <c r="L14" s="52" t="s">
        <v>176</v>
      </c>
      <c r="N14" s="28">
        <v>0</v>
      </c>
      <c r="P14" s="28">
        <v>0</v>
      </c>
      <c r="R14" s="28">
        <v>3787830114</v>
      </c>
      <c r="T14" s="28">
        <v>3787830114</v>
      </c>
      <c r="V14" s="52">
        <f>T14/'جمع درآمدها'!$D$12</f>
        <v>-0.24162980947973217</v>
      </c>
    </row>
    <row r="15" spans="2:28">
      <c r="B15" s="4" t="s">
        <v>130</v>
      </c>
      <c r="D15" s="28">
        <v>0</v>
      </c>
      <c r="F15" s="28">
        <v>0</v>
      </c>
      <c r="H15" s="28">
        <v>3583100440</v>
      </c>
      <c r="J15" s="28">
        <v>3583100440</v>
      </c>
      <c r="L15" s="52" t="s">
        <v>216</v>
      </c>
      <c r="N15" s="28">
        <v>0</v>
      </c>
      <c r="P15" s="28">
        <v>0</v>
      </c>
      <c r="R15" s="28">
        <v>3583100440</v>
      </c>
      <c r="T15" s="28">
        <v>3583100440</v>
      </c>
      <c r="V15" s="52">
        <f>T15/'جمع درآمدها'!$D$12</f>
        <v>-0.22856988054030358</v>
      </c>
    </row>
    <row r="16" spans="2:28">
      <c r="B16" s="4" t="s">
        <v>129</v>
      </c>
      <c r="D16" s="28">
        <v>0</v>
      </c>
      <c r="F16" s="28">
        <v>926813602</v>
      </c>
      <c r="H16" s="28">
        <v>0</v>
      </c>
      <c r="J16" s="28">
        <v>926813602</v>
      </c>
      <c r="L16" s="52" t="s">
        <v>217</v>
      </c>
      <c r="N16" s="28">
        <v>0</v>
      </c>
      <c r="P16" s="28">
        <v>3062384100</v>
      </c>
      <c r="R16" s="28">
        <v>0</v>
      </c>
      <c r="T16" s="28">
        <v>3062384100</v>
      </c>
      <c r="V16" s="52">
        <f>T16/'جمع درآمدها'!$D$12</f>
        <v>-0.19535281793706155</v>
      </c>
    </row>
    <row r="17" spans="2:22">
      <c r="B17" s="4" t="s">
        <v>134</v>
      </c>
      <c r="D17" s="28">
        <v>0</v>
      </c>
      <c r="F17" s="28">
        <v>-1029201892</v>
      </c>
      <c r="H17" s="28">
        <v>0</v>
      </c>
      <c r="J17" s="28">
        <v>-1029201892</v>
      </c>
      <c r="L17" s="52" t="s">
        <v>218</v>
      </c>
      <c r="N17" s="28">
        <v>1259277000</v>
      </c>
      <c r="P17" s="28">
        <v>1802046072</v>
      </c>
      <c r="R17" s="28">
        <v>0</v>
      </c>
      <c r="T17" s="28">
        <v>3061323072</v>
      </c>
      <c r="V17" s="52">
        <f>T17/'جمع درآمدها'!$D$12</f>
        <v>-0.19528513380504489</v>
      </c>
    </row>
    <row r="18" spans="2:22">
      <c r="B18" s="4" t="s">
        <v>144</v>
      </c>
      <c r="D18" s="28">
        <v>0</v>
      </c>
      <c r="F18" s="28">
        <v>1760845359</v>
      </c>
      <c r="H18" s="28">
        <v>0</v>
      </c>
      <c r="J18" s="28">
        <v>1760845359</v>
      </c>
      <c r="L18" s="52" t="s">
        <v>219</v>
      </c>
      <c r="N18" s="28">
        <v>897024175</v>
      </c>
      <c r="P18" s="28">
        <v>1262248778</v>
      </c>
      <c r="R18" s="28">
        <v>0</v>
      </c>
      <c r="T18" s="28">
        <v>2159272953</v>
      </c>
      <c r="V18" s="52">
        <f>T18/'جمع درآمدها'!$D$12</f>
        <v>-0.13774237400978873</v>
      </c>
    </row>
    <row r="19" spans="2:22">
      <c r="B19" s="4" t="s">
        <v>202</v>
      </c>
      <c r="D19" s="28">
        <v>0</v>
      </c>
      <c r="F19" s="28">
        <v>1830449044</v>
      </c>
      <c r="H19" s="28">
        <v>0</v>
      </c>
      <c r="J19" s="28">
        <v>1830449044</v>
      </c>
      <c r="L19" s="52" t="s">
        <v>220</v>
      </c>
      <c r="N19" s="28">
        <v>0</v>
      </c>
      <c r="P19" s="28">
        <v>1830449044</v>
      </c>
      <c r="R19" s="28">
        <v>0</v>
      </c>
      <c r="T19" s="28">
        <v>1830449044</v>
      </c>
      <c r="V19" s="52">
        <f>T19/'جمع درآمدها'!$D$12</f>
        <v>-0.11676633862995839</v>
      </c>
    </row>
    <row r="20" spans="2:22">
      <c r="B20" s="4" t="s">
        <v>159</v>
      </c>
      <c r="D20" s="28">
        <v>0</v>
      </c>
      <c r="F20" s="28">
        <v>0</v>
      </c>
      <c r="H20" s="28">
        <v>0</v>
      </c>
      <c r="J20" s="28">
        <v>0</v>
      </c>
      <c r="L20" s="52" t="s">
        <v>176</v>
      </c>
      <c r="N20" s="28">
        <v>0</v>
      </c>
      <c r="P20" s="28">
        <v>0</v>
      </c>
      <c r="R20" s="28">
        <v>1383666823</v>
      </c>
      <c r="T20" s="28">
        <v>1383666823</v>
      </c>
      <c r="V20" s="52">
        <f>T20/'جمع درآمدها'!$D$12</f>
        <v>-8.8265614022444594E-2</v>
      </c>
    </row>
    <row r="21" spans="2:22">
      <c r="B21" s="4" t="s">
        <v>16</v>
      </c>
      <c r="D21" s="28">
        <v>0</v>
      </c>
      <c r="F21" s="28">
        <v>0</v>
      </c>
      <c r="H21" s="28">
        <v>74893129</v>
      </c>
      <c r="J21" s="28">
        <v>74893129</v>
      </c>
      <c r="L21" s="52" t="s">
        <v>221</v>
      </c>
      <c r="N21" s="28">
        <v>1279499246</v>
      </c>
      <c r="P21" s="28">
        <v>0</v>
      </c>
      <c r="R21" s="28">
        <v>74893129</v>
      </c>
      <c r="T21" s="28">
        <v>1354392375</v>
      </c>
      <c r="V21" s="52">
        <f>T21/'جمع درآمدها'!$D$12</f>
        <v>-8.6398165092588936E-2</v>
      </c>
    </row>
    <row r="22" spans="2:22">
      <c r="B22" s="4" t="s">
        <v>127</v>
      </c>
      <c r="D22" s="28">
        <v>0</v>
      </c>
      <c r="F22" s="28">
        <v>0</v>
      </c>
      <c r="H22" s="28">
        <v>0</v>
      </c>
      <c r="J22" s="28">
        <v>0</v>
      </c>
      <c r="L22" s="52" t="s">
        <v>176</v>
      </c>
      <c r="N22" s="28">
        <v>0</v>
      </c>
      <c r="P22" s="28">
        <v>0</v>
      </c>
      <c r="R22" s="28">
        <v>1234253561</v>
      </c>
      <c r="T22" s="28">
        <v>1234253561</v>
      </c>
      <c r="V22" s="52">
        <f>T22/'جمع درآمدها'!$D$12</f>
        <v>-7.8734379266860388E-2</v>
      </c>
    </row>
    <row r="23" spans="2:22">
      <c r="B23" s="4" t="s">
        <v>85</v>
      </c>
      <c r="D23" s="28">
        <v>0</v>
      </c>
      <c r="F23" s="28">
        <v>0</v>
      </c>
      <c r="H23" s="28">
        <v>0</v>
      </c>
      <c r="J23" s="28">
        <v>0</v>
      </c>
      <c r="L23" s="52" t="s">
        <v>176</v>
      </c>
      <c r="N23" s="28">
        <v>0</v>
      </c>
      <c r="P23" s="28">
        <v>0</v>
      </c>
      <c r="R23" s="28">
        <v>1190522704</v>
      </c>
      <c r="T23" s="28">
        <v>1190522704</v>
      </c>
      <c r="V23" s="52">
        <f>T23/'جمع درآمدها'!$D$12</f>
        <v>-7.5944740257908927E-2</v>
      </c>
    </row>
    <row r="24" spans="2:22">
      <c r="B24" s="4" t="s">
        <v>14</v>
      </c>
      <c r="D24" s="28">
        <v>0</v>
      </c>
      <c r="F24" s="28">
        <v>-1469941497</v>
      </c>
      <c r="H24" s="28">
        <v>0</v>
      </c>
      <c r="J24" s="28">
        <v>-1469941497</v>
      </c>
      <c r="L24" s="52" t="s">
        <v>222</v>
      </c>
      <c r="N24" s="28">
        <v>1788523966</v>
      </c>
      <c r="P24" s="28">
        <v>-645675237</v>
      </c>
      <c r="R24" s="28">
        <v>0</v>
      </c>
      <c r="T24" s="28">
        <v>1142848729</v>
      </c>
      <c r="V24" s="52">
        <f>T24/'جمع درآمدها'!$D$12</f>
        <v>-7.290356545605732E-2</v>
      </c>
    </row>
    <row r="25" spans="2:22">
      <c r="B25" s="4" t="s">
        <v>187</v>
      </c>
      <c r="D25" s="28">
        <v>0</v>
      </c>
      <c r="F25" s="28">
        <v>1247704998</v>
      </c>
      <c r="H25" s="28">
        <v>0</v>
      </c>
      <c r="J25" s="28">
        <v>1247704998</v>
      </c>
      <c r="L25" s="52" t="s">
        <v>223</v>
      </c>
      <c r="N25" s="28">
        <v>0</v>
      </c>
      <c r="P25" s="28">
        <v>1134706265</v>
      </c>
      <c r="R25" s="28">
        <v>0</v>
      </c>
      <c r="T25" s="28">
        <v>1134706265</v>
      </c>
      <c r="V25" s="52">
        <f>T25/'جمع درآمدها'!$D$12</f>
        <v>-7.238414880699913E-2</v>
      </c>
    </row>
    <row r="26" spans="2:22">
      <c r="B26" s="4" t="s">
        <v>190</v>
      </c>
      <c r="D26" s="28">
        <v>0</v>
      </c>
      <c r="F26" s="28">
        <v>-409592456</v>
      </c>
      <c r="H26" s="28">
        <v>400529478</v>
      </c>
      <c r="J26" s="28">
        <v>-9062978</v>
      </c>
      <c r="L26" s="52" t="s">
        <v>224</v>
      </c>
      <c r="N26" s="28">
        <v>0</v>
      </c>
      <c r="P26" s="28">
        <v>-74210081</v>
      </c>
      <c r="R26" s="28">
        <v>400529478</v>
      </c>
      <c r="T26" s="28">
        <v>326319397</v>
      </c>
      <c r="V26" s="52">
        <f>T26/'جمع درآمدها'!$D$12</f>
        <v>-2.0816269830904854E-2</v>
      </c>
    </row>
    <row r="27" spans="2:22">
      <c r="B27" s="4" t="s">
        <v>136</v>
      </c>
      <c r="D27" s="28">
        <v>0</v>
      </c>
      <c r="F27" s="28">
        <v>0</v>
      </c>
      <c r="H27" s="28">
        <v>0</v>
      </c>
      <c r="J27" s="28">
        <v>0</v>
      </c>
      <c r="L27" s="52" t="s">
        <v>176</v>
      </c>
      <c r="N27" s="28">
        <v>0</v>
      </c>
      <c r="P27" s="28">
        <v>0</v>
      </c>
      <c r="R27" s="28">
        <v>180312345</v>
      </c>
      <c r="T27" s="28">
        <v>180312345</v>
      </c>
      <c r="V27" s="52">
        <f>T27/'جمع درآمدها'!$D$12</f>
        <v>-1.1502320921986772E-2</v>
      </c>
    </row>
    <row r="28" spans="2:22">
      <c r="B28" s="4" t="s">
        <v>140</v>
      </c>
      <c r="D28" s="28">
        <v>0</v>
      </c>
      <c r="F28" s="28">
        <v>0</v>
      </c>
      <c r="H28" s="28">
        <v>0</v>
      </c>
      <c r="J28" s="28">
        <v>0</v>
      </c>
      <c r="L28" s="52" t="s">
        <v>176</v>
      </c>
      <c r="N28" s="28">
        <v>0</v>
      </c>
      <c r="P28" s="28">
        <v>0</v>
      </c>
      <c r="R28" s="28">
        <v>143618477</v>
      </c>
      <c r="T28" s="28">
        <v>143618477</v>
      </c>
      <c r="V28" s="52">
        <f>T28/'جمع درآمدها'!$D$12</f>
        <v>-9.1615791075257552E-3</v>
      </c>
    </row>
    <row r="29" spans="2:22">
      <c r="B29" s="4" t="s">
        <v>133</v>
      </c>
      <c r="D29" s="28">
        <v>0</v>
      </c>
      <c r="F29" s="28">
        <v>-99007345</v>
      </c>
      <c r="H29" s="28">
        <v>76947373</v>
      </c>
      <c r="J29" s="28">
        <v>-22059972</v>
      </c>
      <c r="L29" s="52" t="s">
        <v>225</v>
      </c>
      <c r="N29" s="28">
        <v>0</v>
      </c>
      <c r="P29" s="28">
        <v>-18886915</v>
      </c>
      <c r="R29" s="28">
        <v>76947373</v>
      </c>
      <c r="T29" s="28">
        <v>58060458</v>
      </c>
      <c r="V29" s="52">
        <f>T29/'جمع درآمدها'!$D$12</f>
        <v>-3.7037398675810814E-3</v>
      </c>
    </row>
    <row r="30" spans="2:22">
      <c r="B30" s="4" t="s">
        <v>147</v>
      </c>
      <c r="D30" s="28">
        <v>0</v>
      </c>
      <c r="F30" s="28">
        <v>0</v>
      </c>
      <c r="H30" s="28">
        <v>0</v>
      </c>
      <c r="J30" s="28">
        <v>0</v>
      </c>
      <c r="L30" s="52" t="s">
        <v>176</v>
      </c>
      <c r="N30" s="28">
        <v>0</v>
      </c>
      <c r="P30" s="28">
        <v>0</v>
      </c>
      <c r="R30" s="28">
        <v>39842440</v>
      </c>
      <c r="T30" s="28">
        <v>39842440</v>
      </c>
      <c r="V30" s="52">
        <f>T30/'جمع درآمدها'!$D$12</f>
        <v>-2.5415926524332134E-3</v>
      </c>
    </row>
    <row r="31" spans="2:22">
      <c r="B31" s="4" t="s">
        <v>139</v>
      </c>
      <c r="D31" s="28">
        <v>0</v>
      </c>
      <c r="F31" s="28">
        <v>0</v>
      </c>
      <c r="H31" s="28">
        <v>0</v>
      </c>
      <c r="J31" s="28">
        <v>0</v>
      </c>
      <c r="L31" s="52" t="s">
        <v>176</v>
      </c>
      <c r="N31" s="28">
        <v>0</v>
      </c>
      <c r="P31" s="28">
        <v>0</v>
      </c>
      <c r="R31" s="28">
        <v>9481255</v>
      </c>
      <c r="T31" s="28">
        <v>9481255</v>
      </c>
      <c r="V31" s="52">
        <f>T31/'جمع درآمدها'!$D$12</f>
        <v>-6.0481958544320242E-4</v>
      </c>
    </row>
    <row r="32" spans="2:22">
      <c r="B32" s="4" t="s">
        <v>15</v>
      </c>
      <c r="D32" s="28">
        <v>0</v>
      </c>
      <c r="F32" s="28">
        <v>-12131783</v>
      </c>
      <c r="H32" s="28">
        <v>0</v>
      </c>
      <c r="J32" s="28">
        <v>-12131783</v>
      </c>
      <c r="L32" s="52" t="s">
        <v>226</v>
      </c>
      <c r="N32" s="28">
        <v>0</v>
      </c>
      <c r="P32" s="28">
        <v>-12636950</v>
      </c>
      <c r="R32" s="28">
        <v>-608102</v>
      </c>
      <c r="T32" s="28">
        <v>-13245052</v>
      </c>
      <c r="V32" s="52">
        <f>T32/'جمع درآمدها'!$D$12</f>
        <v>8.4491629639891119E-4</v>
      </c>
    </row>
    <row r="33" spans="2:22">
      <c r="B33" s="4" t="s">
        <v>175</v>
      </c>
      <c r="D33" s="28">
        <v>0</v>
      </c>
      <c r="F33" s="28">
        <v>0</v>
      </c>
      <c r="H33" s="28">
        <v>0</v>
      </c>
      <c r="J33" s="28">
        <v>0</v>
      </c>
      <c r="L33" s="52" t="s">
        <v>176</v>
      </c>
      <c r="N33" s="28">
        <v>0</v>
      </c>
      <c r="P33" s="28">
        <v>0</v>
      </c>
      <c r="R33" s="28">
        <v>-18606627</v>
      </c>
      <c r="T33" s="28">
        <v>-18606627</v>
      </c>
      <c r="V33" s="52">
        <f>T33/'جمع درآمدها'!$D$12</f>
        <v>1.1869370066131854E-3</v>
      </c>
    </row>
    <row r="34" spans="2:22">
      <c r="B34" s="4" t="s">
        <v>128</v>
      </c>
      <c r="D34" s="28">
        <v>0</v>
      </c>
      <c r="F34" s="28">
        <v>0</v>
      </c>
      <c r="H34" s="28">
        <v>-272930491</v>
      </c>
      <c r="J34" s="28">
        <v>-272930491</v>
      </c>
      <c r="L34" s="52" t="s">
        <v>227</v>
      </c>
      <c r="N34" s="28">
        <v>212597406</v>
      </c>
      <c r="P34" s="28">
        <v>0</v>
      </c>
      <c r="R34" s="28">
        <v>-272930491</v>
      </c>
      <c r="T34" s="28">
        <v>-60333085</v>
      </c>
      <c r="V34" s="52">
        <f>T34/'جمع درآمدها'!$D$12</f>
        <v>3.848713219738262E-3</v>
      </c>
    </row>
    <row r="35" spans="2:22">
      <c r="B35" s="4" t="s">
        <v>210</v>
      </c>
      <c r="D35" s="28">
        <v>0</v>
      </c>
      <c r="F35" s="28">
        <v>-116654614</v>
      </c>
      <c r="H35" s="28">
        <v>0</v>
      </c>
      <c r="J35" s="28">
        <v>-116654614</v>
      </c>
      <c r="L35" s="52" t="s">
        <v>228</v>
      </c>
      <c r="N35" s="28">
        <v>0</v>
      </c>
      <c r="P35" s="28">
        <v>-116654614</v>
      </c>
      <c r="R35" s="28">
        <v>0</v>
      </c>
      <c r="T35" s="28">
        <v>-116654614</v>
      </c>
      <c r="V35" s="52">
        <f>T35/'جمع درآمدها'!$D$12</f>
        <v>7.4415249119991807E-3</v>
      </c>
    </row>
    <row r="36" spans="2:22">
      <c r="B36" s="4" t="s">
        <v>209</v>
      </c>
      <c r="D36" s="28">
        <v>0</v>
      </c>
      <c r="F36" s="28">
        <v>-122601438</v>
      </c>
      <c r="H36" s="28">
        <v>0</v>
      </c>
      <c r="J36" s="28">
        <v>-122601438</v>
      </c>
      <c r="L36" s="52" t="s">
        <v>229</v>
      </c>
      <c r="N36" s="28">
        <v>0</v>
      </c>
      <c r="P36" s="28">
        <v>-122601438</v>
      </c>
      <c r="R36" s="28">
        <v>0</v>
      </c>
      <c r="T36" s="28">
        <v>-122601438</v>
      </c>
      <c r="V36" s="52">
        <f>T36/'جمع درآمدها'!$D$12</f>
        <v>7.8208792935007525E-3</v>
      </c>
    </row>
    <row r="37" spans="2:22">
      <c r="B37" s="4" t="s">
        <v>172</v>
      </c>
      <c r="D37" s="28">
        <v>0</v>
      </c>
      <c r="F37" s="28">
        <v>-2049980896</v>
      </c>
      <c r="H37" s="28">
        <v>0</v>
      </c>
      <c r="J37" s="28">
        <v>-2049980896</v>
      </c>
      <c r="L37" s="52" t="s">
        <v>230</v>
      </c>
      <c r="N37" s="28">
        <v>0</v>
      </c>
      <c r="P37" s="28">
        <v>-213828130</v>
      </c>
      <c r="R37" s="28">
        <v>0</v>
      </c>
      <c r="T37" s="28">
        <v>-213828130</v>
      </c>
      <c r="V37" s="52">
        <f>T37/'جمع درآمدها'!$D$12</f>
        <v>1.3640329359635954E-2</v>
      </c>
    </row>
    <row r="38" spans="2:22">
      <c r="B38" s="4" t="s">
        <v>208</v>
      </c>
      <c r="D38" s="28">
        <v>0</v>
      </c>
      <c r="F38" s="28">
        <v>-244397218</v>
      </c>
      <c r="H38" s="28">
        <v>0</v>
      </c>
      <c r="J38" s="28">
        <v>-244397218</v>
      </c>
      <c r="L38" s="52" t="s">
        <v>231</v>
      </c>
      <c r="N38" s="28">
        <v>0</v>
      </c>
      <c r="P38" s="28">
        <v>-244397218</v>
      </c>
      <c r="R38" s="28">
        <v>0</v>
      </c>
      <c r="T38" s="28">
        <v>-244397218</v>
      </c>
      <c r="V38" s="52">
        <f>T38/'جمع درآمدها'!$D$12</f>
        <v>1.5590364785487993E-2</v>
      </c>
    </row>
    <row r="39" spans="2:22">
      <c r="B39" s="4" t="s">
        <v>205</v>
      </c>
      <c r="D39" s="28">
        <v>0</v>
      </c>
      <c r="F39" s="28">
        <v>-263174818</v>
      </c>
      <c r="H39" s="28">
        <v>0</v>
      </c>
      <c r="J39" s="28">
        <v>-263174818</v>
      </c>
      <c r="L39" s="52" t="s">
        <v>232</v>
      </c>
      <c r="N39" s="28">
        <v>0</v>
      </c>
      <c r="P39" s="28">
        <v>-263174818</v>
      </c>
      <c r="R39" s="28">
        <v>0</v>
      </c>
      <c r="T39" s="28">
        <v>-263174818</v>
      </c>
      <c r="V39" s="52">
        <f>T39/'جمع درآمدها'!$D$12</f>
        <v>1.678820834603122E-2</v>
      </c>
    </row>
    <row r="40" spans="2:22">
      <c r="B40" s="4" t="s">
        <v>135</v>
      </c>
      <c r="D40" s="28">
        <v>0</v>
      </c>
      <c r="F40" s="28">
        <v>-1624109573</v>
      </c>
      <c r="H40" s="28">
        <v>-274927569</v>
      </c>
      <c r="J40" s="28">
        <v>-1899037142</v>
      </c>
      <c r="L40" s="52" t="s">
        <v>233</v>
      </c>
      <c r="N40" s="28">
        <v>0</v>
      </c>
      <c r="P40" s="28">
        <v>-75387086</v>
      </c>
      <c r="R40" s="28">
        <v>-274927569</v>
      </c>
      <c r="T40" s="28">
        <v>-350314655</v>
      </c>
      <c r="V40" s="52">
        <f>T40/'جمع درآمدها'!$D$12</f>
        <v>2.2346953479447443E-2</v>
      </c>
    </row>
    <row r="41" spans="2:22">
      <c r="B41" s="4" t="s">
        <v>204</v>
      </c>
      <c r="D41" s="28">
        <v>0</v>
      </c>
      <c r="F41" s="28">
        <v>-415808767</v>
      </c>
      <c r="H41" s="28">
        <v>0</v>
      </c>
      <c r="J41" s="28">
        <v>-415808767</v>
      </c>
      <c r="L41" s="52" t="s">
        <v>234</v>
      </c>
      <c r="N41" s="28">
        <v>0</v>
      </c>
      <c r="P41" s="28">
        <v>-415808767</v>
      </c>
      <c r="R41" s="28">
        <v>0</v>
      </c>
      <c r="T41" s="28">
        <v>-415808767</v>
      </c>
      <c r="V41" s="52">
        <f>T41/'جمع درآمدها'!$D$12</f>
        <v>2.6524894234000576E-2</v>
      </c>
    </row>
    <row r="42" spans="2:22">
      <c r="B42" s="4" t="s">
        <v>160</v>
      </c>
      <c r="D42" s="28">
        <v>0</v>
      </c>
      <c r="F42" s="28">
        <v>-150991034</v>
      </c>
      <c r="H42" s="28">
        <v>0</v>
      </c>
      <c r="J42" s="28">
        <v>-150991034</v>
      </c>
      <c r="L42" s="52" t="s">
        <v>235</v>
      </c>
      <c r="N42" s="28">
        <v>129074881</v>
      </c>
      <c r="P42" s="28">
        <v>-646070763</v>
      </c>
      <c r="R42" s="28">
        <v>0</v>
      </c>
      <c r="T42" s="28">
        <v>-516995882</v>
      </c>
      <c r="V42" s="52">
        <f>T42/'جمع درآمدها'!$D$12</f>
        <v>3.2979730534310359E-2</v>
      </c>
    </row>
    <row r="43" spans="2:22">
      <c r="B43" s="4" t="s">
        <v>171</v>
      </c>
      <c r="D43" s="28">
        <v>0</v>
      </c>
      <c r="F43" s="28">
        <v>-1355181402</v>
      </c>
      <c r="H43" s="28">
        <v>0</v>
      </c>
      <c r="J43" s="28">
        <v>-1355181402</v>
      </c>
      <c r="L43" s="52" t="s">
        <v>236</v>
      </c>
      <c r="N43" s="28">
        <v>0</v>
      </c>
      <c r="P43" s="28">
        <v>-556262852</v>
      </c>
      <c r="R43" s="28">
        <v>0</v>
      </c>
      <c r="T43" s="28">
        <v>-556262852</v>
      </c>
      <c r="V43" s="52">
        <f>T43/'جمع درآمدها'!$D$12</f>
        <v>3.548461332851964E-2</v>
      </c>
    </row>
    <row r="44" spans="2:22">
      <c r="B44" s="4" t="s">
        <v>132</v>
      </c>
      <c r="D44" s="28">
        <v>0</v>
      </c>
      <c r="F44" s="28">
        <v>-293667862</v>
      </c>
      <c r="H44" s="28">
        <v>-586519237</v>
      </c>
      <c r="J44" s="28">
        <v>-880187099</v>
      </c>
      <c r="L44" s="52" t="s">
        <v>237</v>
      </c>
      <c r="N44" s="28">
        <v>1644880458</v>
      </c>
      <c r="P44" s="28">
        <v>-1780043895</v>
      </c>
      <c r="R44" s="28">
        <v>-586519237</v>
      </c>
      <c r="T44" s="28">
        <v>-721682674</v>
      </c>
      <c r="V44" s="52">
        <f>T44/'جمع درآمدها'!$D$12</f>
        <v>4.6036923984242778E-2</v>
      </c>
    </row>
    <row r="45" spans="2:22">
      <c r="B45" s="4" t="s">
        <v>206</v>
      </c>
      <c r="D45" s="28">
        <v>0</v>
      </c>
      <c r="F45" s="28">
        <v>-982193358</v>
      </c>
      <c r="H45" s="28">
        <v>0</v>
      </c>
      <c r="J45" s="28">
        <v>-982193358</v>
      </c>
      <c r="L45" s="52" t="s">
        <v>238</v>
      </c>
      <c r="N45" s="28">
        <v>0</v>
      </c>
      <c r="P45" s="28">
        <v>-982193358</v>
      </c>
      <c r="R45" s="28">
        <v>0</v>
      </c>
      <c r="T45" s="28">
        <v>-982193358</v>
      </c>
      <c r="V45" s="52">
        <f>T45/'جمع درآمدها'!$D$12</f>
        <v>6.2655184320074386E-2</v>
      </c>
    </row>
    <row r="46" spans="2:22">
      <c r="B46" s="4" t="s">
        <v>19</v>
      </c>
      <c r="D46" s="28">
        <v>566256047</v>
      </c>
      <c r="F46" s="28">
        <v>20859758</v>
      </c>
      <c r="H46" s="28">
        <v>0</v>
      </c>
      <c r="J46" s="28">
        <v>587115805</v>
      </c>
      <c r="L46" s="52" t="s">
        <v>239</v>
      </c>
      <c r="N46" s="28">
        <v>566256047</v>
      </c>
      <c r="P46" s="28">
        <v>-1709879167</v>
      </c>
      <c r="R46" s="28">
        <v>0</v>
      </c>
      <c r="T46" s="28">
        <v>-1143623120</v>
      </c>
      <c r="V46" s="52">
        <f>T46/'جمع درآمدها'!$D$12</f>
        <v>7.2952964701578193E-2</v>
      </c>
    </row>
    <row r="47" spans="2:22">
      <c r="B47" s="4" t="s">
        <v>211</v>
      </c>
      <c r="D47" s="28">
        <v>0</v>
      </c>
      <c r="F47" s="28">
        <v>-1314111241</v>
      </c>
      <c r="H47" s="28">
        <v>0</v>
      </c>
      <c r="J47" s="28">
        <v>-1314111241</v>
      </c>
      <c r="L47" s="52" t="s">
        <v>240</v>
      </c>
      <c r="N47" s="28">
        <v>0</v>
      </c>
      <c r="P47" s="28">
        <v>-1314111241</v>
      </c>
      <c r="R47" s="28">
        <v>0</v>
      </c>
      <c r="T47" s="28">
        <v>-1314111241</v>
      </c>
      <c r="V47" s="52">
        <f>T47/'جمع درآمدها'!$D$12</f>
        <v>8.3828587671977206E-2</v>
      </c>
    </row>
    <row r="48" spans="2:22">
      <c r="B48" s="4" t="s">
        <v>188</v>
      </c>
      <c r="D48" s="28">
        <v>0</v>
      </c>
      <c r="F48" s="28">
        <v>-1215662733</v>
      </c>
      <c r="H48" s="28">
        <v>0</v>
      </c>
      <c r="J48" s="28">
        <v>-1215662733</v>
      </c>
      <c r="L48" s="52" t="s">
        <v>241</v>
      </c>
      <c r="N48" s="28">
        <v>0</v>
      </c>
      <c r="P48" s="28">
        <v>-1355059306</v>
      </c>
      <c r="R48" s="28">
        <v>0</v>
      </c>
      <c r="T48" s="28">
        <v>-1355059306</v>
      </c>
      <c r="V48" s="52">
        <f>T48/'جمع درآمدها'!$D$12</f>
        <v>8.6440709347641587E-2</v>
      </c>
    </row>
    <row r="49" spans="2:22">
      <c r="B49" s="4" t="s">
        <v>189</v>
      </c>
      <c r="D49" s="28">
        <v>0</v>
      </c>
      <c r="F49" s="28">
        <v>1515926250</v>
      </c>
      <c r="H49" s="28">
        <v>0</v>
      </c>
      <c r="J49" s="28">
        <v>1515926250</v>
      </c>
      <c r="L49" s="52" t="s">
        <v>242</v>
      </c>
      <c r="N49" s="28">
        <v>0</v>
      </c>
      <c r="P49" s="28">
        <v>-1382619188</v>
      </c>
      <c r="R49" s="28">
        <v>0</v>
      </c>
      <c r="T49" s="28">
        <v>-1382619188</v>
      </c>
      <c r="V49" s="52">
        <f>T49/'جمع درآمدها'!$D$12</f>
        <v>8.8198784244488432E-2</v>
      </c>
    </row>
    <row r="50" spans="2:22">
      <c r="B50" s="4" t="s">
        <v>145</v>
      </c>
      <c r="D50" s="28">
        <v>0</v>
      </c>
      <c r="F50" s="28">
        <v>0</v>
      </c>
      <c r="H50" s="28">
        <v>-1842152839</v>
      </c>
      <c r="J50" s="28">
        <v>-1842152839</v>
      </c>
      <c r="L50" s="52" t="s">
        <v>243</v>
      </c>
      <c r="N50" s="28">
        <v>1752300000</v>
      </c>
      <c r="P50" s="28">
        <v>0</v>
      </c>
      <c r="R50" s="28">
        <v>-3498339083</v>
      </c>
      <c r="T50" s="28">
        <v>-1746039083</v>
      </c>
      <c r="V50" s="52">
        <f>T50/'جمع درآمدها'!$D$12</f>
        <v>0.1113817352605419</v>
      </c>
    </row>
    <row r="51" spans="2:22">
      <c r="B51" s="4" t="s">
        <v>161</v>
      </c>
      <c r="D51" s="28">
        <v>943393089</v>
      </c>
      <c r="F51" s="28">
        <v>336549703</v>
      </c>
      <c r="H51" s="28">
        <v>0</v>
      </c>
      <c r="J51" s="28">
        <v>1279942792</v>
      </c>
      <c r="L51" s="52" t="s">
        <v>244</v>
      </c>
      <c r="N51" s="28">
        <v>943393089</v>
      </c>
      <c r="P51" s="28">
        <v>-2861771205</v>
      </c>
      <c r="R51" s="28">
        <v>0</v>
      </c>
      <c r="T51" s="28">
        <v>-1918378116</v>
      </c>
      <c r="V51" s="52">
        <f>T51/'جمع درآمدها'!$D$12</f>
        <v>0.12237542992382672</v>
      </c>
    </row>
    <row r="52" spans="2:22">
      <c r="B52" s="4" t="s">
        <v>174</v>
      </c>
      <c r="D52" s="28">
        <v>0</v>
      </c>
      <c r="F52" s="28">
        <v>0</v>
      </c>
      <c r="H52" s="28">
        <v>-4697960556</v>
      </c>
      <c r="J52" s="28">
        <v>-4697960556</v>
      </c>
      <c r="L52" s="52" t="s">
        <v>245</v>
      </c>
      <c r="N52" s="28">
        <v>2710584702</v>
      </c>
      <c r="P52" s="28">
        <v>0</v>
      </c>
      <c r="R52" s="28">
        <v>-4697960556</v>
      </c>
      <c r="T52" s="28">
        <v>-1987375854</v>
      </c>
      <c r="V52" s="52">
        <f>T52/'جمع درآمدها'!$D$12</f>
        <v>0.12677687079781214</v>
      </c>
    </row>
    <row r="53" spans="2:22">
      <c r="B53" s="4" t="s">
        <v>173</v>
      </c>
      <c r="D53" s="28">
        <v>0</v>
      </c>
      <c r="F53" s="28">
        <v>-1074385925</v>
      </c>
      <c r="H53" s="28">
        <v>-632615049</v>
      </c>
      <c r="J53" s="28">
        <v>-1707000974</v>
      </c>
      <c r="L53" s="52" t="s">
        <v>246</v>
      </c>
      <c r="N53" s="28">
        <v>350569146</v>
      </c>
      <c r="P53" s="28">
        <v>-1712891788</v>
      </c>
      <c r="R53" s="28">
        <v>-632615049</v>
      </c>
      <c r="T53" s="28">
        <v>-1994937691</v>
      </c>
      <c r="V53" s="52">
        <f>T53/'جمع درآمدها'!$D$12</f>
        <v>0.12725924861799828</v>
      </c>
    </row>
    <row r="54" spans="2:22">
      <c r="B54" s="4" t="s">
        <v>137</v>
      </c>
      <c r="D54" s="28">
        <v>0</v>
      </c>
      <c r="F54" s="28">
        <v>-2818612563</v>
      </c>
      <c r="H54" s="28">
        <v>0</v>
      </c>
      <c r="J54" s="28">
        <v>-2818612563</v>
      </c>
      <c r="L54" s="52" t="s">
        <v>247</v>
      </c>
      <c r="N54" s="28">
        <v>179080954</v>
      </c>
      <c r="P54" s="28">
        <v>-3213600923</v>
      </c>
      <c r="R54" s="28">
        <v>976919899</v>
      </c>
      <c r="T54" s="28">
        <v>-2057600070</v>
      </c>
      <c r="V54" s="52">
        <f>T54/'جمع درآمدها'!$D$12</f>
        <v>0.13125655003955744</v>
      </c>
    </row>
    <row r="55" spans="2:22">
      <c r="B55" s="4" t="s">
        <v>203</v>
      </c>
      <c r="D55" s="28">
        <v>0</v>
      </c>
      <c r="F55" s="28">
        <v>-2353568715</v>
      </c>
      <c r="H55" s="28">
        <v>0</v>
      </c>
      <c r="J55" s="28">
        <v>-2353568715</v>
      </c>
      <c r="L55" s="52" t="s">
        <v>248</v>
      </c>
      <c r="N55" s="28">
        <v>0</v>
      </c>
      <c r="P55" s="28">
        <v>-2353568715</v>
      </c>
      <c r="R55" s="28">
        <v>0</v>
      </c>
      <c r="T55" s="28">
        <v>-2353568715</v>
      </c>
      <c r="V55" s="52">
        <f>T55/'جمع درآمدها'!$D$12</f>
        <v>0.15013671233590811</v>
      </c>
    </row>
    <row r="56" spans="2:22">
      <c r="B56" s="4" t="s">
        <v>207</v>
      </c>
      <c r="D56" s="28">
        <v>0</v>
      </c>
      <c r="F56" s="28">
        <v>-2378878699</v>
      </c>
      <c r="H56" s="28">
        <v>0</v>
      </c>
      <c r="J56" s="28">
        <v>-2378878699</v>
      </c>
      <c r="L56" s="52" t="s">
        <v>249</v>
      </c>
      <c r="N56" s="28">
        <v>0</v>
      </c>
      <c r="P56" s="28">
        <v>-2378878699</v>
      </c>
      <c r="R56" s="28">
        <v>0</v>
      </c>
      <c r="T56" s="28">
        <v>-2378878699</v>
      </c>
      <c r="V56" s="52">
        <f>T56/'جمع درآمدها'!$D$12</f>
        <v>0.15175126378826903</v>
      </c>
    </row>
    <row r="57" spans="2:22">
      <c r="B57" s="4" t="s">
        <v>157</v>
      </c>
      <c r="D57" s="28">
        <v>0</v>
      </c>
      <c r="F57" s="28">
        <v>-590818018</v>
      </c>
      <c r="H57" s="28">
        <v>0</v>
      </c>
      <c r="J57" s="28">
        <v>-590818018</v>
      </c>
      <c r="L57" s="52" t="s">
        <v>250</v>
      </c>
      <c r="N57" s="28">
        <v>918008048</v>
      </c>
      <c r="P57" s="28">
        <v>-3753695444</v>
      </c>
      <c r="R57" s="28">
        <v>0</v>
      </c>
      <c r="T57" s="28">
        <v>-2835687396</v>
      </c>
      <c r="V57" s="52">
        <f>T57/'جمع درآمدها'!$D$12</f>
        <v>0.18089158822278634</v>
      </c>
    </row>
    <row r="58" spans="2:22">
      <c r="B58" s="4" t="s">
        <v>156</v>
      </c>
      <c r="D58" s="28">
        <v>0</v>
      </c>
      <c r="F58" s="28">
        <v>554858054</v>
      </c>
      <c r="H58" s="28">
        <v>0</v>
      </c>
      <c r="J58" s="28">
        <v>554858054</v>
      </c>
      <c r="L58" s="52" t="s">
        <v>251</v>
      </c>
      <c r="N58" s="28">
        <v>2502300000</v>
      </c>
      <c r="P58" s="28">
        <v>-5695978649</v>
      </c>
      <c r="R58" s="28">
        <v>0</v>
      </c>
      <c r="T58" s="28">
        <v>-3193678649</v>
      </c>
      <c r="V58" s="52">
        <f>T58/'جمع درآمدها'!$D$12</f>
        <v>0.20372824025163194</v>
      </c>
    </row>
    <row r="59" spans="2:22">
      <c r="B59" s="4" t="s">
        <v>138</v>
      </c>
      <c r="D59" s="28">
        <v>0</v>
      </c>
      <c r="F59" s="28">
        <v>-42613585</v>
      </c>
      <c r="H59" s="28">
        <v>0</v>
      </c>
      <c r="J59" s="28">
        <v>-42613585</v>
      </c>
      <c r="L59" s="52" t="s">
        <v>252</v>
      </c>
      <c r="N59" s="28">
        <v>739149462</v>
      </c>
      <c r="P59" s="28">
        <v>-4575849843</v>
      </c>
      <c r="R59" s="28">
        <v>0</v>
      </c>
      <c r="T59" s="28">
        <v>-3836700381</v>
      </c>
      <c r="V59" s="52">
        <f>T59/'جمع درآمدها'!$D$12</f>
        <v>0.24474729705151868</v>
      </c>
    </row>
    <row r="60" spans="2:22">
      <c r="B60" s="4" t="s">
        <v>158</v>
      </c>
      <c r="D60" s="28">
        <v>0</v>
      </c>
      <c r="F60" s="28">
        <v>4823278981</v>
      </c>
      <c r="H60" s="28">
        <v>-3393004953</v>
      </c>
      <c r="J60" s="28">
        <v>1430274028</v>
      </c>
      <c r="L60" s="52" t="s">
        <v>253</v>
      </c>
      <c r="N60" s="28">
        <v>2304274042</v>
      </c>
      <c r="P60" s="28">
        <v>-3143678334</v>
      </c>
      <c r="R60" s="28">
        <v>-3393004953</v>
      </c>
      <c r="T60" s="28">
        <v>-4232409245</v>
      </c>
      <c r="V60" s="52">
        <f>T60/'جمع درآمدها'!$D$12</f>
        <v>0.26998999657607325</v>
      </c>
    </row>
    <row r="61" spans="2:22">
      <c r="B61" s="4" t="s">
        <v>17</v>
      </c>
      <c r="D61" s="28">
        <v>4934469958</v>
      </c>
      <c r="F61" s="28">
        <v>-7091143359</v>
      </c>
      <c r="H61" s="28">
        <v>0</v>
      </c>
      <c r="J61" s="28">
        <v>-2156673401</v>
      </c>
      <c r="L61" s="52" t="s">
        <v>254</v>
      </c>
      <c r="N61" s="28">
        <v>4934469958</v>
      </c>
      <c r="P61" s="28">
        <v>-9770407332</v>
      </c>
      <c r="R61" s="28">
        <v>0</v>
      </c>
      <c r="T61" s="28">
        <v>-4835937374</v>
      </c>
      <c r="V61" s="52">
        <f>T61/'جمع درآمدها'!$D$12</f>
        <v>0.30848971341578396</v>
      </c>
    </row>
    <row r="62" spans="2:22">
      <c r="B62" s="4" t="s">
        <v>18</v>
      </c>
      <c r="D62" s="28">
        <v>0</v>
      </c>
      <c r="F62" s="28">
        <v>-3622795343</v>
      </c>
      <c r="H62" s="28">
        <v>0</v>
      </c>
      <c r="J62" s="28">
        <v>-3622795343</v>
      </c>
      <c r="L62" s="52" t="s">
        <v>255</v>
      </c>
      <c r="N62" s="28">
        <v>0</v>
      </c>
      <c r="P62" s="28">
        <v>-5593981203</v>
      </c>
      <c r="R62" s="28">
        <v>0</v>
      </c>
      <c r="T62" s="28">
        <v>-5593981203</v>
      </c>
      <c r="V62" s="52">
        <f>T62/'جمع درآمدها'!$D$12</f>
        <v>0.3568461550897562</v>
      </c>
    </row>
    <row r="63" spans="2:22">
      <c r="D63" s="28"/>
      <c r="F63" s="28"/>
      <c r="H63" s="28"/>
      <c r="J63" s="28"/>
      <c r="L63" s="52"/>
      <c r="N63" s="28"/>
      <c r="P63" s="28"/>
      <c r="R63" s="28"/>
      <c r="T63" s="28"/>
      <c r="V63" s="52"/>
    </row>
    <row r="64" spans="2:22" ht="21.75" thickBot="1">
      <c r="B64" s="50" t="s">
        <v>102</v>
      </c>
      <c r="D64" s="51">
        <f>SUM(D11:D62)</f>
        <v>6444119094</v>
      </c>
      <c r="F64" s="51">
        <f>SUM(F11:F62)</f>
        <v>-15647230745</v>
      </c>
      <c r="H64" s="51">
        <f>SUM(H11:H62)</f>
        <v>-7498188696</v>
      </c>
      <c r="J64" s="51">
        <f>SUM(J11:J62)</f>
        <v>-16701300347</v>
      </c>
      <c r="L64" s="66">
        <f>SUM(L11:L63)</f>
        <v>0</v>
      </c>
      <c r="N64" s="51">
        <f>SUM(N11:N62)</f>
        <v>28059229660</v>
      </c>
      <c r="P64" s="51">
        <f>SUM(P11:P62)</f>
        <v>-41376807121</v>
      </c>
      <c r="R64" s="51">
        <f>SUM(R11:R62)</f>
        <v>2540245668</v>
      </c>
      <c r="T64" s="51">
        <f>SUM(T11:T62)</f>
        <v>-10777331793</v>
      </c>
      <c r="V64" s="66">
        <f>SUM(V11:V62)</f>
        <v>0.68749773603031561</v>
      </c>
    </row>
    <row r="65" spans="12:12" ht="21.75" thickTop="1"/>
    <row r="66" spans="12:12" ht="30">
      <c r="L66" s="61">
        <v>9</v>
      </c>
    </row>
  </sheetData>
  <sortState xmlns:xlrd2="http://schemas.microsoft.com/office/spreadsheetml/2017/richdata2" ref="B11:V62">
    <sortCondition descending="1" ref="T11:T6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25" bottom="0.25" header="0.3" footer="0.3"/>
  <pageSetup paperSize="9" scale="3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4"/>
  <sheetViews>
    <sheetView rightToLeft="1" topLeftCell="A10" zoomScale="85" zoomScaleNormal="85" workbookViewId="0">
      <selection activeCell="F32" sqref="F32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2:28" ht="30">
      <c r="B3" s="113" t="s">
        <v>63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2:28" ht="30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6" spans="2:28" ht="30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 t="s">
        <v>124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>
      <c r="B8" s="137" t="s">
        <v>2</v>
      </c>
      <c r="D8" s="136" t="s">
        <v>73</v>
      </c>
      <c r="E8" s="136" t="s">
        <v>73</v>
      </c>
      <c r="F8" s="136" t="s">
        <v>73</v>
      </c>
      <c r="G8" s="136" t="s">
        <v>73</v>
      </c>
      <c r="H8" s="136" t="s">
        <v>73</v>
      </c>
      <c r="J8" s="136" t="s">
        <v>65</v>
      </c>
      <c r="K8" s="136" t="s">
        <v>65</v>
      </c>
      <c r="L8" s="136" t="s">
        <v>65</v>
      </c>
      <c r="M8" s="136" t="s">
        <v>65</v>
      </c>
      <c r="N8" s="136" t="s">
        <v>65</v>
      </c>
      <c r="P8" s="136" t="s">
        <v>66</v>
      </c>
      <c r="Q8" s="136" t="s">
        <v>66</v>
      </c>
      <c r="R8" s="136" t="s">
        <v>66</v>
      </c>
      <c r="S8" s="136" t="s">
        <v>66</v>
      </c>
      <c r="T8" s="136" t="s">
        <v>66</v>
      </c>
    </row>
    <row r="9" spans="2:28" s="43" customFormat="1" ht="56.25" customHeight="1">
      <c r="B9" s="137" t="s">
        <v>2</v>
      </c>
      <c r="D9" s="135" t="s">
        <v>74</v>
      </c>
      <c r="E9" s="62"/>
      <c r="F9" s="135" t="s">
        <v>75</v>
      </c>
      <c r="G9" s="62"/>
      <c r="H9" s="135" t="s">
        <v>76</v>
      </c>
      <c r="J9" s="135" t="s">
        <v>77</v>
      </c>
      <c r="K9" s="62"/>
      <c r="L9" s="135" t="s">
        <v>70</v>
      </c>
      <c r="M9" s="62"/>
      <c r="N9" s="135" t="s">
        <v>78</v>
      </c>
      <c r="P9" s="135" t="s">
        <v>77</v>
      </c>
      <c r="Q9" s="62"/>
      <c r="R9" s="135" t="s">
        <v>70</v>
      </c>
      <c r="S9" s="62"/>
      <c r="T9" s="135" t="s">
        <v>78</v>
      </c>
    </row>
    <row r="10" spans="2:28" s="4" customFormat="1">
      <c r="B10" s="49" t="s">
        <v>17</v>
      </c>
      <c r="D10" s="12" t="s">
        <v>256</v>
      </c>
      <c r="E10" s="6"/>
      <c r="F10" s="87">
        <v>3342000</v>
      </c>
      <c r="G10" s="6"/>
      <c r="H10" s="87">
        <v>1700</v>
      </c>
      <c r="I10" s="6"/>
      <c r="J10" s="87">
        <v>5681400000</v>
      </c>
      <c r="K10" s="6"/>
      <c r="L10" s="87">
        <v>746930042</v>
      </c>
      <c r="M10" s="6"/>
      <c r="N10" s="87">
        <v>4934469958</v>
      </c>
      <c r="O10" s="6"/>
      <c r="P10" s="87">
        <v>5681400000</v>
      </c>
      <c r="Q10" s="6"/>
      <c r="R10" s="87">
        <v>746930042</v>
      </c>
      <c r="S10" s="6"/>
      <c r="T10" s="87">
        <v>4934469958</v>
      </c>
    </row>
    <row r="11" spans="2:28" s="4" customFormat="1">
      <c r="B11" s="4" t="s">
        <v>174</v>
      </c>
      <c r="D11" s="6" t="s">
        <v>191</v>
      </c>
      <c r="E11" s="6"/>
      <c r="F11" s="96">
        <v>401649</v>
      </c>
      <c r="G11" s="6"/>
      <c r="H11" s="96">
        <v>7650</v>
      </c>
      <c r="I11" s="6"/>
      <c r="J11" s="96">
        <v>0</v>
      </c>
      <c r="K11" s="6"/>
      <c r="L11" s="96">
        <v>0</v>
      </c>
      <c r="M11" s="6"/>
      <c r="N11" s="96">
        <v>0</v>
      </c>
      <c r="O11" s="6"/>
      <c r="P11" s="96">
        <v>3072614850</v>
      </c>
      <c r="Q11" s="6"/>
      <c r="R11" s="96">
        <v>362030148</v>
      </c>
      <c r="S11" s="6"/>
      <c r="T11" s="96">
        <v>2710584702</v>
      </c>
    </row>
    <row r="12" spans="2:28" s="4" customFormat="1">
      <c r="B12" s="4" t="s">
        <v>156</v>
      </c>
      <c r="D12" s="6" t="s">
        <v>196</v>
      </c>
      <c r="E12" s="6"/>
      <c r="F12" s="96">
        <v>439000</v>
      </c>
      <c r="G12" s="6"/>
      <c r="H12" s="96">
        <v>5700</v>
      </c>
      <c r="I12" s="6"/>
      <c r="J12" s="96">
        <v>0</v>
      </c>
      <c r="K12" s="6"/>
      <c r="L12" s="96">
        <v>0</v>
      </c>
      <c r="M12" s="6"/>
      <c r="N12" s="96">
        <v>0</v>
      </c>
      <c r="O12" s="6"/>
      <c r="P12" s="96">
        <v>2502300000</v>
      </c>
      <c r="Q12" s="6"/>
      <c r="R12" s="96">
        <v>0</v>
      </c>
      <c r="S12" s="6"/>
      <c r="T12" s="96">
        <v>2502300000</v>
      </c>
    </row>
    <row r="13" spans="2:28" s="4" customFormat="1">
      <c r="B13" s="4" t="s">
        <v>158</v>
      </c>
      <c r="D13" s="6" t="s">
        <v>181</v>
      </c>
      <c r="E13" s="6"/>
      <c r="F13" s="96">
        <v>3778923</v>
      </c>
      <c r="G13" s="6"/>
      <c r="H13" s="96">
        <v>672</v>
      </c>
      <c r="I13" s="6"/>
      <c r="J13" s="96">
        <v>0</v>
      </c>
      <c r="K13" s="6"/>
      <c r="L13" s="96">
        <v>0</v>
      </c>
      <c r="M13" s="6"/>
      <c r="N13" s="96">
        <v>0</v>
      </c>
      <c r="O13" s="6"/>
      <c r="P13" s="96">
        <v>2539436256</v>
      </c>
      <c r="Q13" s="6"/>
      <c r="R13" s="96">
        <v>235162214</v>
      </c>
      <c r="S13" s="6"/>
      <c r="T13" s="96">
        <v>2304274042</v>
      </c>
    </row>
    <row r="14" spans="2:28" s="4" customFormat="1">
      <c r="B14" s="4" t="s">
        <v>14</v>
      </c>
      <c r="D14" s="6" t="s">
        <v>194</v>
      </c>
      <c r="E14" s="6"/>
      <c r="F14" s="96">
        <v>1382000</v>
      </c>
      <c r="G14" s="6"/>
      <c r="H14" s="96">
        <v>1350</v>
      </c>
      <c r="I14" s="6"/>
      <c r="J14" s="96">
        <v>0</v>
      </c>
      <c r="K14" s="6"/>
      <c r="L14" s="96">
        <v>0</v>
      </c>
      <c r="M14" s="6"/>
      <c r="N14" s="96">
        <v>0</v>
      </c>
      <c r="O14" s="6"/>
      <c r="P14" s="96">
        <v>1865700000</v>
      </c>
      <c r="Q14" s="6"/>
      <c r="R14" s="96">
        <v>77176034</v>
      </c>
      <c r="S14" s="6"/>
      <c r="T14" s="96">
        <v>1788523966</v>
      </c>
    </row>
    <row r="15" spans="2:28" s="4" customFormat="1">
      <c r="B15" s="4" t="s">
        <v>145</v>
      </c>
      <c r="D15" s="6" t="s">
        <v>181</v>
      </c>
      <c r="E15" s="6"/>
      <c r="F15" s="96">
        <v>2655000</v>
      </c>
      <c r="G15" s="6"/>
      <c r="H15" s="96">
        <v>660</v>
      </c>
      <c r="I15" s="6"/>
      <c r="J15" s="96">
        <v>0</v>
      </c>
      <c r="K15" s="6"/>
      <c r="L15" s="96">
        <v>0</v>
      </c>
      <c r="M15" s="6"/>
      <c r="N15" s="96">
        <v>0</v>
      </c>
      <c r="O15" s="6"/>
      <c r="P15" s="96">
        <v>1752300000</v>
      </c>
      <c r="Q15" s="6"/>
      <c r="R15" s="96">
        <v>0</v>
      </c>
      <c r="S15" s="6"/>
      <c r="T15" s="96">
        <v>1752300000</v>
      </c>
    </row>
    <row r="16" spans="2:28" s="4" customFormat="1">
      <c r="B16" s="4" t="s">
        <v>131</v>
      </c>
      <c r="D16" s="6" t="s">
        <v>170</v>
      </c>
      <c r="E16" s="6"/>
      <c r="F16" s="96">
        <v>363478</v>
      </c>
      <c r="G16" s="6"/>
      <c r="H16" s="96">
        <v>5055</v>
      </c>
      <c r="I16" s="6"/>
      <c r="J16" s="96">
        <v>0</v>
      </c>
      <c r="K16" s="6"/>
      <c r="L16" s="96">
        <v>0</v>
      </c>
      <c r="M16" s="6"/>
      <c r="N16" s="96">
        <v>0</v>
      </c>
      <c r="O16" s="6"/>
      <c r="P16" s="96">
        <v>1837381290</v>
      </c>
      <c r="Q16" s="6"/>
      <c r="R16" s="96">
        <v>158672477</v>
      </c>
      <c r="S16" s="6"/>
      <c r="T16" s="96">
        <v>1678708813</v>
      </c>
    </row>
    <row r="17" spans="2:20" s="4" customFormat="1">
      <c r="B17" s="4" t="s">
        <v>132</v>
      </c>
      <c r="D17" s="6" t="s">
        <v>180</v>
      </c>
      <c r="E17" s="6"/>
      <c r="F17" s="96">
        <v>770803</v>
      </c>
      <c r="G17" s="6"/>
      <c r="H17" s="96">
        <v>2400</v>
      </c>
      <c r="I17" s="6"/>
      <c r="J17" s="96">
        <v>0</v>
      </c>
      <c r="K17" s="6"/>
      <c r="L17" s="96">
        <v>0</v>
      </c>
      <c r="M17" s="6"/>
      <c r="N17" s="96">
        <v>0</v>
      </c>
      <c r="O17" s="6"/>
      <c r="P17" s="96">
        <v>1849927200</v>
      </c>
      <c r="Q17" s="6"/>
      <c r="R17" s="96">
        <v>205046742</v>
      </c>
      <c r="S17" s="6"/>
      <c r="T17" s="96">
        <v>1644880458</v>
      </c>
    </row>
    <row r="18" spans="2:20" s="4" customFormat="1">
      <c r="B18" s="4" t="s">
        <v>16</v>
      </c>
      <c r="D18" s="98" t="s">
        <v>168</v>
      </c>
      <c r="E18" s="98"/>
      <c r="F18" s="96">
        <v>414000</v>
      </c>
      <c r="G18" s="98"/>
      <c r="H18" s="96">
        <v>3370</v>
      </c>
      <c r="I18" s="98"/>
      <c r="J18" s="96">
        <v>0</v>
      </c>
      <c r="K18" s="98"/>
      <c r="L18" s="96">
        <v>0</v>
      </c>
      <c r="M18" s="98"/>
      <c r="N18" s="96">
        <v>0</v>
      </c>
      <c r="O18" s="98"/>
      <c r="P18" s="96">
        <v>1395180000</v>
      </c>
      <c r="Q18" s="98"/>
      <c r="R18" s="96">
        <v>115680754</v>
      </c>
      <c r="S18" s="98"/>
      <c r="T18" s="96">
        <v>1279499246</v>
      </c>
    </row>
    <row r="19" spans="2:20" s="4" customFormat="1">
      <c r="B19" s="4" t="s">
        <v>134</v>
      </c>
      <c r="D19" s="98" t="s">
        <v>169</v>
      </c>
      <c r="E19" s="98"/>
      <c r="F19" s="96">
        <v>577650</v>
      </c>
      <c r="G19" s="98"/>
      <c r="H19" s="96">
        <v>2180</v>
      </c>
      <c r="I19" s="98"/>
      <c r="J19" s="96">
        <v>0</v>
      </c>
      <c r="K19" s="98"/>
      <c r="L19" s="96">
        <v>0</v>
      </c>
      <c r="M19" s="98"/>
      <c r="N19" s="96">
        <v>0</v>
      </c>
      <c r="O19" s="98"/>
      <c r="P19" s="96">
        <v>1259277000</v>
      </c>
      <c r="Q19" s="98"/>
      <c r="R19" s="96">
        <v>0</v>
      </c>
      <c r="S19" s="98"/>
      <c r="T19" s="96">
        <v>1259277000</v>
      </c>
    </row>
    <row r="20" spans="2:20" s="4" customFormat="1">
      <c r="B20" s="4" t="s">
        <v>146</v>
      </c>
      <c r="D20" s="98" t="s">
        <v>192</v>
      </c>
      <c r="E20" s="98"/>
      <c r="F20" s="96">
        <v>1985531</v>
      </c>
      <c r="G20" s="98"/>
      <c r="H20" s="96">
        <v>700</v>
      </c>
      <c r="I20" s="98"/>
      <c r="J20" s="96">
        <v>0</v>
      </c>
      <c r="K20" s="98"/>
      <c r="L20" s="96">
        <v>0</v>
      </c>
      <c r="M20" s="98"/>
      <c r="N20" s="96">
        <v>0</v>
      </c>
      <c r="O20" s="98"/>
      <c r="P20" s="96">
        <v>1389871700</v>
      </c>
      <c r="Q20" s="98"/>
      <c r="R20" s="96">
        <v>169659624</v>
      </c>
      <c r="S20" s="98"/>
      <c r="T20" s="96">
        <v>1220212076</v>
      </c>
    </row>
    <row r="21" spans="2:20" s="4" customFormat="1">
      <c r="B21" s="4" t="s">
        <v>161</v>
      </c>
      <c r="D21" s="98" t="s">
        <v>257</v>
      </c>
      <c r="E21" s="98"/>
      <c r="F21" s="96">
        <v>940456</v>
      </c>
      <c r="G21" s="98"/>
      <c r="H21" s="96">
        <v>1100</v>
      </c>
      <c r="I21" s="98"/>
      <c r="J21" s="96">
        <v>1034501600</v>
      </c>
      <c r="K21" s="98"/>
      <c r="L21" s="96">
        <v>91108511</v>
      </c>
      <c r="M21" s="98"/>
      <c r="N21" s="96">
        <v>943393089</v>
      </c>
      <c r="O21" s="98"/>
      <c r="P21" s="96">
        <v>1034501600</v>
      </c>
      <c r="Q21" s="98"/>
      <c r="R21" s="96">
        <v>91108511</v>
      </c>
      <c r="S21" s="98"/>
      <c r="T21" s="96">
        <v>943393089</v>
      </c>
    </row>
    <row r="22" spans="2:20" s="4" customFormat="1">
      <c r="B22" s="4" t="s">
        <v>157</v>
      </c>
      <c r="D22" s="98" t="s">
        <v>193</v>
      </c>
      <c r="E22" s="98"/>
      <c r="F22" s="96">
        <v>250000</v>
      </c>
      <c r="G22" s="98"/>
      <c r="H22" s="96">
        <v>3750</v>
      </c>
      <c r="I22" s="98"/>
      <c r="J22" s="96">
        <v>0</v>
      </c>
      <c r="K22" s="98"/>
      <c r="L22" s="96">
        <v>0</v>
      </c>
      <c r="M22" s="98"/>
      <c r="N22" s="96">
        <v>0</v>
      </c>
      <c r="O22" s="98"/>
      <c r="P22" s="96">
        <v>937500000</v>
      </c>
      <c r="Q22" s="98"/>
      <c r="R22" s="96">
        <v>19491952</v>
      </c>
      <c r="S22" s="98"/>
      <c r="T22" s="96">
        <v>918008048</v>
      </c>
    </row>
    <row r="23" spans="2:20" s="4" customFormat="1">
      <c r="B23" s="4" t="s">
        <v>144</v>
      </c>
      <c r="D23" s="6" t="s">
        <v>195</v>
      </c>
      <c r="E23" s="6"/>
      <c r="F23" s="96">
        <v>193594</v>
      </c>
      <c r="G23" s="6"/>
      <c r="H23" s="96">
        <v>5300</v>
      </c>
      <c r="I23" s="6"/>
      <c r="J23" s="96">
        <v>0</v>
      </c>
      <c r="K23" s="6"/>
      <c r="L23" s="96">
        <v>0</v>
      </c>
      <c r="M23" s="6"/>
      <c r="N23" s="96">
        <v>0</v>
      </c>
      <c r="O23" s="6"/>
      <c r="P23" s="96">
        <v>1026048200</v>
      </c>
      <c r="Q23" s="6"/>
      <c r="R23" s="96">
        <v>129024025</v>
      </c>
      <c r="S23" s="6"/>
      <c r="T23" s="96">
        <v>897024175</v>
      </c>
    </row>
    <row r="24" spans="2:20" s="4" customFormat="1">
      <c r="B24" s="4" t="s">
        <v>138</v>
      </c>
      <c r="D24" s="6" t="s">
        <v>194</v>
      </c>
      <c r="E24" s="6"/>
      <c r="F24" s="96">
        <v>681827</v>
      </c>
      <c r="G24" s="6"/>
      <c r="H24" s="96">
        <v>1240</v>
      </c>
      <c r="I24" s="6"/>
      <c r="J24" s="96">
        <v>0</v>
      </c>
      <c r="K24" s="6"/>
      <c r="L24" s="96">
        <v>0</v>
      </c>
      <c r="M24" s="6"/>
      <c r="N24" s="96">
        <v>0</v>
      </c>
      <c r="O24" s="6"/>
      <c r="P24" s="96">
        <v>845465480</v>
      </c>
      <c r="Q24" s="6"/>
      <c r="R24" s="96">
        <v>106316018</v>
      </c>
      <c r="S24" s="6"/>
      <c r="T24" s="96">
        <v>739149462</v>
      </c>
    </row>
    <row r="25" spans="2:20" s="4" customFormat="1">
      <c r="B25" s="4" t="s">
        <v>19</v>
      </c>
      <c r="D25" s="6" t="s">
        <v>258</v>
      </c>
      <c r="E25" s="6"/>
      <c r="F25" s="96">
        <v>3460000</v>
      </c>
      <c r="G25" s="6"/>
      <c r="H25" s="96">
        <v>190</v>
      </c>
      <c r="I25" s="6"/>
      <c r="J25" s="96">
        <v>657400000</v>
      </c>
      <c r="K25" s="6"/>
      <c r="L25" s="96">
        <v>91143953</v>
      </c>
      <c r="M25" s="6"/>
      <c r="N25" s="96">
        <v>566256047</v>
      </c>
      <c r="O25" s="6"/>
      <c r="P25" s="96">
        <v>657400000</v>
      </c>
      <c r="Q25" s="6"/>
      <c r="R25" s="96">
        <v>91143953</v>
      </c>
      <c r="S25" s="6"/>
      <c r="T25" s="96">
        <v>566256047</v>
      </c>
    </row>
    <row r="26" spans="2:20" s="4" customFormat="1">
      <c r="B26" s="4" t="s">
        <v>173</v>
      </c>
      <c r="D26" s="6" t="s">
        <v>181</v>
      </c>
      <c r="E26" s="6"/>
      <c r="F26" s="96">
        <v>1486000</v>
      </c>
      <c r="G26" s="6"/>
      <c r="H26" s="96">
        <v>265</v>
      </c>
      <c r="I26" s="6"/>
      <c r="J26" s="96">
        <v>0</v>
      </c>
      <c r="K26" s="6"/>
      <c r="L26" s="96">
        <v>0</v>
      </c>
      <c r="M26" s="6"/>
      <c r="N26" s="96">
        <v>0</v>
      </c>
      <c r="O26" s="6"/>
      <c r="P26" s="96">
        <v>393790000</v>
      </c>
      <c r="Q26" s="6"/>
      <c r="R26" s="96">
        <v>43220854</v>
      </c>
      <c r="S26" s="6"/>
      <c r="T26" s="96">
        <v>350569146</v>
      </c>
    </row>
    <row r="27" spans="2:20" s="4" customFormat="1">
      <c r="B27" s="4" t="s">
        <v>128</v>
      </c>
      <c r="D27" s="6" t="s">
        <v>197</v>
      </c>
      <c r="E27" s="6"/>
      <c r="F27" s="96">
        <v>332919</v>
      </c>
      <c r="G27" s="6"/>
      <c r="H27" s="96">
        <v>730</v>
      </c>
      <c r="I27" s="6"/>
      <c r="J27" s="96">
        <v>0</v>
      </c>
      <c r="K27" s="6"/>
      <c r="L27" s="96">
        <v>0</v>
      </c>
      <c r="M27" s="6"/>
      <c r="N27" s="96">
        <v>0</v>
      </c>
      <c r="O27" s="6"/>
      <c r="P27" s="96">
        <v>243030870</v>
      </c>
      <c r="Q27" s="6"/>
      <c r="R27" s="96">
        <v>30433464</v>
      </c>
      <c r="S27" s="6"/>
      <c r="T27" s="96">
        <v>212597406</v>
      </c>
    </row>
    <row r="28" spans="2:20" s="4" customFormat="1">
      <c r="B28" s="4" t="s">
        <v>137</v>
      </c>
      <c r="D28" s="6" t="s">
        <v>199</v>
      </c>
      <c r="E28" s="6"/>
      <c r="F28" s="96">
        <v>452745</v>
      </c>
      <c r="G28" s="6"/>
      <c r="H28" s="96">
        <v>450</v>
      </c>
      <c r="I28" s="6"/>
      <c r="J28" s="96">
        <v>0</v>
      </c>
      <c r="K28" s="6"/>
      <c r="L28" s="96">
        <v>0</v>
      </c>
      <c r="M28" s="6"/>
      <c r="N28" s="96">
        <v>0</v>
      </c>
      <c r="O28" s="6"/>
      <c r="P28" s="96">
        <v>203735250</v>
      </c>
      <c r="Q28" s="6"/>
      <c r="R28" s="96">
        <v>24654296</v>
      </c>
      <c r="S28" s="6"/>
      <c r="T28" s="96">
        <v>179080954</v>
      </c>
    </row>
    <row r="29" spans="2:20" s="4" customFormat="1">
      <c r="B29" s="4" t="s">
        <v>160</v>
      </c>
      <c r="D29" s="6" t="s">
        <v>191</v>
      </c>
      <c r="E29" s="6"/>
      <c r="F29" s="96">
        <v>501303</v>
      </c>
      <c r="G29" s="6"/>
      <c r="H29" s="96">
        <v>270</v>
      </c>
      <c r="I29" s="6"/>
      <c r="J29" s="96">
        <v>0</v>
      </c>
      <c r="K29" s="6"/>
      <c r="L29" s="96">
        <v>0</v>
      </c>
      <c r="M29" s="6"/>
      <c r="N29" s="96">
        <v>0</v>
      </c>
      <c r="O29" s="6"/>
      <c r="P29" s="96">
        <v>135351810</v>
      </c>
      <c r="Q29" s="6"/>
      <c r="R29" s="96">
        <v>6276929</v>
      </c>
      <c r="S29" s="6"/>
      <c r="T29" s="96">
        <v>129074881</v>
      </c>
    </row>
    <row r="30" spans="2:20" s="4" customFormat="1">
      <c r="B30" s="4" t="s">
        <v>183</v>
      </c>
      <c r="D30" s="6" t="s">
        <v>198</v>
      </c>
      <c r="E30" s="6"/>
      <c r="F30" s="96">
        <v>700000</v>
      </c>
      <c r="G30" s="6"/>
      <c r="H30" s="96">
        <v>80</v>
      </c>
      <c r="I30" s="6"/>
      <c r="J30" s="96">
        <v>0</v>
      </c>
      <c r="K30" s="6"/>
      <c r="L30" s="96">
        <v>0</v>
      </c>
      <c r="M30" s="6"/>
      <c r="N30" s="96">
        <v>0</v>
      </c>
      <c r="O30" s="6"/>
      <c r="P30" s="96">
        <v>56000000</v>
      </c>
      <c r="Q30" s="6"/>
      <c r="R30" s="96">
        <v>6953809</v>
      </c>
      <c r="S30" s="6"/>
      <c r="T30" s="96">
        <v>49046191</v>
      </c>
    </row>
    <row r="31" spans="2:20" s="4" customFormat="1">
      <c r="D31" s="6"/>
      <c r="E31" s="6"/>
      <c r="F31" s="96"/>
      <c r="G31" s="6"/>
      <c r="H31" s="96"/>
      <c r="I31" s="6"/>
      <c r="J31" s="96"/>
      <c r="K31" s="6"/>
      <c r="L31" s="96"/>
      <c r="M31" s="6"/>
      <c r="N31" s="96"/>
      <c r="O31" s="6"/>
      <c r="P31" s="96"/>
      <c r="Q31" s="6"/>
      <c r="R31" s="96"/>
      <c r="S31" s="6"/>
      <c r="T31" s="96"/>
    </row>
    <row r="32" spans="2:20" ht="21.75" thickBot="1">
      <c r="B32" s="31" t="s">
        <v>102</v>
      </c>
      <c r="C32" s="31"/>
      <c r="D32" s="31"/>
      <c r="E32" s="31"/>
      <c r="F32" s="74"/>
      <c r="G32" s="74"/>
      <c r="H32" s="74"/>
      <c r="I32" s="74"/>
      <c r="J32" s="74">
        <f>SUM(J10:J30)</f>
        <v>7373301600</v>
      </c>
      <c r="K32" s="74"/>
      <c r="L32" s="74">
        <f>SUM(L10:L30)</f>
        <v>929182506</v>
      </c>
      <c r="M32" s="74"/>
      <c r="N32" s="74">
        <f>SUM(N10:N30)</f>
        <v>6444119094</v>
      </c>
      <c r="O32" s="74"/>
      <c r="P32" s="74">
        <f>SUM(P10:P30)</f>
        <v>30678211506</v>
      </c>
      <c r="Q32" s="81"/>
      <c r="R32" s="74">
        <f>SUM(R10:R30)</f>
        <v>2618981846</v>
      </c>
      <c r="S32" s="81"/>
      <c r="T32" s="74">
        <f>SUM(T10:T30)</f>
        <v>28059229660</v>
      </c>
    </row>
    <row r="33" spans="10:10" ht="21.75" thickTop="1"/>
    <row r="34" spans="10:10" ht="30">
      <c r="J34" s="56">
        <v>10</v>
      </c>
    </row>
  </sheetData>
  <sortState xmlns:xlrd2="http://schemas.microsoft.com/office/spreadsheetml/2017/richdata2" ref="B10:T31">
    <sortCondition descending="1" ref="T10:T31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56"/>
  <sheetViews>
    <sheetView rightToLeft="1" topLeftCell="A25" zoomScale="70" zoomScaleNormal="70" workbookViewId="0">
      <selection activeCell="L57" sqref="L57"/>
    </sheetView>
  </sheetViews>
  <sheetFormatPr defaultRowHeight="21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2:28" ht="30">
      <c r="B3" s="115" t="s">
        <v>63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2:28" ht="30">
      <c r="B4" s="115" t="s">
        <v>200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6" spans="2:28" s="2" customFormat="1" ht="30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14" t="s">
        <v>2</v>
      </c>
      <c r="D8" s="115" t="s">
        <v>65</v>
      </c>
      <c r="E8" s="115" t="s">
        <v>65</v>
      </c>
      <c r="F8" s="115" t="s">
        <v>65</v>
      </c>
      <c r="G8" s="115" t="s">
        <v>65</v>
      </c>
      <c r="H8" s="115" t="s">
        <v>65</v>
      </c>
      <c r="I8" s="115" t="s">
        <v>65</v>
      </c>
      <c r="J8" s="115" t="s">
        <v>65</v>
      </c>
      <c r="L8" s="115" t="s">
        <v>66</v>
      </c>
      <c r="M8" s="115" t="s">
        <v>66</v>
      </c>
      <c r="N8" s="115" t="s">
        <v>66</v>
      </c>
      <c r="O8" s="115" t="s">
        <v>66</v>
      </c>
      <c r="P8" s="115" t="s">
        <v>66</v>
      </c>
      <c r="Q8" s="115" t="s">
        <v>66</v>
      </c>
      <c r="R8" s="115" t="s">
        <v>66</v>
      </c>
    </row>
    <row r="9" spans="2:28" ht="48" customHeight="1">
      <c r="B9" s="114" t="s">
        <v>2</v>
      </c>
      <c r="D9" s="118" t="s">
        <v>6</v>
      </c>
      <c r="E9" s="54"/>
      <c r="F9" s="118" t="s">
        <v>81</v>
      </c>
      <c r="G9" s="54"/>
      <c r="H9" s="118" t="s">
        <v>82</v>
      </c>
      <c r="I9" s="54"/>
      <c r="J9" s="118" t="s">
        <v>83</v>
      </c>
      <c r="K9" s="42"/>
      <c r="L9" s="118" t="s">
        <v>6</v>
      </c>
      <c r="M9" s="54"/>
      <c r="N9" s="118" t="s">
        <v>81</v>
      </c>
      <c r="O9" s="54"/>
      <c r="P9" s="118" t="s">
        <v>82</v>
      </c>
      <c r="Q9" s="54"/>
      <c r="R9" s="118" t="s">
        <v>83</v>
      </c>
    </row>
    <row r="10" spans="2:28" s="2" customFormat="1">
      <c r="B10" s="44" t="s">
        <v>183</v>
      </c>
      <c r="D10" s="90">
        <v>1517000</v>
      </c>
      <c r="E10" s="80"/>
      <c r="F10" s="90">
        <v>23554551537</v>
      </c>
      <c r="G10" s="80"/>
      <c r="H10" s="90">
        <v>20499886719</v>
      </c>
      <c r="I10" s="80"/>
      <c r="J10" s="90">
        <v>3054664818</v>
      </c>
      <c r="K10" s="91"/>
      <c r="L10" s="90">
        <v>1517000</v>
      </c>
      <c r="M10" s="80"/>
      <c r="N10" s="90">
        <v>23554551537</v>
      </c>
      <c r="O10" s="80"/>
      <c r="P10" s="90">
        <v>19681884697</v>
      </c>
      <c r="Q10" s="80"/>
      <c r="R10" s="90">
        <v>3872666840</v>
      </c>
    </row>
    <row r="11" spans="2:28" s="2" customFormat="1">
      <c r="B11" s="2" t="s">
        <v>129</v>
      </c>
      <c r="D11" s="92">
        <v>60347</v>
      </c>
      <c r="E11" s="80"/>
      <c r="F11" s="92">
        <v>14397104484</v>
      </c>
      <c r="G11" s="80"/>
      <c r="H11" s="92">
        <v>13470290882</v>
      </c>
      <c r="I11" s="80"/>
      <c r="J11" s="92">
        <v>926813602</v>
      </c>
      <c r="K11" s="91"/>
      <c r="L11" s="92">
        <v>60347</v>
      </c>
      <c r="M11" s="80"/>
      <c r="N11" s="92">
        <v>14397104484</v>
      </c>
      <c r="O11" s="80"/>
      <c r="P11" s="92">
        <v>11334720384</v>
      </c>
      <c r="Q11" s="80"/>
      <c r="R11" s="92">
        <v>3062384100</v>
      </c>
    </row>
    <row r="12" spans="2:28" s="2" customFormat="1">
      <c r="B12" s="2" t="s">
        <v>146</v>
      </c>
      <c r="D12" s="92">
        <v>2109837</v>
      </c>
      <c r="E12" s="80"/>
      <c r="F12" s="92">
        <v>39743521753</v>
      </c>
      <c r="G12" s="80"/>
      <c r="H12" s="92">
        <v>38321476931</v>
      </c>
      <c r="I12" s="80"/>
      <c r="J12" s="92">
        <v>1422044822</v>
      </c>
      <c r="K12" s="91"/>
      <c r="L12" s="92">
        <v>2109837</v>
      </c>
      <c r="M12" s="80"/>
      <c r="N12" s="92">
        <v>39743521753</v>
      </c>
      <c r="O12" s="80"/>
      <c r="P12" s="92">
        <v>37101026814</v>
      </c>
      <c r="Q12" s="80"/>
      <c r="R12" s="92">
        <v>2642494939</v>
      </c>
    </row>
    <row r="13" spans="2:28" s="2" customFormat="1">
      <c r="B13" s="2" t="s">
        <v>202</v>
      </c>
      <c r="D13" s="92">
        <v>11489812</v>
      </c>
      <c r="E13" s="80"/>
      <c r="F13" s="92">
        <v>25915264646</v>
      </c>
      <c r="G13" s="80"/>
      <c r="H13" s="92">
        <v>24084815602</v>
      </c>
      <c r="I13" s="80"/>
      <c r="J13" s="92">
        <v>1830449044</v>
      </c>
      <c r="K13" s="91"/>
      <c r="L13" s="92">
        <v>11489812</v>
      </c>
      <c r="M13" s="80"/>
      <c r="N13" s="92">
        <v>25915264646</v>
      </c>
      <c r="O13" s="80"/>
      <c r="P13" s="92">
        <v>24084815602</v>
      </c>
      <c r="Q13" s="80"/>
      <c r="R13" s="92">
        <v>1830449044</v>
      </c>
    </row>
    <row r="14" spans="2:28" s="2" customFormat="1">
      <c r="B14" s="2" t="s">
        <v>134</v>
      </c>
      <c r="D14" s="92">
        <v>1358650</v>
      </c>
      <c r="E14" s="80"/>
      <c r="F14" s="92">
        <v>26525116878</v>
      </c>
      <c r="G14" s="80"/>
      <c r="H14" s="92">
        <v>27554318771</v>
      </c>
      <c r="I14" s="80"/>
      <c r="J14" s="92">
        <v>-1029201892</v>
      </c>
      <c r="K14" s="91"/>
      <c r="L14" s="92">
        <v>1358650</v>
      </c>
      <c r="M14" s="80"/>
      <c r="N14" s="92">
        <v>26525116878</v>
      </c>
      <c r="O14" s="80"/>
      <c r="P14" s="92">
        <v>24723070806</v>
      </c>
      <c r="Q14" s="80"/>
      <c r="R14" s="92">
        <v>1802046072</v>
      </c>
    </row>
    <row r="15" spans="2:28" s="2" customFormat="1">
      <c r="B15" s="2" t="s">
        <v>144</v>
      </c>
      <c r="D15" s="92">
        <v>193594</v>
      </c>
      <c r="E15" s="80"/>
      <c r="F15" s="92">
        <v>15181758507</v>
      </c>
      <c r="G15" s="80"/>
      <c r="H15" s="92">
        <v>13420913148</v>
      </c>
      <c r="I15" s="80"/>
      <c r="J15" s="92">
        <v>1760845359</v>
      </c>
      <c r="K15" s="91"/>
      <c r="L15" s="92">
        <v>193594</v>
      </c>
      <c r="M15" s="80"/>
      <c r="N15" s="92">
        <v>15181758507</v>
      </c>
      <c r="O15" s="80"/>
      <c r="P15" s="92">
        <v>13919509729</v>
      </c>
      <c r="Q15" s="80"/>
      <c r="R15" s="92">
        <v>1262248778</v>
      </c>
    </row>
    <row r="16" spans="2:28" s="2" customFormat="1">
      <c r="B16" s="2" t="s">
        <v>187</v>
      </c>
      <c r="D16" s="92">
        <v>255000</v>
      </c>
      <c r="E16" s="80"/>
      <c r="F16" s="92">
        <v>20030206905</v>
      </c>
      <c r="G16" s="80"/>
      <c r="H16" s="92">
        <v>18782501907</v>
      </c>
      <c r="I16" s="80"/>
      <c r="J16" s="92">
        <v>1247704998</v>
      </c>
      <c r="K16" s="91"/>
      <c r="L16" s="92">
        <v>255000</v>
      </c>
      <c r="M16" s="80"/>
      <c r="N16" s="92">
        <v>20030206905</v>
      </c>
      <c r="O16" s="80"/>
      <c r="P16" s="92">
        <v>18895500640</v>
      </c>
      <c r="Q16" s="80"/>
      <c r="R16" s="92">
        <v>1134706265</v>
      </c>
    </row>
    <row r="17" spans="2:18" s="2" customFormat="1">
      <c r="B17" s="2" t="s">
        <v>152</v>
      </c>
      <c r="D17" s="92">
        <v>20200</v>
      </c>
      <c r="E17" s="80"/>
      <c r="F17" s="92">
        <v>12984630109</v>
      </c>
      <c r="G17" s="80"/>
      <c r="H17" s="92">
        <v>12677073293</v>
      </c>
      <c r="I17" s="80"/>
      <c r="J17" s="92">
        <v>307556816</v>
      </c>
      <c r="K17" s="91"/>
      <c r="L17" s="92">
        <v>20200</v>
      </c>
      <c r="M17" s="80"/>
      <c r="N17" s="92">
        <v>12984630109</v>
      </c>
      <c r="O17" s="80"/>
      <c r="P17" s="92">
        <v>12677073293</v>
      </c>
      <c r="Q17" s="80"/>
      <c r="R17" s="92">
        <v>307556816</v>
      </c>
    </row>
    <row r="18" spans="2:18" s="2" customFormat="1">
      <c r="B18" s="2" t="s">
        <v>165</v>
      </c>
      <c r="D18" s="92">
        <v>20097</v>
      </c>
      <c r="E18" s="80"/>
      <c r="F18" s="92">
        <v>12553325047</v>
      </c>
      <c r="G18" s="80"/>
      <c r="H18" s="92">
        <v>12257311610</v>
      </c>
      <c r="I18" s="80"/>
      <c r="J18" s="92">
        <v>296013437</v>
      </c>
      <c r="K18" s="91"/>
      <c r="L18" s="92">
        <v>20097</v>
      </c>
      <c r="M18" s="80"/>
      <c r="N18" s="92">
        <v>12553325047</v>
      </c>
      <c r="O18" s="80"/>
      <c r="P18" s="92">
        <v>12254839074</v>
      </c>
      <c r="Q18" s="80"/>
      <c r="R18" s="92">
        <v>298485973</v>
      </c>
    </row>
    <row r="19" spans="2:18" s="2" customFormat="1">
      <c r="B19" s="2" t="s">
        <v>148</v>
      </c>
      <c r="D19" s="92">
        <v>5400</v>
      </c>
      <c r="E19" s="80"/>
      <c r="F19" s="92">
        <v>5399021250</v>
      </c>
      <c r="G19" s="80"/>
      <c r="H19" s="92">
        <v>5399021250</v>
      </c>
      <c r="I19" s="80"/>
      <c r="J19" s="92">
        <v>0</v>
      </c>
      <c r="K19" s="91"/>
      <c r="L19" s="92">
        <v>5400</v>
      </c>
      <c r="M19" s="80"/>
      <c r="N19" s="92">
        <v>5399021250</v>
      </c>
      <c r="O19" s="80"/>
      <c r="P19" s="92">
        <v>5184939600</v>
      </c>
      <c r="Q19" s="80"/>
      <c r="R19" s="92">
        <v>214081650</v>
      </c>
    </row>
    <row r="20" spans="2:18" s="2" customFormat="1">
      <c r="B20" s="2" t="s">
        <v>154</v>
      </c>
      <c r="D20" s="92">
        <v>11100</v>
      </c>
      <c r="E20" s="80"/>
      <c r="F20" s="92">
        <v>7248428984</v>
      </c>
      <c r="G20" s="80"/>
      <c r="H20" s="92">
        <v>7071641499</v>
      </c>
      <c r="I20" s="80"/>
      <c r="J20" s="92">
        <v>176787485</v>
      </c>
      <c r="K20" s="91"/>
      <c r="L20" s="92">
        <v>11100</v>
      </c>
      <c r="M20" s="80"/>
      <c r="N20" s="92">
        <v>7248428984</v>
      </c>
      <c r="O20" s="80"/>
      <c r="P20" s="92">
        <v>7071641499</v>
      </c>
      <c r="Q20" s="80"/>
      <c r="R20" s="92">
        <v>176787485</v>
      </c>
    </row>
    <row r="21" spans="2:18" s="2" customFormat="1">
      <c r="B21" s="2" t="s">
        <v>184</v>
      </c>
      <c r="D21" s="92">
        <v>3500</v>
      </c>
      <c r="E21" s="80"/>
      <c r="F21" s="92">
        <v>2330017607</v>
      </c>
      <c r="G21" s="80"/>
      <c r="H21" s="92">
        <v>2286737520</v>
      </c>
      <c r="I21" s="80"/>
      <c r="J21" s="92">
        <v>43280087</v>
      </c>
      <c r="K21" s="91"/>
      <c r="L21" s="92">
        <v>3500</v>
      </c>
      <c r="M21" s="80"/>
      <c r="N21" s="92">
        <v>2330017607</v>
      </c>
      <c r="O21" s="80"/>
      <c r="P21" s="92">
        <v>2275412343</v>
      </c>
      <c r="Q21" s="80"/>
      <c r="R21" s="92">
        <v>54605264</v>
      </c>
    </row>
    <row r="22" spans="2:18" s="2" customFormat="1">
      <c r="B22" s="2" t="s">
        <v>164</v>
      </c>
      <c r="D22" s="92">
        <v>1400</v>
      </c>
      <c r="E22" s="80"/>
      <c r="F22" s="92">
        <v>951239556</v>
      </c>
      <c r="G22" s="80"/>
      <c r="H22" s="92">
        <v>928928335</v>
      </c>
      <c r="I22" s="80"/>
      <c r="J22" s="92">
        <v>22311221</v>
      </c>
      <c r="K22" s="91"/>
      <c r="L22" s="92">
        <v>1400</v>
      </c>
      <c r="M22" s="80"/>
      <c r="N22" s="92">
        <v>951239556</v>
      </c>
      <c r="O22" s="80"/>
      <c r="P22" s="92">
        <v>928928335</v>
      </c>
      <c r="Q22" s="80"/>
      <c r="R22" s="92">
        <v>22311221</v>
      </c>
    </row>
    <row r="23" spans="2:18" s="2" customFormat="1">
      <c r="B23" s="2" t="s">
        <v>15</v>
      </c>
      <c r="D23" s="92">
        <v>18776</v>
      </c>
      <c r="E23" s="80"/>
      <c r="F23" s="92">
        <v>93321414</v>
      </c>
      <c r="G23" s="80"/>
      <c r="H23" s="92">
        <v>105453197</v>
      </c>
      <c r="I23" s="80"/>
      <c r="J23" s="92">
        <v>-12131783</v>
      </c>
      <c r="K23" s="91"/>
      <c r="L23" s="92">
        <v>18776</v>
      </c>
      <c r="M23" s="80"/>
      <c r="N23" s="92">
        <v>93321414</v>
      </c>
      <c r="O23" s="80"/>
      <c r="P23" s="92">
        <v>105958364</v>
      </c>
      <c r="Q23" s="80"/>
      <c r="R23" s="92">
        <v>-12636950</v>
      </c>
    </row>
    <row r="24" spans="2:18" s="2" customFormat="1">
      <c r="B24" s="2" t="s">
        <v>133</v>
      </c>
      <c r="D24" s="92">
        <v>100000</v>
      </c>
      <c r="E24" s="80"/>
      <c r="F24" s="92">
        <v>742555350</v>
      </c>
      <c r="G24" s="80"/>
      <c r="H24" s="92">
        <v>841562695</v>
      </c>
      <c r="I24" s="80"/>
      <c r="J24" s="92">
        <v>-99007345</v>
      </c>
      <c r="K24" s="91"/>
      <c r="L24" s="92">
        <v>100000</v>
      </c>
      <c r="M24" s="80"/>
      <c r="N24" s="92">
        <v>742555350</v>
      </c>
      <c r="O24" s="80"/>
      <c r="P24" s="92">
        <v>761442265</v>
      </c>
      <c r="Q24" s="80"/>
      <c r="R24" s="92">
        <v>-18886915</v>
      </c>
    </row>
    <row r="25" spans="2:18" s="2" customFormat="1">
      <c r="B25" s="2" t="s">
        <v>190</v>
      </c>
      <c r="D25" s="92">
        <v>138126</v>
      </c>
      <c r="E25" s="80"/>
      <c r="F25" s="92">
        <v>13160602806</v>
      </c>
      <c r="G25" s="80"/>
      <c r="H25" s="92">
        <v>13570195263</v>
      </c>
      <c r="I25" s="80"/>
      <c r="J25" s="92">
        <v>-409592456</v>
      </c>
      <c r="K25" s="91"/>
      <c r="L25" s="92">
        <v>138126</v>
      </c>
      <c r="M25" s="80"/>
      <c r="N25" s="92">
        <v>13160602806</v>
      </c>
      <c r="O25" s="80"/>
      <c r="P25" s="92">
        <v>13234812888</v>
      </c>
      <c r="Q25" s="80"/>
      <c r="R25" s="92">
        <v>-74210081</v>
      </c>
    </row>
    <row r="26" spans="2:18" s="2" customFormat="1">
      <c r="B26" s="2" t="s">
        <v>135</v>
      </c>
      <c r="D26" s="92">
        <v>100000</v>
      </c>
      <c r="E26" s="80"/>
      <c r="F26" s="92">
        <v>941365350</v>
      </c>
      <c r="G26" s="80"/>
      <c r="H26" s="92">
        <v>2565474923</v>
      </c>
      <c r="I26" s="80"/>
      <c r="J26" s="92">
        <v>-1624109573</v>
      </c>
      <c r="K26" s="91"/>
      <c r="L26" s="92">
        <v>100000</v>
      </c>
      <c r="M26" s="80"/>
      <c r="N26" s="92">
        <v>941365350</v>
      </c>
      <c r="O26" s="80"/>
      <c r="P26" s="92">
        <v>1016752436</v>
      </c>
      <c r="Q26" s="80"/>
      <c r="R26" s="92">
        <v>-75387086</v>
      </c>
    </row>
    <row r="27" spans="2:18" s="2" customFormat="1">
      <c r="B27" s="2" t="s">
        <v>210</v>
      </c>
      <c r="D27" s="92">
        <v>902641</v>
      </c>
      <c r="E27" s="80"/>
      <c r="F27" s="92">
        <v>9385447192</v>
      </c>
      <c r="G27" s="80"/>
      <c r="H27" s="92">
        <v>9502101807</v>
      </c>
      <c r="I27" s="80"/>
      <c r="J27" s="92">
        <v>-116654614</v>
      </c>
      <c r="K27" s="91"/>
      <c r="L27" s="92">
        <v>902641</v>
      </c>
      <c r="M27" s="80"/>
      <c r="N27" s="92">
        <v>9385447192</v>
      </c>
      <c r="O27" s="80"/>
      <c r="P27" s="92">
        <v>9502101807</v>
      </c>
      <c r="Q27" s="80"/>
      <c r="R27" s="92">
        <v>-116654614</v>
      </c>
    </row>
    <row r="28" spans="2:18" s="2" customFormat="1">
      <c r="B28" s="2" t="s">
        <v>209</v>
      </c>
      <c r="D28" s="92">
        <v>902641</v>
      </c>
      <c r="E28" s="80"/>
      <c r="F28" s="92">
        <v>10282717478</v>
      </c>
      <c r="G28" s="80"/>
      <c r="H28" s="92">
        <v>10405318917</v>
      </c>
      <c r="I28" s="80"/>
      <c r="J28" s="92">
        <v>-122601438</v>
      </c>
      <c r="K28" s="91"/>
      <c r="L28" s="92">
        <v>902641</v>
      </c>
      <c r="M28" s="80"/>
      <c r="N28" s="92">
        <v>10282717478</v>
      </c>
      <c r="O28" s="80"/>
      <c r="P28" s="92">
        <v>10405318917</v>
      </c>
      <c r="Q28" s="80"/>
      <c r="R28" s="92">
        <v>-122601438</v>
      </c>
    </row>
    <row r="29" spans="2:18" s="2" customFormat="1">
      <c r="B29" s="2" t="s">
        <v>172</v>
      </c>
      <c r="D29" s="92">
        <v>1165794</v>
      </c>
      <c r="E29" s="80"/>
      <c r="F29" s="92">
        <v>24660488146</v>
      </c>
      <c r="G29" s="80"/>
      <c r="H29" s="92">
        <v>26710469043</v>
      </c>
      <c r="I29" s="80"/>
      <c r="J29" s="92">
        <v>-2049980896</v>
      </c>
      <c r="K29" s="91"/>
      <c r="L29" s="92">
        <v>1165794</v>
      </c>
      <c r="M29" s="80"/>
      <c r="N29" s="92">
        <v>24660488146</v>
      </c>
      <c r="O29" s="80"/>
      <c r="P29" s="92">
        <v>24874316277</v>
      </c>
      <c r="Q29" s="80"/>
      <c r="R29" s="92">
        <v>-213828130</v>
      </c>
    </row>
    <row r="30" spans="2:18" s="2" customFormat="1">
      <c r="B30" s="2" t="s">
        <v>208</v>
      </c>
      <c r="D30" s="92">
        <v>222774</v>
      </c>
      <c r="E30" s="80"/>
      <c r="F30" s="92">
        <v>16032871016</v>
      </c>
      <c r="G30" s="80"/>
      <c r="H30" s="92">
        <v>16277268235</v>
      </c>
      <c r="I30" s="80"/>
      <c r="J30" s="92">
        <v>-244397218</v>
      </c>
      <c r="K30" s="91"/>
      <c r="L30" s="92">
        <v>222774</v>
      </c>
      <c r="M30" s="80"/>
      <c r="N30" s="92">
        <v>16032871016</v>
      </c>
      <c r="O30" s="80"/>
      <c r="P30" s="92">
        <v>16277268235</v>
      </c>
      <c r="Q30" s="80"/>
      <c r="R30" s="92">
        <v>-244397218</v>
      </c>
    </row>
    <row r="31" spans="2:18" s="2" customFormat="1">
      <c r="B31" s="2" t="s">
        <v>205</v>
      </c>
      <c r="D31" s="92">
        <v>838066</v>
      </c>
      <c r="E31" s="80"/>
      <c r="F31" s="92">
        <v>19902269429</v>
      </c>
      <c r="G31" s="80"/>
      <c r="H31" s="92">
        <v>20165444248</v>
      </c>
      <c r="I31" s="80"/>
      <c r="J31" s="92">
        <v>-263174818</v>
      </c>
      <c r="K31" s="91"/>
      <c r="L31" s="92">
        <v>838066</v>
      </c>
      <c r="M31" s="80"/>
      <c r="N31" s="92">
        <v>19902269429</v>
      </c>
      <c r="O31" s="80"/>
      <c r="P31" s="92">
        <v>20165444248</v>
      </c>
      <c r="Q31" s="80"/>
      <c r="R31" s="92">
        <v>-263174818</v>
      </c>
    </row>
    <row r="32" spans="2:18" s="2" customFormat="1">
      <c r="B32" s="2" t="s">
        <v>204</v>
      </c>
      <c r="D32" s="92">
        <v>962255</v>
      </c>
      <c r="E32" s="80"/>
      <c r="F32" s="92">
        <v>20852344903</v>
      </c>
      <c r="G32" s="80"/>
      <c r="H32" s="92">
        <v>21268153671</v>
      </c>
      <c r="I32" s="80"/>
      <c r="J32" s="92">
        <v>-415808767</v>
      </c>
      <c r="K32" s="91"/>
      <c r="L32" s="92">
        <v>962255</v>
      </c>
      <c r="M32" s="80"/>
      <c r="N32" s="92">
        <v>20852344903</v>
      </c>
      <c r="O32" s="80"/>
      <c r="P32" s="92">
        <v>21268153671</v>
      </c>
      <c r="Q32" s="80"/>
      <c r="R32" s="92">
        <v>-415808767</v>
      </c>
    </row>
    <row r="33" spans="2:18" s="2" customFormat="1">
      <c r="B33" s="2" t="s">
        <v>171</v>
      </c>
      <c r="D33" s="92">
        <v>673000</v>
      </c>
      <c r="E33" s="80"/>
      <c r="F33" s="92">
        <v>8696943450</v>
      </c>
      <c r="G33" s="80"/>
      <c r="H33" s="92">
        <v>10052124852</v>
      </c>
      <c r="I33" s="80"/>
      <c r="J33" s="92">
        <v>-1355181402</v>
      </c>
      <c r="K33" s="91"/>
      <c r="L33" s="92">
        <v>673000</v>
      </c>
      <c r="M33" s="80"/>
      <c r="N33" s="92">
        <v>8696943450</v>
      </c>
      <c r="O33" s="80"/>
      <c r="P33" s="92">
        <v>9253206302</v>
      </c>
      <c r="Q33" s="80"/>
      <c r="R33" s="92">
        <v>-556262852</v>
      </c>
    </row>
    <row r="34" spans="2:18" s="2" customFormat="1">
      <c r="B34" s="2" t="s">
        <v>14</v>
      </c>
      <c r="D34" s="92">
        <v>1382000</v>
      </c>
      <c r="E34" s="80"/>
      <c r="F34" s="92">
        <v>9726341868</v>
      </c>
      <c r="G34" s="80"/>
      <c r="H34" s="92">
        <v>11196283365</v>
      </c>
      <c r="I34" s="80"/>
      <c r="J34" s="92">
        <v>-1469941497</v>
      </c>
      <c r="K34" s="91"/>
      <c r="L34" s="92">
        <v>1382000</v>
      </c>
      <c r="M34" s="80"/>
      <c r="N34" s="92">
        <v>9726341868</v>
      </c>
      <c r="O34" s="80"/>
      <c r="P34" s="92">
        <v>10372017105</v>
      </c>
      <c r="Q34" s="80"/>
      <c r="R34" s="92">
        <v>-645675237</v>
      </c>
    </row>
    <row r="35" spans="2:18" s="2" customFormat="1">
      <c r="B35" s="2" t="s">
        <v>160</v>
      </c>
      <c r="D35" s="92">
        <v>501303</v>
      </c>
      <c r="E35" s="80"/>
      <c r="F35" s="92">
        <v>1202945076</v>
      </c>
      <c r="G35" s="80"/>
      <c r="H35" s="92">
        <v>1353936111</v>
      </c>
      <c r="I35" s="80"/>
      <c r="J35" s="92">
        <v>-150991034</v>
      </c>
      <c r="K35" s="91"/>
      <c r="L35" s="92">
        <v>501303</v>
      </c>
      <c r="M35" s="80"/>
      <c r="N35" s="92">
        <v>1202945076</v>
      </c>
      <c r="O35" s="80"/>
      <c r="P35" s="92">
        <v>1849015840</v>
      </c>
      <c r="Q35" s="80"/>
      <c r="R35" s="92">
        <v>-646070763</v>
      </c>
    </row>
    <row r="36" spans="2:18" s="2" customFormat="1">
      <c r="B36" s="2" t="s">
        <v>206</v>
      </c>
      <c r="D36" s="92">
        <v>808987</v>
      </c>
      <c r="E36" s="80"/>
      <c r="F36" s="92">
        <v>18817660539</v>
      </c>
      <c r="G36" s="80"/>
      <c r="H36" s="92">
        <v>19799853898</v>
      </c>
      <c r="I36" s="80"/>
      <c r="J36" s="92">
        <v>-982193358</v>
      </c>
      <c r="K36" s="91"/>
      <c r="L36" s="92">
        <v>808987</v>
      </c>
      <c r="M36" s="80"/>
      <c r="N36" s="92">
        <v>18817660539</v>
      </c>
      <c r="O36" s="80"/>
      <c r="P36" s="92">
        <v>19799853898</v>
      </c>
      <c r="Q36" s="80"/>
      <c r="R36" s="92">
        <v>-982193358</v>
      </c>
    </row>
    <row r="37" spans="2:18" s="2" customFormat="1">
      <c r="B37" s="2" t="s">
        <v>211</v>
      </c>
      <c r="D37" s="92">
        <v>673000</v>
      </c>
      <c r="E37" s="80"/>
      <c r="F37" s="92">
        <v>7265292759</v>
      </c>
      <c r="G37" s="80"/>
      <c r="H37" s="92">
        <v>8579404000</v>
      </c>
      <c r="I37" s="80"/>
      <c r="J37" s="92">
        <v>-1314111241</v>
      </c>
      <c r="K37" s="91"/>
      <c r="L37" s="92">
        <v>673000</v>
      </c>
      <c r="M37" s="80"/>
      <c r="N37" s="92">
        <v>7265292759</v>
      </c>
      <c r="O37" s="80"/>
      <c r="P37" s="92">
        <v>8579404000</v>
      </c>
      <c r="Q37" s="80"/>
      <c r="R37" s="92">
        <v>-1314111241</v>
      </c>
    </row>
    <row r="38" spans="2:18" s="2" customFormat="1">
      <c r="B38" s="2" t="s">
        <v>188</v>
      </c>
      <c r="D38" s="92">
        <v>5496849</v>
      </c>
      <c r="E38" s="80"/>
      <c r="F38" s="92">
        <v>18359519634</v>
      </c>
      <c r="G38" s="80"/>
      <c r="H38" s="92">
        <v>19575182368</v>
      </c>
      <c r="I38" s="80"/>
      <c r="J38" s="92">
        <v>-1215662733</v>
      </c>
      <c r="K38" s="91"/>
      <c r="L38" s="92">
        <v>5496849</v>
      </c>
      <c r="M38" s="80"/>
      <c r="N38" s="92">
        <v>18359519634</v>
      </c>
      <c r="O38" s="80"/>
      <c r="P38" s="92">
        <v>19714578941</v>
      </c>
      <c r="Q38" s="80"/>
      <c r="R38" s="92">
        <v>-1355059306</v>
      </c>
    </row>
    <row r="39" spans="2:18" s="2" customFormat="1">
      <c r="B39" s="2" t="s">
        <v>189</v>
      </c>
      <c r="D39" s="92">
        <v>12200000</v>
      </c>
      <c r="E39" s="80"/>
      <c r="F39" s="92">
        <v>13449297690</v>
      </c>
      <c r="G39" s="80"/>
      <c r="H39" s="92">
        <v>11933371440</v>
      </c>
      <c r="I39" s="80"/>
      <c r="J39" s="92">
        <v>1515926250</v>
      </c>
      <c r="K39" s="91"/>
      <c r="L39" s="92">
        <v>12200000</v>
      </c>
      <c r="M39" s="80"/>
      <c r="N39" s="92">
        <v>13449297690</v>
      </c>
      <c r="O39" s="80"/>
      <c r="P39" s="92">
        <v>14831916878</v>
      </c>
      <c r="Q39" s="80"/>
      <c r="R39" s="92">
        <v>-1382619188</v>
      </c>
    </row>
    <row r="40" spans="2:18" s="2" customFormat="1">
      <c r="B40" s="2" t="s">
        <v>19</v>
      </c>
      <c r="D40" s="92">
        <v>3460000</v>
      </c>
      <c r="E40" s="80"/>
      <c r="F40" s="92">
        <v>12663918666</v>
      </c>
      <c r="G40" s="80"/>
      <c r="H40" s="92">
        <v>12643058908</v>
      </c>
      <c r="I40" s="80"/>
      <c r="J40" s="92">
        <v>20859758</v>
      </c>
      <c r="K40" s="91"/>
      <c r="L40" s="92">
        <v>3460000</v>
      </c>
      <c r="M40" s="80"/>
      <c r="N40" s="92">
        <v>12663918666</v>
      </c>
      <c r="O40" s="80"/>
      <c r="P40" s="92">
        <v>14373797833</v>
      </c>
      <c r="Q40" s="80"/>
      <c r="R40" s="92">
        <v>-1709879167</v>
      </c>
    </row>
    <row r="41" spans="2:18" s="2" customFormat="1">
      <c r="B41" s="2" t="s">
        <v>173</v>
      </c>
      <c r="D41" s="92">
        <v>1364000</v>
      </c>
      <c r="E41" s="80"/>
      <c r="F41" s="92">
        <v>18304436700</v>
      </c>
      <c r="G41" s="80"/>
      <c r="H41" s="92">
        <v>19378822625</v>
      </c>
      <c r="I41" s="80"/>
      <c r="J41" s="92">
        <v>-1074385925</v>
      </c>
      <c r="K41" s="91"/>
      <c r="L41" s="92">
        <v>1364000</v>
      </c>
      <c r="M41" s="80"/>
      <c r="N41" s="92">
        <v>18304436700</v>
      </c>
      <c r="O41" s="80"/>
      <c r="P41" s="92">
        <v>20017328488</v>
      </c>
      <c r="Q41" s="80"/>
      <c r="R41" s="92">
        <v>-1712891788</v>
      </c>
    </row>
    <row r="42" spans="2:18" s="2" customFormat="1">
      <c r="B42" s="2" t="s">
        <v>132</v>
      </c>
      <c r="D42" s="92">
        <v>1717303</v>
      </c>
      <c r="E42" s="80"/>
      <c r="F42" s="92">
        <v>28781453894</v>
      </c>
      <c r="G42" s="80"/>
      <c r="H42" s="92">
        <v>29075121757</v>
      </c>
      <c r="I42" s="80"/>
      <c r="J42" s="92">
        <v>-293667862</v>
      </c>
      <c r="K42" s="91"/>
      <c r="L42" s="92">
        <v>1717303</v>
      </c>
      <c r="M42" s="80"/>
      <c r="N42" s="92">
        <v>28781453894</v>
      </c>
      <c r="O42" s="80"/>
      <c r="P42" s="92">
        <v>30561497790</v>
      </c>
      <c r="Q42" s="80"/>
      <c r="R42" s="92">
        <v>-1780043895</v>
      </c>
    </row>
    <row r="43" spans="2:18" s="2" customFormat="1">
      <c r="B43" s="2" t="s">
        <v>203</v>
      </c>
      <c r="D43" s="92">
        <v>3855000</v>
      </c>
      <c r="E43" s="80"/>
      <c r="F43" s="92">
        <v>22455887715</v>
      </c>
      <c r="G43" s="80"/>
      <c r="H43" s="92">
        <v>24809456430</v>
      </c>
      <c r="I43" s="80"/>
      <c r="J43" s="92">
        <v>-2353568715</v>
      </c>
      <c r="K43" s="91"/>
      <c r="L43" s="92">
        <v>3855000</v>
      </c>
      <c r="M43" s="80"/>
      <c r="N43" s="92">
        <v>22455887715</v>
      </c>
      <c r="O43" s="80"/>
      <c r="P43" s="92">
        <v>24809456430</v>
      </c>
      <c r="Q43" s="80"/>
      <c r="R43" s="92">
        <v>-2353568715</v>
      </c>
    </row>
    <row r="44" spans="2:18" s="2" customFormat="1">
      <c r="B44" s="2" t="s">
        <v>207</v>
      </c>
      <c r="D44" s="92">
        <v>987000</v>
      </c>
      <c r="E44" s="80"/>
      <c r="F44" s="92">
        <v>17591613385</v>
      </c>
      <c r="G44" s="80"/>
      <c r="H44" s="92">
        <v>19970492085</v>
      </c>
      <c r="I44" s="80"/>
      <c r="J44" s="92">
        <v>-2378878699</v>
      </c>
      <c r="K44" s="91"/>
      <c r="L44" s="92">
        <v>987000</v>
      </c>
      <c r="M44" s="80"/>
      <c r="N44" s="92">
        <v>17591613385</v>
      </c>
      <c r="O44" s="80"/>
      <c r="P44" s="92">
        <v>19970492085</v>
      </c>
      <c r="Q44" s="80"/>
      <c r="R44" s="92">
        <v>-2378878699</v>
      </c>
    </row>
    <row r="45" spans="2:18" s="2" customFormat="1">
      <c r="B45" s="2" t="s">
        <v>161</v>
      </c>
      <c r="D45" s="92">
        <v>940456</v>
      </c>
      <c r="E45" s="80"/>
      <c r="F45" s="92">
        <v>12153183728</v>
      </c>
      <c r="G45" s="80"/>
      <c r="H45" s="92">
        <v>11816634025</v>
      </c>
      <c r="I45" s="80"/>
      <c r="J45" s="92">
        <v>336549703</v>
      </c>
      <c r="K45" s="91"/>
      <c r="L45" s="92">
        <v>940456</v>
      </c>
      <c r="M45" s="80"/>
      <c r="N45" s="92">
        <v>12153183728</v>
      </c>
      <c r="O45" s="80"/>
      <c r="P45" s="92">
        <v>15014954934</v>
      </c>
      <c r="Q45" s="80"/>
      <c r="R45" s="92">
        <v>-2861771205</v>
      </c>
    </row>
    <row r="46" spans="2:18" s="2" customFormat="1">
      <c r="B46" s="2" t="s">
        <v>158</v>
      </c>
      <c r="D46" s="92">
        <v>2093147</v>
      </c>
      <c r="E46" s="80"/>
      <c r="F46" s="92">
        <v>17124101541</v>
      </c>
      <c r="G46" s="80"/>
      <c r="H46" s="92">
        <v>12300822560</v>
      </c>
      <c r="I46" s="80"/>
      <c r="J46" s="92">
        <v>4823278981</v>
      </c>
      <c r="K46" s="91"/>
      <c r="L46" s="92">
        <v>2093147</v>
      </c>
      <c r="M46" s="80"/>
      <c r="N46" s="92">
        <v>17124101541</v>
      </c>
      <c r="O46" s="80"/>
      <c r="P46" s="92">
        <v>20267779876</v>
      </c>
      <c r="Q46" s="80"/>
      <c r="R46" s="92">
        <v>-3143678334</v>
      </c>
    </row>
    <row r="47" spans="2:18" s="2" customFormat="1">
      <c r="B47" s="2" t="s">
        <v>137</v>
      </c>
      <c r="D47" s="92">
        <v>713928</v>
      </c>
      <c r="E47" s="80"/>
      <c r="F47" s="92">
        <v>18877491415</v>
      </c>
      <c r="G47" s="80"/>
      <c r="H47" s="92">
        <v>21696103979</v>
      </c>
      <c r="I47" s="80"/>
      <c r="J47" s="92">
        <v>-2818612563</v>
      </c>
      <c r="K47" s="91"/>
      <c r="L47" s="92">
        <v>713928</v>
      </c>
      <c r="M47" s="80"/>
      <c r="N47" s="92">
        <v>18877491415</v>
      </c>
      <c r="O47" s="80"/>
      <c r="P47" s="92">
        <v>22091092339</v>
      </c>
      <c r="Q47" s="80"/>
      <c r="R47" s="92">
        <v>-3213600923</v>
      </c>
    </row>
    <row r="48" spans="2:18" s="2" customFormat="1">
      <c r="B48" s="2" t="s">
        <v>157</v>
      </c>
      <c r="D48" s="92">
        <v>322000</v>
      </c>
      <c r="E48" s="80"/>
      <c r="F48" s="92">
        <v>21096743031</v>
      </c>
      <c r="G48" s="80"/>
      <c r="H48" s="92">
        <v>21687561049</v>
      </c>
      <c r="I48" s="80"/>
      <c r="J48" s="92">
        <v>-590818018</v>
      </c>
      <c r="K48" s="91"/>
      <c r="L48" s="92">
        <v>322000</v>
      </c>
      <c r="M48" s="80"/>
      <c r="N48" s="92">
        <v>21096743031</v>
      </c>
      <c r="O48" s="80"/>
      <c r="P48" s="92">
        <v>24850438475</v>
      </c>
      <c r="Q48" s="80"/>
      <c r="R48" s="92">
        <v>-3753695444</v>
      </c>
    </row>
    <row r="49" spans="2:18" s="2" customFormat="1">
      <c r="B49" s="2" t="s">
        <v>138</v>
      </c>
      <c r="D49" s="92">
        <v>951827</v>
      </c>
      <c r="E49" s="80"/>
      <c r="F49" s="92">
        <v>23568936007</v>
      </c>
      <c r="G49" s="80"/>
      <c r="H49" s="92">
        <v>23611549593</v>
      </c>
      <c r="I49" s="80"/>
      <c r="J49" s="92">
        <v>-42613585</v>
      </c>
      <c r="K49" s="91"/>
      <c r="L49" s="92">
        <v>951827</v>
      </c>
      <c r="M49" s="80"/>
      <c r="N49" s="92">
        <v>23568936007</v>
      </c>
      <c r="O49" s="80"/>
      <c r="P49" s="92">
        <v>28144785851</v>
      </c>
      <c r="Q49" s="80"/>
      <c r="R49" s="92">
        <v>-4575849843</v>
      </c>
    </row>
    <row r="50" spans="2:18" s="2" customFormat="1">
      <c r="B50" s="2" t="s">
        <v>18</v>
      </c>
      <c r="D50" s="92">
        <v>1301600</v>
      </c>
      <c r="E50" s="80"/>
      <c r="F50" s="92">
        <v>18424502035</v>
      </c>
      <c r="G50" s="80"/>
      <c r="H50" s="92">
        <v>22047297379</v>
      </c>
      <c r="I50" s="80"/>
      <c r="J50" s="92">
        <v>-3622795343</v>
      </c>
      <c r="K50" s="91"/>
      <c r="L50" s="92">
        <v>1301600</v>
      </c>
      <c r="M50" s="80"/>
      <c r="N50" s="92">
        <v>18424502035</v>
      </c>
      <c r="O50" s="80"/>
      <c r="P50" s="92">
        <v>24018483239</v>
      </c>
      <c r="Q50" s="80"/>
      <c r="R50" s="92">
        <v>-5593981203</v>
      </c>
    </row>
    <row r="51" spans="2:18" s="2" customFormat="1">
      <c r="B51" s="2" t="s">
        <v>156</v>
      </c>
      <c r="D51" s="92">
        <v>643000</v>
      </c>
      <c r="E51" s="80"/>
      <c r="F51" s="92">
        <v>36132514699</v>
      </c>
      <c r="G51" s="80"/>
      <c r="H51" s="92">
        <v>35577656645</v>
      </c>
      <c r="I51" s="80"/>
      <c r="J51" s="92">
        <v>554858054</v>
      </c>
      <c r="K51" s="91"/>
      <c r="L51" s="92">
        <v>643000</v>
      </c>
      <c r="M51" s="80"/>
      <c r="N51" s="92">
        <v>36132514699</v>
      </c>
      <c r="O51" s="80"/>
      <c r="P51" s="92">
        <v>41828493349</v>
      </c>
      <c r="Q51" s="80"/>
      <c r="R51" s="92">
        <v>-5695978649</v>
      </c>
    </row>
    <row r="52" spans="2:18" s="2" customFormat="1">
      <c r="B52" s="2" t="s">
        <v>17</v>
      </c>
      <c r="D52" s="92">
        <v>11185256</v>
      </c>
      <c r="E52" s="80"/>
      <c r="F52" s="92">
        <v>59040316789</v>
      </c>
      <c r="G52" s="80"/>
      <c r="H52" s="92">
        <v>66131460149</v>
      </c>
      <c r="I52" s="80"/>
      <c r="J52" s="92">
        <v>-7091143359</v>
      </c>
      <c r="K52" s="91"/>
      <c r="L52" s="92">
        <v>11185256</v>
      </c>
      <c r="M52" s="80"/>
      <c r="N52" s="92">
        <v>59040316789</v>
      </c>
      <c r="O52" s="80"/>
      <c r="P52" s="92">
        <v>68810724122</v>
      </c>
      <c r="Q52" s="80"/>
      <c r="R52" s="92">
        <v>-9770407332</v>
      </c>
    </row>
    <row r="53" spans="2:18" s="2" customFormat="1">
      <c r="D53" s="92"/>
      <c r="E53" s="80"/>
      <c r="F53" s="92"/>
      <c r="G53" s="80"/>
      <c r="H53" s="92"/>
      <c r="I53" s="80"/>
      <c r="J53" s="92"/>
      <c r="K53" s="91"/>
      <c r="L53" s="92"/>
      <c r="M53" s="80"/>
      <c r="N53" s="92"/>
      <c r="O53" s="80"/>
      <c r="P53" s="92"/>
      <c r="Q53" s="80"/>
      <c r="R53" s="92"/>
    </row>
    <row r="54" spans="2:18" s="43" customFormat="1" ht="30.75" customHeight="1" thickBot="1">
      <c r="B54" s="89" t="s">
        <v>102</v>
      </c>
      <c r="D54" s="94">
        <f>SUM(D10:D52)</f>
        <v>73666666</v>
      </c>
      <c r="E54" s="47"/>
      <c r="F54" s="94">
        <f>SUM(F10:F53)</f>
        <v>706601270968</v>
      </c>
      <c r="G54" s="47"/>
      <c r="H54" s="94">
        <f>SUM(H10:H53)</f>
        <v>721402552684</v>
      </c>
      <c r="I54" s="47"/>
      <c r="J54" s="94">
        <f>SUM(J10:J53)</f>
        <v>-14801281699</v>
      </c>
      <c r="K54" s="95"/>
      <c r="L54" s="94">
        <f>SUM(L10:L53)</f>
        <v>73666666</v>
      </c>
      <c r="M54" s="47"/>
      <c r="N54" s="94">
        <f>SUM(N10:N53)</f>
        <v>706601270968</v>
      </c>
      <c r="O54" s="47"/>
      <c r="P54" s="94">
        <f>SUM(P10:P53)</f>
        <v>746904249699</v>
      </c>
      <c r="Q54" s="47"/>
      <c r="R54" s="94">
        <f>SUM(R10:R53)</f>
        <v>-40302978712</v>
      </c>
    </row>
    <row r="55" spans="2:18" ht="21.75" thickTop="1"/>
    <row r="56" spans="2:18" ht="30">
      <c r="J56" s="61">
        <v>11</v>
      </c>
    </row>
  </sheetData>
  <sortState xmlns:xlrd2="http://schemas.microsoft.com/office/spreadsheetml/2017/richdata2" ref="B10:R52">
    <sortCondition descending="1" ref="R10:R5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99" right="0.23622047244094499" top="0.25" bottom="0.25" header="0.31496062992126" footer="0.31496062992126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9"/>
  <sheetViews>
    <sheetView rightToLeft="1" topLeftCell="A37" zoomScale="96" zoomScaleNormal="96" workbookViewId="0">
      <selection activeCell="J53" sqref="J53"/>
    </sheetView>
  </sheetViews>
  <sheetFormatPr defaultRowHeight="21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2:28" ht="30">
      <c r="B3" s="113" t="s">
        <v>63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2:28" ht="30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6" spans="2:28" ht="30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 t="s">
        <v>259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32" t="s">
        <v>2</v>
      </c>
      <c r="D8" s="113" t="s">
        <v>65</v>
      </c>
      <c r="E8" s="113" t="s">
        <v>65</v>
      </c>
      <c r="F8" s="113" t="s">
        <v>65</v>
      </c>
      <c r="G8" s="113" t="s">
        <v>65</v>
      </c>
      <c r="H8" s="113" t="s">
        <v>65</v>
      </c>
      <c r="I8" s="113" t="s">
        <v>65</v>
      </c>
      <c r="J8" s="113" t="s">
        <v>65</v>
      </c>
      <c r="L8" s="113" t="s">
        <v>66</v>
      </c>
      <c r="M8" s="113" t="s">
        <v>66</v>
      </c>
      <c r="N8" s="113" t="s">
        <v>66</v>
      </c>
      <c r="O8" s="113" t="s">
        <v>66</v>
      </c>
      <c r="P8" s="113" t="s">
        <v>66</v>
      </c>
      <c r="Q8" s="113" t="s">
        <v>66</v>
      </c>
      <c r="R8" s="113" t="s">
        <v>66</v>
      </c>
    </row>
    <row r="9" spans="2:28" s="4" customFormat="1" ht="63" customHeight="1">
      <c r="B9" s="132" t="s">
        <v>2</v>
      </c>
      <c r="D9" s="116" t="s">
        <v>6</v>
      </c>
      <c r="E9" s="49"/>
      <c r="F9" s="116" t="s">
        <v>81</v>
      </c>
      <c r="G9" s="49"/>
      <c r="H9" s="116" t="s">
        <v>82</v>
      </c>
      <c r="I9" s="49"/>
      <c r="J9" s="116" t="s">
        <v>84</v>
      </c>
      <c r="L9" s="116" t="s">
        <v>6</v>
      </c>
      <c r="M9" s="49"/>
      <c r="N9" s="116" t="s">
        <v>81</v>
      </c>
      <c r="O9" s="49"/>
      <c r="P9" s="116" t="s">
        <v>82</v>
      </c>
      <c r="Q9" s="49"/>
      <c r="R9" s="116" t="s">
        <v>84</v>
      </c>
    </row>
    <row r="10" spans="2:28">
      <c r="B10" s="44" t="s">
        <v>79</v>
      </c>
      <c r="D10" s="9">
        <v>0</v>
      </c>
      <c r="F10" s="9">
        <v>0</v>
      </c>
      <c r="H10" s="9">
        <v>0</v>
      </c>
      <c r="J10" s="9">
        <v>0</v>
      </c>
      <c r="L10" s="9">
        <v>530330</v>
      </c>
      <c r="N10" s="9">
        <v>12942134903</v>
      </c>
      <c r="P10" s="9">
        <v>9154304789</v>
      </c>
      <c r="R10" s="9">
        <v>3787830114</v>
      </c>
    </row>
    <row r="11" spans="2:28">
      <c r="B11" s="2" t="s">
        <v>130</v>
      </c>
      <c r="D11" s="3">
        <v>1156000</v>
      </c>
      <c r="F11" s="3">
        <v>18636596020</v>
      </c>
      <c r="H11" s="3">
        <v>15053495580</v>
      </c>
      <c r="J11" s="3">
        <v>3583100440</v>
      </c>
      <c r="L11" s="3">
        <v>1156000</v>
      </c>
      <c r="N11" s="3">
        <v>18636596020</v>
      </c>
      <c r="P11" s="3">
        <v>15053495580</v>
      </c>
      <c r="R11" s="3">
        <v>3583100440</v>
      </c>
    </row>
    <row r="12" spans="2:28">
      <c r="B12" s="2" t="s">
        <v>131</v>
      </c>
      <c r="D12" s="3">
        <v>0</v>
      </c>
      <c r="F12" s="3">
        <v>0</v>
      </c>
      <c r="H12" s="3">
        <v>0</v>
      </c>
      <c r="J12" s="3">
        <v>0</v>
      </c>
      <c r="L12" s="3">
        <v>363478</v>
      </c>
      <c r="N12" s="3">
        <v>12524286700</v>
      </c>
      <c r="P12" s="3">
        <v>9769965871</v>
      </c>
      <c r="R12" s="3">
        <v>2754320829</v>
      </c>
    </row>
    <row r="13" spans="2:28">
      <c r="B13" s="2" t="s">
        <v>159</v>
      </c>
      <c r="D13" s="3">
        <v>0</v>
      </c>
      <c r="F13" s="3">
        <v>0</v>
      </c>
      <c r="H13" s="3">
        <v>0</v>
      </c>
      <c r="J13" s="3">
        <v>0</v>
      </c>
      <c r="L13" s="3">
        <v>1138606</v>
      </c>
      <c r="N13" s="3">
        <v>21115813585</v>
      </c>
      <c r="P13" s="3">
        <v>19732146762</v>
      </c>
      <c r="R13" s="3">
        <v>1383666823</v>
      </c>
    </row>
    <row r="14" spans="2:28">
      <c r="B14" s="2" t="s">
        <v>127</v>
      </c>
      <c r="D14" s="3">
        <v>0</v>
      </c>
      <c r="F14" s="3">
        <v>0</v>
      </c>
      <c r="H14" s="3">
        <v>0</v>
      </c>
      <c r="J14" s="3">
        <v>0</v>
      </c>
      <c r="L14" s="3">
        <v>1814680</v>
      </c>
      <c r="N14" s="3">
        <v>5790861145</v>
      </c>
      <c r="P14" s="3">
        <v>4556607584</v>
      </c>
      <c r="R14" s="3">
        <v>1234253561</v>
      </c>
    </row>
    <row r="15" spans="2:28">
      <c r="B15" s="2" t="s">
        <v>85</v>
      </c>
      <c r="D15" s="3">
        <v>0</v>
      </c>
      <c r="F15" s="3">
        <v>0</v>
      </c>
      <c r="H15" s="3">
        <v>0</v>
      </c>
      <c r="J15" s="3">
        <v>0</v>
      </c>
      <c r="L15" s="3">
        <v>231433</v>
      </c>
      <c r="N15" s="3">
        <v>8667341847</v>
      </c>
      <c r="P15" s="3">
        <v>7476819143</v>
      </c>
      <c r="R15" s="3">
        <v>1190522704</v>
      </c>
    </row>
    <row r="16" spans="2:28">
      <c r="B16" s="2" t="s">
        <v>137</v>
      </c>
      <c r="D16" s="3">
        <v>0</v>
      </c>
      <c r="F16" s="3">
        <v>0</v>
      </c>
      <c r="H16" s="3">
        <v>0</v>
      </c>
      <c r="J16" s="3">
        <v>0</v>
      </c>
      <c r="L16" s="3">
        <v>432991</v>
      </c>
      <c r="N16" s="3">
        <v>15084903323</v>
      </c>
      <c r="P16" s="3">
        <v>14107983424</v>
      </c>
      <c r="R16" s="3">
        <v>976919899</v>
      </c>
    </row>
    <row r="17" spans="2:18">
      <c r="B17" s="2" t="s">
        <v>190</v>
      </c>
      <c r="D17" s="3">
        <v>70201</v>
      </c>
      <c r="F17" s="3">
        <v>7126975615</v>
      </c>
      <c r="H17" s="3">
        <v>6726446137</v>
      </c>
      <c r="J17" s="3">
        <v>400529478</v>
      </c>
      <c r="L17" s="3">
        <v>70201</v>
      </c>
      <c r="N17" s="3">
        <v>7126975615</v>
      </c>
      <c r="P17" s="3">
        <v>6726446137</v>
      </c>
      <c r="R17" s="3">
        <v>400529478</v>
      </c>
    </row>
    <row r="18" spans="2:18">
      <c r="B18" s="2" t="s">
        <v>152</v>
      </c>
      <c r="D18" s="3">
        <v>0</v>
      </c>
      <c r="F18" s="3">
        <v>0</v>
      </c>
      <c r="H18" s="3">
        <v>0</v>
      </c>
      <c r="J18" s="3">
        <v>0</v>
      </c>
      <c r="L18" s="3">
        <v>28279</v>
      </c>
      <c r="N18" s="3">
        <v>17185116642</v>
      </c>
      <c r="P18" s="3">
        <v>16885457974</v>
      </c>
      <c r="R18" s="3">
        <v>299658668</v>
      </c>
    </row>
    <row r="19" spans="2:18">
      <c r="B19" s="2" t="s">
        <v>165</v>
      </c>
      <c r="D19" s="3">
        <v>0</v>
      </c>
      <c r="F19" s="3">
        <v>0</v>
      </c>
      <c r="H19" s="3">
        <v>0</v>
      </c>
      <c r="J19" s="3">
        <v>0</v>
      </c>
      <c r="L19" s="3">
        <v>14600</v>
      </c>
      <c r="N19" s="3">
        <v>8807065432</v>
      </c>
      <c r="P19" s="3">
        <v>8523472397</v>
      </c>
      <c r="R19" s="3">
        <v>283593035</v>
      </c>
    </row>
    <row r="20" spans="2:18">
      <c r="B20" s="2" t="s">
        <v>136</v>
      </c>
      <c r="D20" s="3">
        <v>0</v>
      </c>
      <c r="F20" s="3">
        <v>0</v>
      </c>
      <c r="H20" s="3">
        <v>0</v>
      </c>
      <c r="J20" s="3">
        <v>0</v>
      </c>
      <c r="L20" s="3">
        <v>453479</v>
      </c>
      <c r="N20" s="3">
        <v>10827754839</v>
      </c>
      <c r="P20" s="3">
        <v>10647442494</v>
      </c>
      <c r="R20" s="3">
        <v>180312345</v>
      </c>
    </row>
    <row r="21" spans="2:18">
      <c r="B21" s="2" t="s">
        <v>153</v>
      </c>
      <c r="D21" s="3">
        <v>0</v>
      </c>
      <c r="F21" s="3">
        <v>0</v>
      </c>
      <c r="H21" s="3">
        <v>0</v>
      </c>
      <c r="J21" s="3">
        <v>0</v>
      </c>
      <c r="L21" s="3">
        <v>10000</v>
      </c>
      <c r="N21" s="3">
        <v>9803833643</v>
      </c>
      <c r="P21" s="3">
        <v>9639746887</v>
      </c>
      <c r="R21" s="3">
        <v>164086756</v>
      </c>
    </row>
    <row r="22" spans="2:18">
      <c r="B22" s="2" t="s">
        <v>163</v>
      </c>
      <c r="D22" s="3">
        <v>0</v>
      </c>
      <c r="F22" s="3">
        <v>0</v>
      </c>
      <c r="H22" s="3">
        <v>0</v>
      </c>
      <c r="J22" s="3">
        <v>0</v>
      </c>
      <c r="L22" s="3">
        <v>15200</v>
      </c>
      <c r="N22" s="3">
        <v>9277918077</v>
      </c>
      <c r="P22" s="3">
        <v>9116766995</v>
      </c>
      <c r="R22" s="3">
        <v>161151082</v>
      </c>
    </row>
    <row r="23" spans="2:18">
      <c r="B23" s="2" t="s">
        <v>140</v>
      </c>
      <c r="D23" s="3">
        <v>0</v>
      </c>
      <c r="F23" s="3">
        <v>0</v>
      </c>
      <c r="H23" s="3">
        <v>0</v>
      </c>
      <c r="J23" s="3">
        <v>0</v>
      </c>
      <c r="L23" s="3">
        <v>1664444</v>
      </c>
      <c r="N23" s="3">
        <v>4314715224</v>
      </c>
      <c r="P23" s="3">
        <v>4171096747</v>
      </c>
      <c r="R23" s="3">
        <v>143618477</v>
      </c>
    </row>
    <row r="24" spans="2:18">
      <c r="B24" s="2" t="s">
        <v>155</v>
      </c>
      <c r="D24" s="3">
        <v>11900</v>
      </c>
      <c r="F24" s="3">
        <v>7085760475</v>
      </c>
      <c r="H24" s="3">
        <v>7007855931</v>
      </c>
      <c r="J24" s="3">
        <v>77904544</v>
      </c>
      <c r="L24" s="3">
        <v>12124</v>
      </c>
      <c r="N24" s="3">
        <v>7212069100</v>
      </c>
      <c r="P24" s="3">
        <v>7134131932</v>
      </c>
      <c r="R24" s="3">
        <v>77937168</v>
      </c>
    </row>
    <row r="25" spans="2:18">
      <c r="B25" s="2" t="s">
        <v>133</v>
      </c>
      <c r="D25" s="3">
        <v>520000</v>
      </c>
      <c r="F25" s="3">
        <v>4036447368</v>
      </c>
      <c r="H25" s="3">
        <v>3959499995</v>
      </c>
      <c r="J25" s="3">
        <v>76947373</v>
      </c>
      <c r="L25" s="3">
        <v>520000</v>
      </c>
      <c r="N25" s="3">
        <v>4036447368</v>
      </c>
      <c r="P25" s="3">
        <v>3959499995</v>
      </c>
      <c r="R25" s="3">
        <v>76947373</v>
      </c>
    </row>
    <row r="26" spans="2:18">
      <c r="B26" s="2" t="s">
        <v>16</v>
      </c>
      <c r="D26" s="3">
        <v>414000</v>
      </c>
      <c r="F26" s="3">
        <v>8931162913</v>
      </c>
      <c r="H26" s="3">
        <v>8856269784</v>
      </c>
      <c r="J26" s="3">
        <v>74893129</v>
      </c>
      <c r="L26" s="3">
        <v>414000</v>
      </c>
      <c r="N26" s="3">
        <v>8931162913</v>
      </c>
      <c r="P26" s="3">
        <v>8856269784</v>
      </c>
      <c r="R26" s="3">
        <v>74893129</v>
      </c>
    </row>
    <row r="27" spans="2:18">
      <c r="B27" s="2" t="s">
        <v>146</v>
      </c>
      <c r="D27" s="3">
        <v>135694</v>
      </c>
      <c r="F27" s="3">
        <v>2429887589</v>
      </c>
      <c r="H27" s="3">
        <v>2363436011</v>
      </c>
      <c r="J27" s="3">
        <v>66451578</v>
      </c>
      <c r="L27" s="3">
        <v>135694</v>
      </c>
      <c r="N27" s="3">
        <v>2429887589</v>
      </c>
      <c r="P27" s="3">
        <v>2363436011</v>
      </c>
      <c r="R27" s="3">
        <v>66451578</v>
      </c>
    </row>
    <row r="28" spans="2:18">
      <c r="B28" s="2" t="s">
        <v>162</v>
      </c>
      <c r="D28" s="3">
        <v>0</v>
      </c>
      <c r="F28" s="3">
        <v>0</v>
      </c>
      <c r="H28" s="3">
        <v>0</v>
      </c>
      <c r="J28" s="3">
        <v>0</v>
      </c>
      <c r="L28" s="3">
        <v>8018</v>
      </c>
      <c r="N28" s="3">
        <v>8018000000</v>
      </c>
      <c r="P28" s="3">
        <v>7955237773</v>
      </c>
      <c r="R28" s="3">
        <v>62762227</v>
      </c>
    </row>
    <row r="29" spans="2:18">
      <c r="B29" s="2" t="s">
        <v>177</v>
      </c>
      <c r="D29" s="3">
        <v>0</v>
      </c>
      <c r="F29" s="3">
        <v>0</v>
      </c>
      <c r="H29" s="3">
        <v>0</v>
      </c>
      <c r="J29" s="3">
        <v>0</v>
      </c>
      <c r="L29" s="3">
        <v>15000</v>
      </c>
      <c r="N29" s="3">
        <v>15000000000</v>
      </c>
      <c r="P29" s="3">
        <v>14937494923</v>
      </c>
      <c r="R29" s="3">
        <v>62505077</v>
      </c>
    </row>
    <row r="30" spans="2:18">
      <c r="B30" s="2" t="s">
        <v>147</v>
      </c>
      <c r="D30" s="3">
        <v>0</v>
      </c>
      <c r="F30" s="3">
        <v>0</v>
      </c>
      <c r="H30" s="3">
        <v>0</v>
      </c>
      <c r="J30" s="3">
        <v>0</v>
      </c>
      <c r="L30" s="3">
        <v>2617000</v>
      </c>
      <c r="N30" s="3">
        <v>26667584066</v>
      </c>
      <c r="P30" s="3">
        <v>26627741626</v>
      </c>
      <c r="R30" s="3">
        <v>39842440</v>
      </c>
    </row>
    <row r="31" spans="2:18">
      <c r="B31" s="2" t="s">
        <v>154</v>
      </c>
      <c r="D31" s="3">
        <v>0</v>
      </c>
      <c r="F31" s="3">
        <v>0</v>
      </c>
      <c r="H31" s="3">
        <v>0</v>
      </c>
      <c r="J31" s="3">
        <v>0</v>
      </c>
      <c r="L31" s="3">
        <v>11100</v>
      </c>
      <c r="N31" s="3">
        <v>6754257476</v>
      </c>
      <c r="P31" s="3">
        <v>6717584333</v>
      </c>
      <c r="R31" s="3">
        <v>36673143</v>
      </c>
    </row>
    <row r="32" spans="2:18">
      <c r="B32" s="2" t="s">
        <v>184</v>
      </c>
      <c r="D32" s="3">
        <v>5000</v>
      </c>
      <c r="F32" s="3">
        <v>3247811228</v>
      </c>
      <c r="H32" s="3">
        <v>3235236277</v>
      </c>
      <c r="J32" s="3">
        <v>12574951</v>
      </c>
      <c r="L32" s="3">
        <v>10000</v>
      </c>
      <c r="N32" s="3">
        <v>6494522656</v>
      </c>
      <c r="P32" s="3">
        <v>6470472555</v>
      </c>
      <c r="R32" s="3">
        <v>24050101</v>
      </c>
    </row>
    <row r="33" spans="2:18">
      <c r="B33" s="2" t="s">
        <v>183</v>
      </c>
      <c r="D33" s="3">
        <v>0</v>
      </c>
      <c r="F33" s="3">
        <v>0</v>
      </c>
      <c r="H33" s="3">
        <v>0</v>
      </c>
      <c r="J33" s="3">
        <v>0</v>
      </c>
      <c r="L33" s="3">
        <v>100000</v>
      </c>
      <c r="N33" s="3">
        <v>2039096332</v>
      </c>
      <c r="P33" s="3">
        <v>2026029442</v>
      </c>
      <c r="R33" s="3">
        <v>13066890</v>
      </c>
    </row>
    <row r="34" spans="2:18">
      <c r="B34" s="2" t="s">
        <v>139</v>
      </c>
      <c r="D34" s="3">
        <v>0</v>
      </c>
      <c r="F34" s="3">
        <v>0</v>
      </c>
      <c r="H34" s="3">
        <v>0</v>
      </c>
      <c r="J34" s="3">
        <v>0</v>
      </c>
      <c r="L34" s="3">
        <v>19000</v>
      </c>
      <c r="N34" s="3">
        <v>64782244</v>
      </c>
      <c r="P34" s="3">
        <v>55300989</v>
      </c>
      <c r="R34" s="3">
        <v>9481255</v>
      </c>
    </row>
    <row r="35" spans="2:18">
      <c r="B35" s="2" t="s">
        <v>164</v>
      </c>
      <c r="D35" s="3">
        <v>0</v>
      </c>
      <c r="F35" s="3">
        <v>0</v>
      </c>
      <c r="H35" s="3">
        <v>0</v>
      </c>
      <c r="J35" s="3">
        <v>0</v>
      </c>
      <c r="L35" s="3">
        <v>1149</v>
      </c>
      <c r="N35" s="3">
        <v>727908913</v>
      </c>
      <c r="P35" s="3">
        <v>726322598</v>
      </c>
      <c r="R35" s="3">
        <v>1586315</v>
      </c>
    </row>
    <row r="36" spans="2:18">
      <c r="B36" s="2" t="s">
        <v>178</v>
      </c>
      <c r="D36" s="3">
        <v>0</v>
      </c>
      <c r="F36" s="3">
        <v>0</v>
      </c>
      <c r="H36" s="3">
        <v>0</v>
      </c>
      <c r="J36" s="3">
        <v>0</v>
      </c>
      <c r="L36" s="3">
        <v>100</v>
      </c>
      <c r="N36" s="3">
        <v>60115104</v>
      </c>
      <c r="P36" s="3">
        <v>59569792</v>
      </c>
      <c r="R36" s="3">
        <v>545312</v>
      </c>
    </row>
    <row r="37" spans="2:18">
      <c r="B37" s="2" t="s">
        <v>15</v>
      </c>
      <c r="D37" s="3">
        <v>0</v>
      </c>
      <c r="F37" s="3">
        <v>0</v>
      </c>
      <c r="H37" s="3">
        <v>0</v>
      </c>
      <c r="J37" s="3">
        <v>0</v>
      </c>
      <c r="L37" s="3">
        <v>35846</v>
      </c>
      <c r="N37" s="3">
        <v>201681180</v>
      </c>
      <c r="P37" s="3">
        <v>202289282</v>
      </c>
      <c r="R37" s="3">
        <v>-608102</v>
      </c>
    </row>
    <row r="38" spans="2:18">
      <c r="B38" s="2" t="s">
        <v>175</v>
      </c>
      <c r="D38" s="3">
        <v>0</v>
      </c>
      <c r="F38" s="3">
        <v>0</v>
      </c>
      <c r="H38" s="3">
        <v>0</v>
      </c>
      <c r="J38" s="3">
        <v>0</v>
      </c>
      <c r="L38" s="3">
        <v>27493</v>
      </c>
      <c r="N38" s="3">
        <v>100025668</v>
      </c>
      <c r="P38" s="3">
        <v>118632295</v>
      </c>
      <c r="R38" s="3">
        <v>-18606627</v>
      </c>
    </row>
    <row r="39" spans="2:18">
      <c r="B39" s="2" t="s">
        <v>128</v>
      </c>
      <c r="D39" s="3">
        <v>332919</v>
      </c>
      <c r="F39" s="3">
        <v>3172135462</v>
      </c>
      <c r="H39" s="3">
        <v>3445065953</v>
      </c>
      <c r="J39" s="3">
        <v>-272930491</v>
      </c>
      <c r="L39" s="3">
        <v>332919</v>
      </c>
      <c r="N39" s="3">
        <v>3172135462</v>
      </c>
      <c r="P39" s="3">
        <v>3445065953</v>
      </c>
      <c r="R39" s="3">
        <v>-272930491</v>
      </c>
    </row>
    <row r="40" spans="2:18">
      <c r="B40" s="2" t="s">
        <v>135</v>
      </c>
      <c r="D40" s="3">
        <v>1327234</v>
      </c>
      <c r="F40" s="3">
        <v>13219756469</v>
      </c>
      <c r="H40" s="3">
        <v>13494684038</v>
      </c>
      <c r="J40" s="3">
        <v>-274927569</v>
      </c>
      <c r="L40" s="3">
        <v>1327234</v>
      </c>
      <c r="N40" s="3">
        <v>13219756469</v>
      </c>
      <c r="P40" s="3">
        <v>13494684038</v>
      </c>
      <c r="R40" s="3">
        <v>-274927569</v>
      </c>
    </row>
    <row r="41" spans="2:18">
      <c r="B41" s="2" t="s">
        <v>132</v>
      </c>
      <c r="D41" s="3">
        <v>300000</v>
      </c>
      <c r="F41" s="3">
        <v>4945336158</v>
      </c>
      <c r="H41" s="3">
        <v>5531855395</v>
      </c>
      <c r="J41" s="3">
        <v>-586519237</v>
      </c>
      <c r="L41" s="3">
        <v>300000</v>
      </c>
      <c r="N41" s="3">
        <v>4945336158</v>
      </c>
      <c r="P41" s="3">
        <v>5531855395</v>
      </c>
      <c r="R41" s="3">
        <v>-586519237</v>
      </c>
    </row>
    <row r="42" spans="2:18">
      <c r="B42" s="2" t="s">
        <v>173</v>
      </c>
      <c r="D42" s="3">
        <v>700000</v>
      </c>
      <c r="F42" s="3">
        <v>9999639938</v>
      </c>
      <c r="H42" s="3">
        <v>10632254987</v>
      </c>
      <c r="J42" s="3">
        <v>-632615049</v>
      </c>
      <c r="L42" s="3">
        <v>700000</v>
      </c>
      <c r="N42" s="3">
        <v>9999639938</v>
      </c>
      <c r="P42" s="3">
        <v>10632254987</v>
      </c>
      <c r="R42" s="3">
        <v>-632615049</v>
      </c>
    </row>
    <row r="43" spans="2:18">
      <c r="B43" s="2" t="s">
        <v>158</v>
      </c>
      <c r="D43" s="3">
        <v>1685776</v>
      </c>
      <c r="F43" s="3">
        <v>12930233157</v>
      </c>
      <c r="H43" s="3">
        <v>16323238110</v>
      </c>
      <c r="J43" s="3">
        <v>-3393004953</v>
      </c>
      <c r="L43" s="3">
        <v>1685776</v>
      </c>
      <c r="N43" s="3">
        <v>12930233157</v>
      </c>
      <c r="P43" s="3">
        <v>16323238110</v>
      </c>
      <c r="R43" s="3">
        <v>-3393004953</v>
      </c>
    </row>
    <row r="44" spans="2:18">
      <c r="B44" s="2" t="s">
        <v>145</v>
      </c>
      <c r="D44" s="3">
        <v>1386608</v>
      </c>
      <c r="F44" s="3">
        <v>5957659885</v>
      </c>
      <c r="H44" s="3">
        <v>7799812724</v>
      </c>
      <c r="J44" s="3">
        <v>-1842152839</v>
      </c>
      <c r="L44" s="3">
        <v>2655000</v>
      </c>
      <c r="N44" s="3">
        <v>11436309213</v>
      </c>
      <c r="P44" s="3">
        <v>14934648296</v>
      </c>
      <c r="R44" s="3">
        <v>-3498339083</v>
      </c>
    </row>
    <row r="45" spans="2:18">
      <c r="B45" s="2" t="s">
        <v>174</v>
      </c>
      <c r="D45" s="3">
        <v>401649</v>
      </c>
      <c r="F45" s="3">
        <v>17383170697</v>
      </c>
      <c r="H45" s="3">
        <v>22081131253</v>
      </c>
      <c r="J45" s="3">
        <v>-4697960556</v>
      </c>
      <c r="L45" s="3">
        <v>401649</v>
      </c>
      <c r="N45" s="3">
        <v>17383170697</v>
      </c>
      <c r="P45" s="3">
        <v>22081131253</v>
      </c>
      <c r="R45" s="3">
        <v>-4697960556</v>
      </c>
    </row>
    <row r="46" spans="2:18">
      <c r="D46" s="3"/>
      <c r="F46" s="3"/>
      <c r="H46" s="3"/>
      <c r="J46" s="3"/>
      <c r="L46" s="3"/>
      <c r="N46" s="3"/>
      <c r="P46" s="3"/>
      <c r="R46" s="3"/>
    </row>
    <row r="47" spans="2:18" ht="21.75" thickBot="1">
      <c r="B47" s="31" t="s">
        <v>102</v>
      </c>
      <c r="D47" s="10"/>
      <c r="F47" s="10">
        <f>SUM(F10:F45)</f>
        <v>119102572974</v>
      </c>
      <c r="H47" s="10">
        <f>SUM(H10:H45)</f>
        <v>126510282175</v>
      </c>
      <c r="J47" s="10">
        <f>SUM(J10:J45)</f>
        <v>-7407709201</v>
      </c>
      <c r="L47" s="10">
        <f>SUM(L10:L45)</f>
        <v>19252823</v>
      </c>
      <c r="N47" s="10">
        <f>SUM(N10:N45)</f>
        <v>323929438698</v>
      </c>
      <c r="P47" s="10">
        <f>SUM(P10:P45)</f>
        <v>320214644146</v>
      </c>
      <c r="R47" s="10">
        <f>SUM(R10:R45)</f>
        <v>3714794552</v>
      </c>
    </row>
    <row r="48" spans="2:18" ht="21.75" thickTop="1"/>
    <row r="49" spans="10:10" ht="26.25">
      <c r="J49" s="27">
        <v>12</v>
      </c>
    </row>
  </sheetData>
  <sortState xmlns:xlrd2="http://schemas.microsoft.com/office/spreadsheetml/2017/richdata2" ref="B10:R45">
    <sortCondition descending="1" ref="R10:R4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5"/>
  <sheetViews>
    <sheetView rightToLeft="1" topLeftCell="A4" workbookViewId="0">
      <selection activeCell="R23" sqref="R23"/>
    </sheetView>
  </sheetViews>
  <sheetFormatPr defaultRowHeight="21"/>
  <cols>
    <col min="1" max="1" width="5.7109375" style="1" customWidth="1"/>
    <col min="2" max="2" width="30.85546875" style="72" bestFit="1" customWidth="1"/>
    <col min="3" max="3" width="1.28515625" style="1" customWidth="1"/>
    <col min="4" max="4" width="14.7109375" style="1" customWidth="1"/>
    <col min="5" max="5" width="1.28515625" style="1" customWidth="1"/>
    <col min="6" max="6" width="16.7109375" style="1" customWidth="1"/>
    <col min="7" max="7" width="1.28515625" style="1" customWidth="1"/>
    <col min="8" max="8" width="14.2851562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28515625" style="1" bestFit="1" customWidth="1"/>
    <col min="17" max="17" width="1.28515625" style="1" customWidth="1"/>
    <col min="18" max="18" width="14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7"/>
      <c r="R2" s="17"/>
      <c r="S2" s="17"/>
      <c r="T2" s="17"/>
      <c r="U2" s="17"/>
    </row>
    <row r="3" spans="2:28" ht="30">
      <c r="B3" s="113" t="s">
        <v>63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7"/>
      <c r="R3" s="17"/>
    </row>
    <row r="4" spans="2:28" ht="30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7"/>
      <c r="R4" s="17"/>
    </row>
    <row r="6" spans="2:28" s="2" customFormat="1" ht="30">
      <c r="B6" s="99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>
      <c r="B7" s="138" t="s">
        <v>143</v>
      </c>
      <c r="C7" s="138"/>
      <c r="D7" s="138"/>
      <c r="E7" s="138"/>
      <c r="F7" s="1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>
      <c r="B8" s="115" t="s">
        <v>67</v>
      </c>
      <c r="D8" s="115" t="s">
        <v>65</v>
      </c>
      <c r="E8" s="115" t="s">
        <v>65</v>
      </c>
      <c r="F8" s="115" t="s">
        <v>65</v>
      </c>
      <c r="G8" s="115" t="s">
        <v>65</v>
      </c>
      <c r="H8" s="115" t="s">
        <v>65</v>
      </c>
      <c r="I8" s="115" t="s">
        <v>65</v>
      </c>
      <c r="J8" s="115" t="s">
        <v>65</v>
      </c>
      <c r="L8" s="115" t="s">
        <v>66</v>
      </c>
      <c r="M8" s="115" t="s">
        <v>66</v>
      </c>
      <c r="N8" s="115" t="s">
        <v>66</v>
      </c>
      <c r="O8" s="115" t="s">
        <v>66</v>
      </c>
      <c r="P8" s="115" t="s">
        <v>66</v>
      </c>
      <c r="Q8" s="115" t="s">
        <v>66</v>
      </c>
      <c r="R8" s="115" t="s">
        <v>66</v>
      </c>
    </row>
    <row r="9" spans="2:28" s="53" customFormat="1" ht="45" customHeight="1">
      <c r="B9" s="115" t="s">
        <v>67</v>
      </c>
      <c r="D9" s="135" t="s">
        <v>90</v>
      </c>
      <c r="E9" s="104"/>
      <c r="F9" s="135" t="s">
        <v>87</v>
      </c>
      <c r="G9" s="104"/>
      <c r="H9" s="135" t="s">
        <v>88</v>
      </c>
      <c r="I9" s="104"/>
      <c r="J9" s="135" t="s">
        <v>91</v>
      </c>
      <c r="K9" s="105"/>
      <c r="L9" s="135" t="s">
        <v>90</v>
      </c>
      <c r="M9" s="104"/>
      <c r="N9" s="135" t="s">
        <v>87</v>
      </c>
      <c r="O9" s="104"/>
      <c r="P9" s="135" t="s">
        <v>88</v>
      </c>
      <c r="Q9" s="104"/>
      <c r="R9" s="135" t="s">
        <v>91</v>
      </c>
    </row>
    <row r="10" spans="2:28" s="53" customFormat="1" ht="26.25">
      <c r="B10" s="102" t="s">
        <v>152</v>
      </c>
      <c r="C10" s="1"/>
      <c r="D10" s="106">
        <v>0</v>
      </c>
      <c r="E10" s="72"/>
      <c r="F10" s="88">
        <v>307556816</v>
      </c>
      <c r="G10" s="88"/>
      <c r="H10" s="88">
        <v>0</v>
      </c>
      <c r="I10" s="88"/>
      <c r="J10" s="88">
        <v>307556816</v>
      </c>
      <c r="K10" s="88"/>
      <c r="L10" s="88">
        <v>0</v>
      </c>
      <c r="M10" s="88"/>
      <c r="N10" s="88">
        <v>307556816</v>
      </c>
      <c r="O10" s="88"/>
      <c r="P10" s="88">
        <v>299658668</v>
      </c>
      <c r="Q10" s="88"/>
      <c r="R10" s="88">
        <v>607215484</v>
      </c>
    </row>
    <row r="11" spans="2:28" s="53" customFormat="1" ht="26.25">
      <c r="B11" s="103" t="s">
        <v>165</v>
      </c>
      <c r="D11" s="107">
        <v>0</v>
      </c>
      <c r="E11" s="93"/>
      <c r="F11" s="88">
        <v>296013437</v>
      </c>
      <c r="G11" s="88"/>
      <c r="H11" s="88">
        <v>0</v>
      </c>
      <c r="I11" s="88"/>
      <c r="J11" s="88">
        <v>296013437</v>
      </c>
      <c r="K11" s="88"/>
      <c r="L11" s="88">
        <v>0</v>
      </c>
      <c r="M11" s="88"/>
      <c r="N11" s="88">
        <v>298485973</v>
      </c>
      <c r="O11" s="88"/>
      <c r="P11" s="88">
        <v>283593035</v>
      </c>
      <c r="Q11" s="88"/>
      <c r="R11" s="88">
        <v>582079008</v>
      </c>
    </row>
    <row r="12" spans="2:28" s="53" customFormat="1" ht="26.25">
      <c r="B12" s="103" t="s">
        <v>148</v>
      </c>
      <c r="D12" s="88">
        <v>86735229</v>
      </c>
      <c r="E12" s="93"/>
      <c r="F12" s="88">
        <v>0</v>
      </c>
      <c r="G12" s="88"/>
      <c r="H12" s="88">
        <v>0</v>
      </c>
      <c r="I12" s="88"/>
      <c r="J12" s="88">
        <v>86735229</v>
      </c>
      <c r="K12" s="88"/>
      <c r="L12" s="88">
        <v>331837700</v>
      </c>
      <c r="M12" s="88"/>
      <c r="N12" s="88">
        <v>214081650</v>
      </c>
      <c r="O12" s="88"/>
      <c r="P12" s="88">
        <v>0</v>
      </c>
      <c r="Q12" s="88"/>
      <c r="R12" s="88">
        <v>545919350</v>
      </c>
    </row>
    <row r="13" spans="2:28" s="53" customFormat="1" ht="26.25">
      <c r="B13" s="103" t="s">
        <v>154</v>
      </c>
      <c r="D13" s="107">
        <v>0</v>
      </c>
      <c r="E13" s="93"/>
      <c r="F13" s="88">
        <v>176787485</v>
      </c>
      <c r="G13" s="88"/>
      <c r="H13" s="88">
        <v>0</v>
      </c>
      <c r="I13" s="88"/>
      <c r="J13" s="88">
        <v>176787485</v>
      </c>
      <c r="K13" s="88"/>
      <c r="L13" s="88">
        <v>0</v>
      </c>
      <c r="M13" s="88"/>
      <c r="N13" s="88">
        <v>176787485</v>
      </c>
      <c r="O13" s="88"/>
      <c r="P13" s="88">
        <v>36673143</v>
      </c>
      <c r="Q13" s="88"/>
      <c r="R13" s="88">
        <v>213460628</v>
      </c>
    </row>
    <row r="14" spans="2:28" s="53" customFormat="1" ht="26.25">
      <c r="B14" s="102" t="s">
        <v>153</v>
      </c>
      <c r="C14" s="1"/>
      <c r="D14" s="107">
        <v>0</v>
      </c>
      <c r="E14" s="93"/>
      <c r="F14" s="88">
        <v>0</v>
      </c>
      <c r="G14" s="88"/>
      <c r="H14" s="88">
        <v>0</v>
      </c>
      <c r="I14" s="88"/>
      <c r="J14" s="88">
        <v>0</v>
      </c>
      <c r="K14" s="88"/>
      <c r="L14" s="88">
        <v>0</v>
      </c>
      <c r="M14" s="88"/>
      <c r="N14" s="88">
        <v>0</v>
      </c>
      <c r="O14" s="88"/>
      <c r="P14" s="88">
        <v>164086756</v>
      </c>
      <c r="Q14" s="88"/>
      <c r="R14" s="88">
        <v>164086756</v>
      </c>
    </row>
    <row r="15" spans="2:28" s="53" customFormat="1" ht="26.25">
      <c r="B15" s="102" t="s">
        <v>163</v>
      </c>
      <c r="C15" s="1"/>
      <c r="D15" s="106">
        <v>0</v>
      </c>
      <c r="E15" s="72"/>
      <c r="F15" s="88">
        <v>0</v>
      </c>
      <c r="G15" s="88"/>
      <c r="H15" s="88">
        <v>0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161151082</v>
      </c>
      <c r="Q15" s="88"/>
      <c r="R15" s="88">
        <v>161151082</v>
      </c>
    </row>
    <row r="16" spans="2:28" s="53" customFormat="1" ht="26.25">
      <c r="B16" s="102" t="s">
        <v>184</v>
      </c>
      <c r="C16" s="1"/>
      <c r="D16" s="106">
        <v>0</v>
      </c>
      <c r="E16" s="72"/>
      <c r="F16" s="88">
        <v>43280087</v>
      </c>
      <c r="G16" s="88"/>
      <c r="H16" s="88">
        <v>12574951</v>
      </c>
      <c r="I16" s="88"/>
      <c r="J16" s="88">
        <v>55855038</v>
      </c>
      <c r="K16" s="88"/>
      <c r="L16" s="88">
        <v>0</v>
      </c>
      <c r="M16" s="88"/>
      <c r="N16" s="88">
        <v>54605264</v>
      </c>
      <c r="O16" s="88"/>
      <c r="P16" s="88">
        <v>24050101</v>
      </c>
      <c r="Q16" s="88"/>
      <c r="R16" s="88">
        <v>78655365</v>
      </c>
    </row>
    <row r="17" spans="2:19" s="53" customFormat="1" ht="26.25">
      <c r="B17" s="103" t="s">
        <v>155</v>
      </c>
      <c r="D17" s="107">
        <v>0</v>
      </c>
      <c r="E17" s="93"/>
      <c r="F17" s="88">
        <v>0</v>
      </c>
      <c r="G17" s="88"/>
      <c r="H17" s="88">
        <v>77904544</v>
      </c>
      <c r="I17" s="88"/>
      <c r="J17" s="88">
        <v>77904544</v>
      </c>
      <c r="K17" s="88"/>
      <c r="L17" s="88">
        <v>0</v>
      </c>
      <c r="M17" s="88"/>
      <c r="N17" s="88">
        <v>0</v>
      </c>
      <c r="O17" s="88"/>
      <c r="P17" s="88">
        <v>77937168</v>
      </c>
      <c r="Q17" s="88"/>
      <c r="R17" s="88">
        <v>77937168</v>
      </c>
    </row>
    <row r="18" spans="2:19" ht="26.25">
      <c r="B18" s="103" t="s">
        <v>162</v>
      </c>
      <c r="C18" s="53"/>
      <c r="D18" s="107">
        <v>0</v>
      </c>
      <c r="E18" s="93"/>
      <c r="F18" s="88">
        <v>0</v>
      </c>
      <c r="G18" s="88"/>
      <c r="H18" s="88">
        <v>0</v>
      </c>
      <c r="I18" s="88"/>
      <c r="J18" s="88">
        <v>0</v>
      </c>
      <c r="K18" s="88"/>
      <c r="L18" s="88">
        <v>0</v>
      </c>
      <c r="M18" s="88"/>
      <c r="N18" s="88">
        <v>0</v>
      </c>
      <c r="O18" s="88"/>
      <c r="P18" s="88">
        <v>62762227</v>
      </c>
      <c r="Q18" s="88"/>
      <c r="R18" s="88">
        <v>62762227</v>
      </c>
      <c r="S18" s="1">
        <v>0</v>
      </c>
    </row>
    <row r="19" spans="2:19" ht="21.75">
      <c r="B19" s="102" t="s">
        <v>177</v>
      </c>
      <c r="D19" s="72">
        <v>0</v>
      </c>
      <c r="E19" s="72"/>
      <c r="F19" s="88">
        <v>0</v>
      </c>
      <c r="G19" s="88"/>
      <c r="H19" s="88">
        <v>0</v>
      </c>
      <c r="I19" s="88"/>
      <c r="J19" s="88">
        <v>0</v>
      </c>
      <c r="K19" s="88"/>
      <c r="L19" s="88">
        <v>0</v>
      </c>
      <c r="M19" s="88"/>
      <c r="N19" s="88">
        <v>0</v>
      </c>
      <c r="O19" s="88"/>
      <c r="P19" s="88">
        <v>62505077</v>
      </c>
      <c r="Q19" s="88"/>
      <c r="R19" s="88">
        <v>62505077</v>
      </c>
    </row>
    <row r="20" spans="2:19" ht="26.25">
      <c r="B20" s="103" t="s">
        <v>164</v>
      </c>
      <c r="C20" s="53"/>
      <c r="D20" s="78">
        <v>0</v>
      </c>
      <c r="E20" s="93"/>
      <c r="F20" s="88">
        <v>22311221</v>
      </c>
      <c r="G20" s="88"/>
      <c r="H20" s="88">
        <v>0</v>
      </c>
      <c r="I20" s="88"/>
      <c r="J20" s="88">
        <v>22311221</v>
      </c>
      <c r="K20" s="88"/>
      <c r="L20" s="88">
        <v>0</v>
      </c>
      <c r="M20" s="88"/>
      <c r="N20" s="88">
        <v>22311221</v>
      </c>
      <c r="O20" s="88"/>
      <c r="P20" s="88">
        <v>1586315</v>
      </c>
      <c r="Q20" s="88"/>
      <c r="R20" s="88">
        <v>23897536</v>
      </c>
    </row>
    <row r="21" spans="2:19" ht="26.25">
      <c r="B21" s="103" t="s">
        <v>178</v>
      </c>
      <c r="C21" s="53"/>
      <c r="D21" s="78">
        <v>0</v>
      </c>
      <c r="E21" s="93"/>
      <c r="F21" s="88">
        <v>0</v>
      </c>
      <c r="G21" s="88"/>
      <c r="H21" s="88">
        <v>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545312</v>
      </c>
      <c r="Q21" s="88"/>
      <c r="R21" s="88">
        <v>545312</v>
      </c>
    </row>
    <row r="22" spans="2:19" ht="26.25">
      <c r="B22" s="100"/>
      <c r="C22" s="53"/>
      <c r="D22" s="78"/>
      <c r="E22" s="93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</row>
    <row r="23" spans="2:19" ht="27" thickBot="1">
      <c r="B23" s="101" t="s">
        <v>102</v>
      </c>
      <c r="D23" s="74">
        <f>SUM(D10:D21)</f>
        <v>86735229</v>
      </c>
      <c r="E23" s="93"/>
      <c r="F23" s="74">
        <f t="shared" ref="F23:L23" si="0">SUM(F10:F21)</f>
        <v>845949046</v>
      </c>
      <c r="G23" s="88"/>
      <c r="H23" s="74">
        <f t="shared" si="0"/>
        <v>90479495</v>
      </c>
      <c r="I23" s="88"/>
      <c r="J23" s="74">
        <f t="shared" si="0"/>
        <v>1023163770</v>
      </c>
      <c r="K23" s="88"/>
      <c r="L23" s="74">
        <f t="shared" si="0"/>
        <v>331837700</v>
      </c>
      <c r="M23" s="88"/>
      <c r="N23" s="74">
        <f>SUM(N10:N21)</f>
        <v>1073828409</v>
      </c>
      <c r="O23" s="88"/>
      <c r="P23" s="74">
        <f>SUM(P10:P21)</f>
        <v>1174548884</v>
      </c>
      <c r="Q23" s="88"/>
      <c r="R23" s="74">
        <f>SUM(R10:R21)</f>
        <v>2580214993</v>
      </c>
    </row>
    <row r="24" spans="2:19" ht="27" thickTop="1">
      <c r="D24" s="88"/>
      <c r="E24" s="93"/>
      <c r="G24" s="88"/>
      <c r="I24" s="88"/>
      <c r="K24" s="88"/>
      <c r="M24" s="88"/>
      <c r="O24" s="88"/>
      <c r="Q24" s="88"/>
    </row>
    <row r="25" spans="2:19" ht="30">
      <c r="J25" s="56">
        <v>13</v>
      </c>
    </row>
  </sheetData>
  <sortState xmlns:xlrd2="http://schemas.microsoft.com/office/spreadsheetml/2017/richdata2" ref="B10:R21">
    <sortCondition descending="1" ref="R10:R21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5"/>
  <sheetViews>
    <sheetView rightToLeft="1" workbookViewId="0">
      <selection activeCell="F16" sqref="F16"/>
    </sheetView>
  </sheetViews>
  <sheetFormatPr defaultRowHeight="21.75" customHeight="1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28" ht="27" customHeight="1">
      <c r="B3" s="113" t="s">
        <v>63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2:28" ht="27" customHeight="1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28" ht="73.5" customHeight="1"/>
    <row r="6" spans="2:28" ht="30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>
      <c r="B9" s="117" t="s">
        <v>92</v>
      </c>
      <c r="C9" s="117" t="s">
        <v>92</v>
      </c>
      <c r="D9" s="117" t="s">
        <v>92</v>
      </c>
      <c r="F9" s="117" t="s">
        <v>65</v>
      </c>
      <c r="G9" s="117" t="s">
        <v>65</v>
      </c>
      <c r="H9" s="117" t="s">
        <v>65</v>
      </c>
      <c r="J9" s="117" t="s">
        <v>66</v>
      </c>
      <c r="K9" s="117" t="s">
        <v>66</v>
      </c>
      <c r="L9" s="117" t="s">
        <v>66</v>
      </c>
    </row>
    <row r="10" spans="2:28" s="43" customFormat="1" ht="50.25" customHeight="1">
      <c r="B10" s="136" t="s">
        <v>93</v>
      </c>
      <c r="D10" s="136" t="s">
        <v>43</v>
      </c>
      <c r="F10" s="136" t="s">
        <v>94</v>
      </c>
      <c r="H10" s="136" t="s">
        <v>95</v>
      </c>
      <c r="J10" s="136" t="s">
        <v>94</v>
      </c>
      <c r="L10" s="136" t="s">
        <v>95</v>
      </c>
    </row>
    <row r="11" spans="2:28" s="4" customFormat="1" ht="21.75" customHeight="1">
      <c r="B11" s="49" t="s">
        <v>50</v>
      </c>
      <c r="D11" s="49" t="s">
        <v>51</v>
      </c>
      <c r="F11" s="71">
        <v>1957507</v>
      </c>
      <c r="H11" s="49" t="s">
        <v>72</v>
      </c>
      <c r="J11" s="71">
        <v>37020539</v>
      </c>
      <c r="L11" s="49" t="s">
        <v>72</v>
      </c>
    </row>
    <row r="12" spans="2:28" s="4" customFormat="1" ht="21.75" customHeight="1">
      <c r="B12" s="4" t="s">
        <v>53</v>
      </c>
      <c r="D12" s="4" t="s">
        <v>54</v>
      </c>
      <c r="F12" s="68">
        <v>8476</v>
      </c>
      <c r="H12" s="4" t="s">
        <v>72</v>
      </c>
      <c r="J12" s="68">
        <v>4320116</v>
      </c>
      <c r="L12" s="4" t="s">
        <v>72</v>
      </c>
    </row>
    <row r="13" spans="2:28" ht="21.75" customHeight="1" thickBot="1">
      <c r="B13" s="139" t="s">
        <v>102</v>
      </c>
      <c r="C13" s="139"/>
      <c r="D13" s="139"/>
      <c r="F13" s="74">
        <f>SUM(F11:F12)</f>
        <v>1965983</v>
      </c>
      <c r="H13" s="31"/>
      <c r="J13" s="74">
        <f>SUM(J11:J12)</f>
        <v>41340655</v>
      </c>
      <c r="L13" s="31"/>
    </row>
    <row r="14" spans="2:28" ht="21.75" customHeight="1" thickTop="1"/>
    <row r="15" spans="2:28" ht="30">
      <c r="F15" s="59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3:D13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8"/>
  <sheetViews>
    <sheetView rightToLeft="1" topLeftCell="A4" workbookViewId="0">
      <selection activeCell="J15" sqref="J15"/>
    </sheetView>
  </sheetViews>
  <sheetFormatPr defaultRowHeight="21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2.425781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140625" style="33" customWidth="1"/>
    <col min="21" max="21" width="1" style="33" customWidth="1"/>
    <col min="22" max="22" width="9.140625" style="33" customWidth="1"/>
    <col min="23" max="16384" width="9.140625" style="33"/>
  </cols>
  <sheetData>
    <row r="2" spans="2:28" ht="30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>
      <c r="B3" s="142" t="s">
        <v>63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>
      <c r="B4" s="142" t="s">
        <v>200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s="34" customFormat="1" ht="87" customHeight="1"/>
    <row r="6" spans="2:28" s="2" customFormat="1" ht="30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>
      <c r="B7" s="70" t="s">
        <v>142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>
      <c r="B9" s="141" t="s">
        <v>64</v>
      </c>
      <c r="C9" s="141" t="s">
        <v>64</v>
      </c>
      <c r="D9" s="141" t="s">
        <v>64</v>
      </c>
      <c r="E9" s="141" t="s">
        <v>64</v>
      </c>
      <c r="F9" s="141" t="s">
        <v>64</v>
      </c>
      <c r="G9" s="141" t="s">
        <v>64</v>
      </c>
      <c r="H9" s="141" t="s">
        <v>64</v>
      </c>
      <c r="J9" s="141" t="s">
        <v>65</v>
      </c>
      <c r="K9" s="141" t="s">
        <v>65</v>
      </c>
      <c r="L9" s="141" t="s">
        <v>65</v>
      </c>
      <c r="M9" s="141" t="s">
        <v>65</v>
      </c>
      <c r="N9" s="141" t="s">
        <v>65</v>
      </c>
      <c r="P9" s="141" t="s">
        <v>66</v>
      </c>
      <c r="Q9" s="141" t="s">
        <v>66</v>
      </c>
      <c r="R9" s="141" t="s">
        <v>66</v>
      </c>
      <c r="S9" s="141" t="s">
        <v>66</v>
      </c>
      <c r="T9" s="141" t="s">
        <v>66</v>
      </c>
    </row>
    <row r="10" spans="2:28" s="36" customFormat="1" ht="60" customHeight="1">
      <c r="B10" s="140" t="s">
        <v>67</v>
      </c>
      <c r="C10" s="39"/>
      <c r="D10" s="140" t="s">
        <v>68</v>
      </c>
      <c r="E10" s="39"/>
      <c r="F10" s="140" t="s">
        <v>29</v>
      </c>
      <c r="G10" s="39"/>
      <c r="H10" s="140" t="s">
        <v>30</v>
      </c>
      <c r="J10" s="140" t="s">
        <v>69</v>
      </c>
      <c r="K10" s="39"/>
      <c r="L10" s="140" t="s">
        <v>70</v>
      </c>
      <c r="M10" s="39"/>
      <c r="N10" s="140" t="s">
        <v>71</v>
      </c>
      <c r="P10" s="140" t="s">
        <v>69</v>
      </c>
      <c r="Q10" s="39"/>
      <c r="R10" s="140" t="s">
        <v>70</v>
      </c>
      <c r="S10" s="39"/>
      <c r="T10" s="140" t="s">
        <v>71</v>
      </c>
    </row>
    <row r="11" spans="2:28" s="34" customFormat="1">
      <c r="B11" s="108" t="s">
        <v>148</v>
      </c>
      <c r="D11" s="35" t="s">
        <v>72</v>
      </c>
      <c r="F11" s="34" t="s">
        <v>151</v>
      </c>
      <c r="H11" s="35">
        <v>18</v>
      </c>
      <c r="J11" s="37">
        <v>86735229</v>
      </c>
      <c r="K11" s="38"/>
      <c r="L11" s="37" t="s">
        <v>72</v>
      </c>
      <c r="M11" s="38"/>
      <c r="N11" s="37">
        <v>86735229</v>
      </c>
      <c r="O11" s="38"/>
      <c r="P11" s="37">
        <v>331837700</v>
      </c>
      <c r="Q11" s="38"/>
      <c r="R11" s="37" t="s">
        <v>72</v>
      </c>
      <c r="S11" s="38"/>
      <c r="T11" s="37">
        <v>331837700</v>
      </c>
    </row>
    <row r="12" spans="2:28" s="34" customFormat="1">
      <c r="B12" s="34" t="s">
        <v>50</v>
      </c>
      <c r="D12" s="35">
        <v>27</v>
      </c>
      <c r="F12" s="34" t="s">
        <v>72</v>
      </c>
      <c r="H12" s="35">
        <v>0</v>
      </c>
      <c r="J12" s="37">
        <v>1957507</v>
      </c>
      <c r="K12" s="38"/>
      <c r="L12" s="37">
        <v>0</v>
      </c>
      <c r="M12" s="38"/>
      <c r="N12" s="37">
        <v>1957507</v>
      </c>
      <c r="O12" s="38"/>
      <c r="P12" s="37">
        <v>37020539</v>
      </c>
      <c r="Q12" s="38"/>
      <c r="R12" s="37">
        <v>0</v>
      </c>
      <c r="S12" s="38"/>
      <c r="T12" s="37">
        <v>37020539</v>
      </c>
    </row>
    <row r="13" spans="2:28" s="34" customFormat="1">
      <c r="B13" s="34" t="s">
        <v>53</v>
      </c>
      <c r="D13" s="35">
        <v>17</v>
      </c>
      <c r="F13" s="34" t="s">
        <v>72</v>
      </c>
      <c r="H13" s="35">
        <v>0</v>
      </c>
      <c r="J13" s="37">
        <v>8476</v>
      </c>
      <c r="K13" s="38"/>
      <c r="L13" s="37">
        <v>0</v>
      </c>
      <c r="M13" s="38"/>
      <c r="N13" s="37">
        <v>8476</v>
      </c>
      <c r="O13" s="38"/>
      <c r="P13" s="37">
        <v>4320116</v>
      </c>
      <c r="Q13" s="38"/>
      <c r="R13" s="37">
        <v>0</v>
      </c>
      <c r="S13" s="38"/>
      <c r="T13" s="37">
        <v>4320116</v>
      </c>
    </row>
    <row r="14" spans="2:28" s="34" customFormat="1">
      <c r="D14" s="35"/>
      <c r="H14" s="35"/>
      <c r="J14" s="37"/>
      <c r="K14" s="38"/>
      <c r="L14" s="37"/>
      <c r="M14" s="38"/>
      <c r="N14" s="37"/>
      <c r="O14" s="38"/>
      <c r="P14" s="37"/>
      <c r="Q14" s="38"/>
      <c r="R14" s="37"/>
      <c r="S14" s="38"/>
      <c r="T14" s="37"/>
    </row>
    <row r="15" spans="2:28" s="34" customFormat="1" ht="21.75" thickBot="1">
      <c r="B15" s="143" t="s">
        <v>102</v>
      </c>
      <c r="C15" s="143"/>
      <c r="D15" s="143"/>
      <c r="E15" s="143"/>
      <c r="F15" s="143"/>
      <c r="G15" s="143"/>
      <c r="H15" s="143"/>
      <c r="J15" s="41">
        <f>SUM(J11:J13)</f>
        <v>88701212</v>
      </c>
      <c r="L15" s="69">
        <f>SUM(L11:L12)</f>
        <v>0</v>
      </c>
      <c r="N15" s="41">
        <f>SUM(N11:N13)</f>
        <v>88701212</v>
      </c>
      <c r="P15" s="41">
        <f>SUM(P11:P13)</f>
        <v>373178355</v>
      </c>
      <c r="R15" s="69">
        <f>SUM(R11:R12)</f>
        <v>0</v>
      </c>
      <c r="T15" s="41">
        <f>SUM(T11:T13)</f>
        <v>373178355</v>
      </c>
    </row>
    <row r="16" spans="2:28" ht="21.75" thickTop="1"/>
    <row r="18" spans="10:10" ht="30">
      <c r="J18" s="63">
        <v>15</v>
      </c>
    </row>
  </sheetData>
  <sortState xmlns:xlrd2="http://schemas.microsoft.com/office/spreadsheetml/2017/richdata2" ref="B11:T13">
    <sortCondition descending="1" ref="T11:T13"/>
  </sortState>
  <mergeCells count="17"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19"/>
  <sheetViews>
    <sheetView rightToLeft="1" topLeftCell="A4" zoomScale="85" zoomScaleNormal="85" workbookViewId="0">
      <selection activeCell="K15" sqref="K15"/>
    </sheetView>
  </sheetViews>
  <sheetFormatPr defaultRowHeight="21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13" t="s">
        <v>0</v>
      </c>
      <c r="C2" s="113"/>
      <c r="D2" s="113"/>
      <c r="E2" s="113"/>
      <c r="F2" s="113"/>
    </row>
    <row r="3" spans="2:28" ht="30">
      <c r="B3" s="113" t="s">
        <v>63</v>
      </c>
      <c r="C3" s="113"/>
      <c r="D3" s="113"/>
      <c r="E3" s="113"/>
      <c r="F3" s="113"/>
    </row>
    <row r="4" spans="2:28" ht="30">
      <c r="B4" s="113" t="s">
        <v>200</v>
      </c>
      <c r="C4" s="113"/>
      <c r="D4" s="113"/>
      <c r="E4" s="113"/>
      <c r="F4" s="113"/>
    </row>
    <row r="5" spans="2:28" ht="125.25" customHeight="1"/>
    <row r="6" spans="2:28" s="26" customFormat="1" ht="24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>
      <c r="B7" s="64" t="s">
        <v>141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>
      <c r="B9" s="132" t="s">
        <v>96</v>
      </c>
      <c r="D9" s="113" t="s">
        <v>65</v>
      </c>
      <c r="F9" s="113" t="s">
        <v>201</v>
      </c>
    </row>
    <row r="10" spans="2:28" ht="30">
      <c r="B10" s="144" t="s">
        <v>96</v>
      </c>
      <c r="D10" s="145" t="s">
        <v>46</v>
      </c>
      <c r="F10" s="145" t="s">
        <v>46</v>
      </c>
    </row>
    <row r="11" spans="2:28" ht="26.25">
      <c r="B11" s="27" t="s">
        <v>96</v>
      </c>
      <c r="C11" s="27"/>
      <c r="D11" s="109">
        <v>24003903</v>
      </c>
      <c r="E11" s="110"/>
      <c r="F11" s="109">
        <v>142233434</v>
      </c>
    </row>
    <row r="12" spans="2:28" ht="26.25">
      <c r="B12" s="27" t="s">
        <v>98</v>
      </c>
      <c r="C12" s="27"/>
      <c r="D12" s="109">
        <v>47503618</v>
      </c>
      <c r="E12" s="110"/>
      <c r="F12" s="109">
        <v>89147324</v>
      </c>
    </row>
    <row r="13" spans="2:28" ht="26.25">
      <c r="B13" s="27" t="s">
        <v>97</v>
      </c>
      <c r="C13" s="27"/>
      <c r="D13" s="109">
        <v>0</v>
      </c>
      <c r="E13" s="110"/>
      <c r="F13" s="109">
        <v>0</v>
      </c>
    </row>
    <row r="14" spans="2:28" ht="26.25">
      <c r="B14" s="27"/>
      <c r="C14" s="27"/>
      <c r="D14" s="109"/>
      <c r="E14" s="110"/>
      <c r="F14" s="109"/>
    </row>
    <row r="15" spans="2:28" ht="27" thickBot="1">
      <c r="B15" s="111" t="s">
        <v>102</v>
      </c>
      <c r="C15" s="27"/>
      <c r="D15" s="112">
        <f>SUM(D11:D13)</f>
        <v>71507521</v>
      </c>
      <c r="E15" s="110"/>
      <c r="F15" s="112">
        <f>SUM(F11:F13)</f>
        <v>231380758</v>
      </c>
    </row>
    <row r="16" spans="2:28" ht="21.75" thickTop="1"/>
    <row r="17" spans="4:4" ht="85.5" customHeight="1"/>
    <row r="18" spans="4:4" ht="85.5" customHeight="1"/>
    <row r="19" spans="4:4" ht="30">
      <c r="D19" s="56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zoomScaleNormal="100" workbookViewId="0">
      <selection activeCell="G12" sqref="G12"/>
    </sheetView>
  </sheetViews>
  <sheetFormatPr defaultRowHeight="21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13" t="s">
        <v>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3:17" ht="30">
      <c r="C3" s="113" t="s">
        <v>1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3:17" ht="30">
      <c r="C4" s="113" t="s">
        <v>200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55" t="s">
        <v>103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14" t="s">
        <v>113</v>
      </c>
      <c r="D9" s="115" t="s">
        <v>182</v>
      </c>
      <c r="E9" s="115" t="s">
        <v>3</v>
      </c>
      <c r="F9" s="115" t="s">
        <v>3</v>
      </c>
      <c r="G9" s="115" t="s">
        <v>3</v>
      </c>
      <c r="I9" s="115" t="s">
        <v>4</v>
      </c>
      <c r="J9" s="115" t="s">
        <v>4</v>
      </c>
      <c r="K9" s="115" t="s">
        <v>4</v>
      </c>
      <c r="M9" s="115" t="s">
        <v>201</v>
      </c>
      <c r="N9" s="115" t="s">
        <v>5</v>
      </c>
      <c r="O9" s="115" t="s">
        <v>5</v>
      </c>
      <c r="P9" s="115" t="s">
        <v>5</v>
      </c>
      <c r="Q9" s="115" t="s">
        <v>5</v>
      </c>
    </row>
    <row r="10" spans="3:17" s="6" customFormat="1" ht="44.25" customHeight="1">
      <c r="C10" s="114"/>
      <c r="D10" s="12"/>
      <c r="E10" s="116" t="s">
        <v>7</v>
      </c>
      <c r="F10" s="12"/>
      <c r="G10" s="116" t="s">
        <v>8</v>
      </c>
      <c r="I10" s="116" t="s">
        <v>114</v>
      </c>
      <c r="J10" s="12"/>
      <c r="K10" s="116" t="s">
        <v>115</v>
      </c>
      <c r="M10" s="116" t="s">
        <v>7</v>
      </c>
      <c r="N10" s="12"/>
      <c r="O10" s="116" t="s">
        <v>8</v>
      </c>
      <c r="Q10" s="118" t="s">
        <v>12</v>
      </c>
    </row>
    <row r="11" spans="3:17" s="6" customFormat="1" ht="39.75" customHeight="1">
      <c r="C11" s="114"/>
      <c r="D11" s="11"/>
      <c r="E11" s="117" t="s">
        <v>7</v>
      </c>
      <c r="F11" s="11"/>
      <c r="G11" s="117" t="s">
        <v>8</v>
      </c>
      <c r="I11" s="117"/>
      <c r="J11" s="11"/>
      <c r="K11" s="117"/>
      <c r="M11" s="117" t="s">
        <v>7</v>
      </c>
      <c r="N11" s="11"/>
      <c r="O11" s="117" t="s">
        <v>8</v>
      </c>
      <c r="Q11" s="119" t="s">
        <v>12</v>
      </c>
    </row>
    <row r="12" spans="3:17">
      <c r="C12" s="44" t="s">
        <v>105</v>
      </c>
      <c r="E12" s="3">
        <f>سهام!G54</f>
        <v>533299019905</v>
      </c>
      <c r="G12" s="3">
        <f>سهام!I54</f>
        <v>493562480056.25531</v>
      </c>
      <c r="I12" s="3">
        <f>سهام!M54</f>
        <v>299658595591</v>
      </c>
      <c r="K12" s="3">
        <f>سهام!Q54</f>
        <v>108769001271</v>
      </c>
      <c r="M12" s="3">
        <f>سهام!W54</f>
        <v>712652034069</v>
      </c>
      <c r="O12" s="3">
        <f>سهام!Y54</f>
        <v>665134608426.06616</v>
      </c>
      <c r="Q12" s="8">
        <f t="shared" ref="Q12:Q17" si="0">O12/$O$18</f>
        <v>0.93934755320863672</v>
      </c>
    </row>
    <row r="13" spans="3:17">
      <c r="C13" s="2" t="s">
        <v>109</v>
      </c>
      <c r="E13" s="3">
        <f>سپرده!L15</f>
        <v>5018861369</v>
      </c>
      <c r="G13" s="3">
        <f>E13</f>
        <v>5018861369</v>
      </c>
      <c r="I13" s="3">
        <f>سپرده!N15</f>
        <v>336816677251</v>
      </c>
      <c r="K13" s="3">
        <f>سپرده!P15</f>
        <v>340355326708</v>
      </c>
      <c r="M13" s="3">
        <f>سپرده!R15</f>
        <v>1480211912</v>
      </c>
      <c r="O13" s="3">
        <f>M13</f>
        <v>1480211912</v>
      </c>
      <c r="Q13" s="8">
        <f t="shared" si="0"/>
        <v>2.0904542030337507E-3</v>
      </c>
    </row>
    <row r="14" spans="3:17">
      <c r="C14" s="2" t="s">
        <v>106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>
      <c r="C15" s="2" t="s">
        <v>107</v>
      </c>
      <c r="E15" s="3">
        <f>'اوراق مشارکت'!R19</f>
        <v>15484660357</v>
      </c>
      <c r="G15" s="3">
        <f>'اوراق مشارکت'!T19</f>
        <v>15780450073</v>
      </c>
      <c r="I15" s="3">
        <f>'اوراق مشارکت'!X19</f>
        <v>35151265995</v>
      </c>
      <c r="K15" s="3">
        <f>'اوراق مشارکت'!AB19</f>
        <v>10333571703</v>
      </c>
      <c r="M15" s="3">
        <f>'اوراق مشارکت'!AH19</f>
        <v>40392834144</v>
      </c>
      <c r="O15" s="3">
        <f>'اوراق مشارکت'!AJ19</f>
        <v>41466662553</v>
      </c>
      <c r="Q15" s="8">
        <f t="shared" si="0"/>
        <v>5.8561992588329531E-2</v>
      </c>
    </row>
    <row r="16" spans="3:17">
      <c r="C16" s="2" t="s">
        <v>112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>
      <c r="C17" s="2" t="s">
        <v>108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>
      <c r="C18" s="2" t="s">
        <v>102</v>
      </c>
      <c r="D18" s="3">
        <f t="shared" ref="D18:P18" si="1">SUM(D12:D17)</f>
        <v>0</v>
      </c>
      <c r="E18" s="10">
        <f>SUM(E12:E17)</f>
        <v>553802541631</v>
      </c>
      <c r="F18" s="3">
        <f t="shared" si="1"/>
        <v>0</v>
      </c>
      <c r="G18" s="10">
        <f t="shared" si="1"/>
        <v>514361791498.25531</v>
      </c>
      <c r="H18" s="3">
        <f t="shared" si="1"/>
        <v>0</v>
      </c>
      <c r="I18" s="10">
        <f t="shared" si="1"/>
        <v>671626538837</v>
      </c>
      <c r="J18" s="3">
        <f t="shared" si="1"/>
        <v>0</v>
      </c>
      <c r="K18" s="10">
        <f t="shared" si="1"/>
        <v>459457899682</v>
      </c>
      <c r="L18" s="3">
        <f t="shared" si="1"/>
        <v>0</v>
      </c>
      <c r="M18" s="10">
        <f>SUM(M12:M17)</f>
        <v>754525080125</v>
      </c>
      <c r="N18" s="3">
        <f t="shared" si="1"/>
        <v>0</v>
      </c>
      <c r="O18" s="10">
        <f>SUM(O12:O17)</f>
        <v>708081482891.06616</v>
      </c>
      <c r="P18" s="3">
        <f t="shared" si="1"/>
        <v>0</v>
      </c>
      <c r="Q18" s="32">
        <f>O18/$O$18</f>
        <v>1</v>
      </c>
    </row>
    <row r="19" spans="3:17" ht="21.75" thickTop="1"/>
    <row r="22" spans="3:17" ht="30">
      <c r="I22" s="56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6"/>
  <sheetViews>
    <sheetView rightToLeft="1" topLeftCell="A43" zoomScale="80" zoomScaleNormal="80" workbookViewId="0">
      <selection activeCell="M63" sqref="M63"/>
    </sheetView>
  </sheetViews>
  <sheetFormatPr defaultRowHeight="21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113" t="s">
        <v>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3:27" ht="30">
      <c r="C3" s="113" t="s">
        <v>1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3:27" ht="30">
      <c r="C4" s="113" t="s">
        <v>200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3:27" ht="30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>
      <c r="C6" s="14" t="s">
        <v>104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>
      <c r="C8" s="114" t="s">
        <v>2</v>
      </c>
      <c r="E8" s="115" t="s">
        <v>182</v>
      </c>
      <c r="F8" s="115" t="s">
        <v>3</v>
      </c>
      <c r="G8" s="115" t="s">
        <v>3</v>
      </c>
      <c r="H8" s="115" t="s">
        <v>3</v>
      </c>
      <c r="I8" s="115" t="s">
        <v>3</v>
      </c>
      <c r="J8" s="120"/>
      <c r="K8" s="115" t="s">
        <v>4</v>
      </c>
      <c r="L8" s="115" t="s">
        <v>4</v>
      </c>
      <c r="M8" s="115" t="s">
        <v>4</v>
      </c>
      <c r="N8" s="115" t="s">
        <v>4</v>
      </c>
      <c r="O8" s="115" t="s">
        <v>4</v>
      </c>
      <c r="P8" s="115" t="s">
        <v>4</v>
      </c>
      <c r="Q8" s="115" t="s">
        <v>4</v>
      </c>
      <c r="R8" s="120"/>
      <c r="S8" s="115" t="s">
        <v>201</v>
      </c>
      <c r="T8" s="115" t="s">
        <v>5</v>
      </c>
      <c r="U8" s="115" t="s">
        <v>5</v>
      </c>
      <c r="V8" s="115" t="s">
        <v>5</v>
      </c>
      <c r="W8" s="115" t="s">
        <v>5</v>
      </c>
      <c r="X8" s="115" t="s">
        <v>5</v>
      </c>
      <c r="Y8" s="115" t="s">
        <v>5</v>
      </c>
      <c r="Z8" s="115" t="s">
        <v>5</v>
      </c>
      <c r="AA8" s="115" t="s">
        <v>5</v>
      </c>
    </row>
    <row r="9" spans="3:27" s="6" customFormat="1" ht="44.25" customHeight="1">
      <c r="C9" s="114" t="s">
        <v>2</v>
      </c>
      <c r="D9" s="120"/>
      <c r="E9" s="116" t="s">
        <v>6</v>
      </c>
      <c r="F9" s="121"/>
      <c r="G9" s="116" t="s">
        <v>7</v>
      </c>
      <c r="H9" s="12"/>
      <c r="I9" s="116" t="s">
        <v>8</v>
      </c>
      <c r="J9" s="120"/>
      <c r="K9" s="116" t="s">
        <v>9</v>
      </c>
      <c r="L9" s="116" t="s">
        <v>9</v>
      </c>
      <c r="M9" s="116" t="s">
        <v>9</v>
      </c>
      <c r="N9" s="12"/>
      <c r="O9" s="116" t="s">
        <v>10</v>
      </c>
      <c r="P9" s="116" t="s">
        <v>10</v>
      </c>
      <c r="Q9" s="116" t="s">
        <v>10</v>
      </c>
      <c r="R9" s="120"/>
      <c r="S9" s="116" t="s">
        <v>6</v>
      </c>
      <c r="T9" s="121"/>
      <c r="U9" s="116" t="s">
        <v>11</v>
      </c>
      <c r="V9" s="121"/>
      <c r="W9" s="116" t="s">
        <v>7</v>
      </c>
      <c r="X9" s="121"/>
      <c r="Y9" s="116" t="s">
        <v>8</v>
      </c>
      <c r="Z9" s="120"/>
      <c r="AA9" s="116" t="s">
        <v>12</v>
      </c>
    </row>
    <row r="10" spans="3:27" s="6" customFormat="1" ht="54" customHeight="1">
      <c r="C10" s="114" t="s">
        <v>2</v>
      </c>
      <c r="D10" s="120"/>
      <c r="E10" s="117" t="s">
        <v>6</v>
      </c>
      <c r="F10" s="122"/>
      <c r="G10" s="117" t="s">
        <v>7</v>
      </c>
      <c r="H10" s="11"/>
      <c r="I10" s="117" t="s">
        <v>8</v>
      </c>
      <c r="J10" s="120"/>
      <c r="K10" s="117" t="s">
        <v>6</v>
      </c>
      <c r="L10" s="11"/>
      <c r="M10" s="117" t="s">
        <v>7</v>
      </c>
      <c r="N10" s="11"/>
      <c r="O10" s="117" t="s">
        <v>6</v>
      </c>
      <c r="P10" s="11"/>
      <c r="Q10" s="117" t="s">
        <v>13</v>
      </c>
      <c r="R10" s="120"/>
      <c r="S10" s="117" t="s">
        <v>6</v>
      </c>
      <c r="T10" s="122"/>
      <c r="U10" s="117" t="s">
        <v>11</v>
      </c>
      <c r="V10" s="122"/>
      <c r="W10" s="117" t="s">
        <v>7</v>
      </c>
      <c r="X10" s="122"/>
      <c r="Y10" s="117" t="s">
        <v>8</v>
      </c>
      <c r="Z10" s="120"/>
      <c r="AA10" s="117" t="s">
        <v>12</v>
      </c>
    </row>
    <row r="11" spans="3:27">
      <c r="C11" s="44" t="s">
        <v>17</v>
      </c>
      <c r="E11" s="3">
        <v>3342000</v>
      </c>
      <c r="G11" s="3">
        <v>39556972059</v>
      </c>
      <c r="I11" s="3">
        <v>36510044949</v>
      </c>
      <c r="K11" s="3">
        <v>7843256</v>
      </c>
      <c r="M11" s="3">
        <v>29621415200</v>
      </c>
      <c r="O11" s="3">
        <v>0</v>
      </c>
      <c r="Q11" s="3">
        <v>0</v>
      </c>
      <c r="S11" s="3">
        <v>11185256</v>
      </c>
      <c r="U11" s="3">
        <v>5310</v>
      </c>
      <c r="W11" s="3">
        <v>69178387259</v>
      </c>
      <c r="Y11" s="3">
        <v>59040316789.307999</v>
      </c>
      <c r="AA11" s="8">
        <f>Y11/'سرمایه گذاری ها'!$O$18</f>
        <v>8.3380681765958531E-2</v>
      </c>
    </row>
    <row r="12" spans="3:27">
      <c r="C12" s="2" t="s">
        <v>146</v>
      </c>
      <c r="E12" s="3">
        <v>1985531</v>
      </c>
      <c r="G12" s="3">
        <v>34582777905</v>
      </c>
      <c r="I12" s="3">
        <v>35803228022.577003</v>
      </c>
      <c r="K12" s="3">
        <v>260000</v>
      </c>
      <c r="M12" s="3">
        <v>4881684920</v>
      </c>
      <c r="O12" s="3">
        <v>-135694</v>
      </c>
      <c r="Q12" s="3">
        <v>2429887589</v>
      </c>
      <c r="S12" s="3">
        <v>2109837</v>
      </c>
      <c r="U12" s="3">
        <v>18950</v>
      </c>
      <c r="W12" s="3">
        <v>37101026814</v>
      </c>
      <c r="Y12" s="3">
        <v>39743521753.657501</v>
      </c>
      <c r="AA12" s="8">
        <f>Y12/'سرمایه گذاری ها'!$O$18</f>
        <v>5.6128457972642383E-2</v>
      </c>
    </row>
    <row r="13" spans="3:27">
      <c r="C13" s="2" t="s">
        <v>156</v>
      </c>
      <c r="E13" s="3">
        <v>439000</v>
      </c>
      <c r="G13" s="3">
        <v>29985977304</v>
      </c>
      <c r="I13" s="3">
        <v>23735140600.5</v>
      </c>
      <c r="K13" s="3">
        <v>204000</v>
      </c>
      <c r="M13" s="3">
        <v>11842516045</v>
      </c>
      <c r="O13" s="3">
        <v>0</v>
      </c>
      <c r="Q13" s="3">
        <v>0</v>
      </c>
      <c r="S13" s="3">
        <v>643000</v>
      </c>
      <c r="U13" s="3">
        <v>56530</v>
      </c>
      <c r="W13" s="3">
        <v>41828493349</v>
      </c>
      <c r="Y13" s="3">
        <v>36132514699.5</v>
      </c>
      <c r="AA13" s="8">
        <f>Y13/'سرمایه گذاری ها'!$O$18</f>
        <v>5.1028752442406067E-2</v>
      </c>
    </row>
    <row r="14" spans="3:27">
      <c r="C14" s="2" t="s">
        <v>132</v>
      </c>
      <c r="E14" s="3">
        <v>770803</v>
      </c>
      <c r="G14" s="3">
        <v>14832083366</v>
      </c>
      <c r="I14" s="3">
        <v>12726859754.911501</v>
      </c>
      <c r="K14" s="3">
        <v>1246500</v>
      </c>
      <c r="M14" s="3">
        <v>21880117398</v>
      </c>
      <c r="O14" s="3">
        <v>-300000</v>
      </c>
      <c r="Q14" s="3">
        <v>4945336158</v>
      </c>
      <c r="S14" s="3">
        <v>1717303</v>
      </c>
      <c r="U14" s="3">
        <v>16860</v>
      </c>
      <c r="W14" s="3">
        <v>30939487100</v>
      </c>
      <c r="Y14" s="3">
        <v>28781453894.949001</v>
      </c>
      <c r="AA14" s="8">
        <f>Y14/'سرمایه گذاری ها'!$O$18</f>
        <v>4.0647093011718885E-2</v>
      </c>
    </row>
    <row r="15" spans="3:27">
      <c r="C15" s="2" t="s">
        <v>134</v>
      </c>
      <c r="E15" s="3">
        <v>838650</v>
      </c>
      <c r="G15" s="3">
        <v>15161880846</v>
      </c>
      <c r="I15" s="3">
        <v>17006664663</v>
      </c>
      <c r="K15" s="3">
        <v>520000</v>
      </c>
      <c r="M15" s="3">
        <v>10547654108</v>
      </c>
      <c r="O15" s="3">
        <v>0</v>
      </c>
      <c r="Q15" s="3">
        <v>0</v>
      </c>
      <c r="S15" s="3">
        <v>1358650</v>
      </c>
      <c r="U15" s="3">
        <v>19640</v>
      </c>
      <c r="W15" s="3">
        <v>25709534954</v>
      </c>
      <c r="Y15" s="3">
        <v>26525116878.299999</v>
      </c>
      <c r="AA15" s="8"/>
    </row>
    <row r="16" spans="3:27">
      <c r="C16" s="2" t="s">
        <v>202</v>
      </c>
      <c r="E16" s="3">
        <v>0</v>
      </c>
      <c r="G16" s="3">
        <v>0</v>
      </c>
      <c r="I16" s="3">
        <v>0</v>
      </c>
      <c r="K16" s="3">
        <v>11489812</v>
      </c>
      <c r="M16" s="3">
        <v>24084815602</v>
      </c>
      <c r="O16" s="3">
        <v>0</v>
      </c>
      <c r="Q16" s="3">
        <v>0</v>
      </c>
      <c r="S16" s="3">
        <v>11489812</v>
      </c>
      <c r="U16" s="3">
        <v>2269</v>
      </c>
      <c r="W16" s="3">
        <v>24084815602</v>
      </c>
      <c r="Y16" s="3">
        <v>25915264646.603401</v>
      </c>
      <c r="AA16" s="8"/>
    </row>
    <row r="17" spans="3:27">
      <c r="C17" s="2" t="s">
        <v>172</v>
      </c>
      <c r="E17" s="3">
        <v>934794</v>
      </c>
      <c r="G17" s="3">
        <v>19898583145</v>
      </c>
      <c r="I17" s="3">
        <v>21734735911.623001</v>
      </c>
      <c r="K17" s="3">
        <v>231000</v>
      </c>
      <c r="M17" s="3">
        <v>4975733132</v>
      </c>
      <c r="O17" s="3">
        <v>0</v>
      </c>
      <c r="Q17" s="3">
        <v>0</v>
      </c>
      <c r="S17" s="3">
        <v>1165794</v>
      </c>
      <c r="U17" s="3">
        <v>21280</v>
      </c>
      <c r="W17" s="3">
        <v>24874316277</v>
      </c>
      <c r="Y17" s="3">
        <v>24660488146.896</v>
      </c>
      <c r="AA17" s="8"/>
    </row>
    <row r="18" spans="3:27">
      <c r="C18" s="2" t="s">
        <v>138</v>
      </c>
      <c r="E18" s="3">
        <v>681827</v>
      </c>
      <c r="G18" s="3">
        <v>26785254926</v>
      </c>
      <c r="I18" s="3">
        <v>16585035065.1945</v>
      </c>
      <c r="K18" s="3">
        <v>270000</v>
      </c>
      <c r="M18" s="3">
        <v>7026514528</v>
      </c>
      <c r="O18" s="3">
        <v>0</v>
      </c>
      <c r="Q18" s="3">
        <v>0</v>
      </c>
      <c r="S18" s="3">
        <v>951827</v>
      </c>
      <c r="U18" s="3">
        <v>24910</v>
      </c>
      <c r="W18" s="3">
        <v>33811769454</v>
      </c>
      <c r="Y18" s="3">
        <v>23568936007.108501</v>
      </c>
      <c r="AA18" s="8"/>
    </row>
    <row r="19" spans="3:27">
      <c r="C19" s="2" t="s">
        <v>183</v>
      </c>
      <c r="E19" s="3">
        <v>1162000</v>
      </c>
      <c r="G19" s="3">
        <v>14713285678</v>
      </c>
      <c r="I19" s="3">
        <v>15531287700.6</v>
      </c>
      <c r="K19" s="3">
        <v>355000</v>
      </c>
      <c r="M19" s="3">
        <v>4968599019</v>
      </c>
      <c r="O19" s="3">
        <v>0</v>
      </c>
      <c r="Q19" s="3">
        <v>0</v>
      </c>
      <c r="S19" s="3">
        <v>1517000</v>
      </c>
      <c r="U19" s="3">
        <v>15620</v>
      </c>
      <c r="W19" s="3">
        <v>19681884697</v>
      </c>
      <c r="Y19" s="3">
        <v>23554551537</v>
      </c>
      <c r="AA19" s="8"/>
    </row>
    <row r="20" spans="3:27">
      <c r="C20" s="2" t="s">
        <v>203</v>
      </c>
      <c r="E20" s="3">
        <v>0</v>
      </c>
      <c r="G20" s="3">
        <v>0</v>
      </c>
      <c r="I20" s="3">
        <v>0</v>
      </c>
      <c r="K20" s="3">
        <v>3855000</v>
      </c>
      <c r="M20" s="3">
        <v>24809456430</v>
      </c>
      <c r="O20" s="3">
        <v>0</v>
      </c>
      <c r="Q20" s="3">
        <v>0</v>
      </c>
      <c r="S20" s="3">
        <v>3855000</v>
      </c>
      <c r="U20" s="3">
        <v>5860</v>
      </c>
      <c r="W20" s="3">
        <v>24809456430</v>
      </c>
      <c r="Y20" s="3">
        <v>22455887715</v>
      </c>
      <c r="AA20" s="8"/>
    </row>
    <row r="21" spans="3:27">
      <c r="C21" s="2" t="s">
        <v>157</v>
      </c>
      <c r="E21" s="3">
        <v>250000</v>
      </c>
      <c r="G21" s="3">
        <v>19877828176</v>
      </c>
      <c r="I21" s="3">
        <v>16714950750</v>
      </c>
      <c r="K21" s="3">
        <v>72000</v>
      </c>
      <c r="M21" s="3">
        <v>4972610299</v>
      </c>
      <c r="O21" s="3">
        <v>0</v>
      </c>
      <c r="Q21" s="3">
        <v>0</v>
      </c>
      <c r="S21" s="3">
        <v>322000</v>
      </c>
      <c r="U21" s="3">
        <v>65910</v>
      </c>
      <c r="W21" s="3">
        <v>24850438475</v>
      </c>
      <c r="Y21" s="3">
        <v>21096743031</v>
      </c>
      <c r="AA21" s="8"/>
    </row>
    <row r="22" spans="3:27">
      <c r="C22" s="2" t="s">
        <v>204</v>
      </c>
      <c r="E22" s="3">
        <v>0</v>
      </c>
      <c r="G22" s="3">
        <v>0</v>
      </c>
      <c r="I22" s="3">
        <v>0</v>
      </c>
      <c r="K22" s="3">
        <v>962255</v>
      </c>
      <c r="M22" s="3">
        <v>21268153671</v>
      </c>
      <c r="O22" s="3">
        <v>0</v>
      </c>
      <c r="Q22" s="3">
        <v>0</v>
      </c>
      <c r="S22" s="3">
        <v>962255</v>
      </c>
      <c r="U22" s="3">
        <v>21800</v>
      </c>
      <c r="W22" s="3">
        <v>21268153671</v>
      </c>
      <c r="Y22" s="3">
        <v>20852344903.950001</v>
      </c>
      <c r="AA22" s="8"/>
    </row>
    <row r="23" spans="3:27">
      <c r="C23" s="2" t="s">
        <v>187</v>
      </c>
      <c r="E23" s="3">
        <v>107000</v>
      </c>
      <c r="G23" s="3">
        <v>7696705588</v>
      </c>
      <c r="I23" s="3">
        <v>7583706855</v>
      </c>
      <c r="K23" s="3">
        <v>148000</v>
      </c>
      <c r="M23" s="3">
        <v>11198795052</v>
      </c>
      <c r="O23" s="3">
        <v>0</v>
      </c>
      <c r="Q23" s="3">
        <v>0</v>
      </c>
      <c r="S23" s="3">
        <v>255000</v>
      </c>
      <c r="U23" s="3">
        <v>79020</v>
      </c>
      <c r="W23" s="3">
        <v>18895500640</v>
      </c>
      <c r="Y23" s="3">
        <v>20030206905</v>
      </c>
      <c r="AA23" s="8"/>
    </row>
    <row r="24" spans="3:27">
      <c r="C24" s="2" t="s">
        <v>205</v>
      </c>
      <c r="E24" s="3">
        <v>0</v>
      </c>
      <c r="G24" s="3">
        <v>0</v>
      </c>
      <c r="I24" s="3">
        <v>0</v>
      </c>
      <c r="K24" s="3">
        <v>838066</v>
      </c>
      <c r="M24" s="3">
        <v>20165444248</v>
      </c>
      <c r="O24" s="3">
        <v>0</v>
      </c>
      <c r="Q24" s="3">
        <v>0</v>
      </c>
      <c r="S24" s="3">
        <v>838066</v>
      </c>
      <c r="U24" s="3">
        <v>23890</v>
      </c>
      <c r="W24" s="3">
        <v>20165444248</v>
      </c>
      <c r="Y24" s="3">
        <v>19902269429.396999</v>
      </c>
      <c r="AA24" s="8"/>
    </row>
    <row r="25" spans="3:27">
      <c r="C25" s="2" t="s">
        <v>137</v>
      </c>
      <c r="E25" s="3">
        <v>452745</v>
      </c>
      <c r="G25" s="3">
        <v>13273735450</v>
      </c>
      <c r="I25" s="3">
        <v>14356632235.275</v>
      </c>
      <c r="K25" s="3">
        <v>261183</v>
      </c>
      <c r="M25" s="3">
        <v>7339471744</v>
      </c>
      <c r="O25" s="3">
        <v>0</v>
      </c>
      <c r="Q25" s="3">
        <v>0</v>
      </c>
      <c r="S25" s="3">
        <v>713928</v>
      </c>
      <c r="U25" s="3">
        <v>26600</v>
      </c>
      <c r="W25" s="3">
        <v>20613207194</v>
      </c>
      <c r="Y25" s="3">
        <v>18877491415.439999</v>
      </c>
      <c r="AA25" s="8">
        <f>Y25/'سرمایه گذاری ها'!$O$18</f>
        <v>2.6660055193597234E-2</v>
      </c>
    </row>
    <row r="26" spans="3:27">
      <c r="C26" s="2" t="s">
        <v>206</v>
      </c>
      <c r="E26" s="3">
        <v>0</v>
      </c>
      <c r="G26" s="3">
        <v>0</v>
      </c>
      <c r="I26" s="3">
        <v>0</v>
      </c>
      <c r="K26" s="3">
        <v>808987</v>
      </c>
      <c r="M26" s="3">
        <v>19799853898</v>
      </c>
      <c r="O26" s="3">
        <v>0</v>
      </c>
      <c r="Q26" s="3">
        <v>0</v>
      </c>
      <c r="S26" s="3">
        <v>808987</v>
      </c>
      <c r="U26" s="3">
        <v>23400</v>
      </c>
      <c r="W26" s="3">
        <v>19799853898</v>
      </c>
      <c r="Y26" s="3">
        <v>18817660539.990002</v>
      </c>
      <c r="AA26" s="8">
        <f>Y26/'سرمایه گذاری ها'!$O$18</f>
        <v>2.6575558032047815E-2</v>
      </c>
    </row>
    <row r="27" spans="3:27">
      <c r="C27" s="2" t="s">
        <v>18</v>
      </c>
      <c r="E27" s="3">
        <v>1301600</v>
      </c>
      <c r="G27" s="3">
        <v>28175877226</v>
      </c>
      <c r="I27" s="3">
        <v>22047297379.200001</v>
      </c>
      <c r="K27" s="3">
        <v>0</v>
      </c>
      <c r="M27" s="3">
        <v>0</v>
      </c>
      <c r="O27" s="3">
        <v>0</v>
      </c>
      <c r="Q27" s="3">
        <v>0</v>
      </c>
      <c r="S27" s="3">
        <v>1301600</v>
      </c>
      <c r="U27" s="3">
        <v>14240</v>
      </c>
      <c r="W27" s="3">
        <v>28175877226</v>
      </c>
      <c r="Y27" s="3">
        <v>18424502035.200001</v>
      </c>
      <c r="AA27" s="8">
        <f>Y27/'سرمایه گذاری ها'!$O$18</f>
        <v>2.602031331192782E-2</v>
      </c>
    </row>
    <row r="28" spans="3:27">
      <c r="C28" s="2" t="s">
        <v>188</v>
      </c>
      <c r="E28" s="3">
        <v>4100000</v>
      </c>
      <c r="G28" s="3">
        <v>14738213683</v>
      </c>
      <c r="I28" s="3">
        <v>14598817110</v>
      </c>
      <c r="K28" s="3">
        <v>1396849</v>
      </c>
      <c r="M28" s="3">
        <v>4976365258</v>
      </c>
      <c r="O28" s="3">
        <v>0</v>
      </c>
      <c r="Q28" s="3">
        <v>0</v>
      </c>
      <c r="S28" s="3">
        <v>5496849</v>
      </c>
      <c r="U28" s="3">
        <v>3360</v>
      </c>
      <c r="W28" s="3">
        <v>19714578941</v>
      </c>
      <c r="Y28" s="3">
        <v>18359519634.792</v>
      </c>
      <c r="AA28" s="8">
        <f>Y28/'سرمایه گذاری ها'!$O$18</f>
        <v>2.5928540822492453E-2</v>
      </c>
    </row>
    <row r="29" spans="3:27">
      <c r="C29" s="2" t="s">
        <v>173</v>
      </c>
      <c r="E29" s="3">
        <v>1691000</v>
      </c>
      <c r="G29" s="3">
        <v>25684490258</v>
      </c>
      <c r="I29" s="3">
        <v>25045984395</v>
      </c>
      <c r="K29" s="3">
        <v>373000</v>
      </c>
      <c r="M29" s="3">
        <v>4965093217</v>
      </c>
      <c r="O29" s="3">
        <v>-700000</v>
      </c>
      <c r="Q29" s="3">
        <v>9999639938</v>
      </c>
      <c r="S29" s="3">
        <v>1364000</v>
      </c>
      <c r="U29" s="3">
        <v>13500</v>
      </c>
      <c r="W29" s="3">
        <v>20017328488</v>
      </c>
      <c r="Y29" s="3">
        <v>18304436700</v>
      </c>
      <c r="Z29" s="3"/>
      <c r="AA29" s="8">
        <f>Y29/'سرمایه گذاری ها'!$O$18</f>
        <v>2.5850749020103977E-2</v>
      </c>
    </row>
    <row r="30" spans="3:27">
      <c r="C30" s="2" t="s">
        <v>207</v>
      </c>
      <c r="E30" s="3">
        <v>0</v>
      </c>
      <c r="G30" s="3">
        <v>0</v>
      </c>
      <c r="I30" s="3">
        <v>0</v>
      </c>
      <c r="K30" s="3">
        <v>987000</v>
      </c>
      <c r="M30" s="3">
        <v>19970492085</v>
      </c>
      <c r="O30" s="3">
        <v>0</v>
      </c>
      <c r="Q30" s="3">
        <v>0</v>
      </c>
      <c r="S30" s="3">
        <v>987000</v>
      </c>
      <c r="U30" s="3">
        <v>17930</v>
      </c>
      <c r="W30" s="3">
        <v>19970492085</v>
      </c>
      <c r="Y30" s="3">
        <v>17591613385.5</v>
      </c>
      <c r="Z30" s="3"/>
      <c r="AA30" s="8">
        <f>Y30/'سرمایه گذاری ها'!$O$18</f>
        <v>2.4844052288550467E-2</v>
      </c>
    </row>
    <row r="31" spans="3:27">
      <c r="C31" s="2" t="s">
        <v>158</v>
      </c>
      <c r="E31" s="3">
        <v>3778923</v>
      </c>
      <c r="G31" s="3">
        <v>36591017986</v>
      </c>
      <c r="I31" s="3">
        <v>28624060670.103001</v>
      </c>
      <c r="K31" s="3">
        <v>0</v>
      </c>
      <c r="M31" s="3">
        <v>0</v>
      </c>
      <c r="O31" s="3">
        <v>-1685776</v>
      </c>
      <c r="Q31" s="3">
        <v>12930233157</v>
      </c>
      <c r="S31" s="3">
        <v>2093147</v>
      </c>
      <c r="U31" s="3">
        <v>8230</v>
      </c>
      <c r="W31" s="3">
        <v>20267779876</v>
      </c>
      <c r="Y31" s="3">
        <v>17124101541.130501</v>
      </c>
      <c r="AA31" s="8">
        <f>Y31/'سرمایه گذاری ها'!$O$18</f>
        <v>2.4183800812321108E-2</v>
      </c>
    </row>
    <row r="32" spans="3:27">
      <c r="C32" s="2" t="s">
        <v>208</v>
      </c>
      <c r="E32" s="3">
        <v>0</v>
      </c>
      <c r="G32" s="3">
        <v>0</v>
      </c>
      <c r="I32" s="3">
        <v>0</v>
      </c>
      <c r="K32" s="3">
        <v>222774</v>
      </c>
      <c r="M32" s="3">
        <v>16277268235</v>
      </c>
      <c r="O32" s="3">
        <v>0</v>
      </c>
      <c r="Q32" s="3">
        <v>0</v>
      </c>
      <c r="S32" s="3">
        <v>222774</v>
      </c>
      <c r="U32" s="3">
        <v>72400</v>
      </c>
      <c r="W32" s="3">
        <v>16277268235</v>
      </c>
      <c r="Y32" s="3">
        <v>16032871016.280001</v>
      </c>
      <c r="Z32" s="3"/>
      <c r="AA32" s="8">
        <f>Y32/'سرمایه گذاری ها'!$O$18</f>
        <v>2.2642692124666894E-2</v>
      </c>
    </row>
    <row r="33" spans="3:27">
      <c r="C33" s="2" t="s">
        <v>144</v>
      </c>
      <c r="E33" s="3">
        <v>193594</v>
      </c>
      <c r="G33" s="3">
        <v>14003094371</v>
      </c>
      <c r="I33" s="3">
        <v>13420913148.917999</v>
      </c>
      <c r="K33" s="3">
        <v>0</v>
      </c>
      <c r="M33" s="3">
        <v>0</v>
      </c>
      <c r="O33" s="3">
        <v>0</v>
      </c>
      <c r="Q33" s="3">
        <v>0</v>
      </c>
      <c r="S33" s="3">
        <v>193594</v>
      </c>
      <c r="U33" s="3">
        <v>78890</v>
      </c>
      <c r="W33" s="3">
        <v>14003094371</v>
      </c>
      <c r="Y33" s="3">
        <v>15181758507.573</v>
      </c>
      <c r="Z33" s="3"/>
      <c r="AA33" s="8">
        <f>Y33/'سرمایه گذاری ها'!$O$18</f>
        <v>2.1440694149473496E-2</v>
      </c>
    </row>
    <row r="34" spans="3:27">
      <c r="C34" s="2" t="s">
        <v>129</v>
      </c>
      <c r="E34" s="3">
        <v>60347</v>
      </c>
      <c r="G34" s="3">
        <v>8130931704</v>
      </c>
      <c r="I34" s="3">
        <v>13470290882.842501</v>
      </c>
      <c r="K34" s="3">
        <v>0</v>
      </c>
      <c r="M34" s="3">
        <v>0</v>
      </c>
      <c r="O34" s="3">
        <v>0</v>
      </c>
      <c r="Q34" s="3">
        <v>0</v>
      </c>
      <c r="S34" s="3">
        <v>60347</v>
      </c>
      <c r="U34" s="3">
        <v>240000</v>
      </c>
      <c r="W34" s="3">
        <v>8130931704</v>
      </c>
      <c r="Y34" s="3">
        <v>14397104484</v>
      </c>
      <c r="AA34" s="8">
        <f>Y34/'سرمایه گذاری ها'!$O$18</f>
        <v>2.0332553289230559E-2</v>
      </c>
    </row>
    <row r="35" spans="3:27">
      <c r="C35" s="2" t="s">
        <v>189</v>
      </c>
      <c r="E35" s="3">
        <v>12200000</v>
      </c>
      <c r="G35" s="3">
        <v>14831916878</v>
      </c>
      <c r="I35" s="3">
        <v>11933371440</v>
      </c>
      <c r="K35" s="3">
        <v>0</v>
      </c>
      <c r="M35" s="3">
        <v>0</v>
      </c>
      <c r="O35" s="3">
        <v>0</v>
      </c>
      <c r="Q35" s="3">
        <v>0</v>
      </c>
      <c r="S35" s="3">
        <v>12200000</v>
      </c>
      <c r="U35" s="3">
        <v>1109</v>
      </c>
      <c r="W35" s="3">
        <v>14831916878</v>
      </c>
      <c r="Y35" s="3">
        <v>13449297690</v>
      </c>
      <c r="AA35" s="8">
        <f>Y35/'سرمایه گذاری ها'!$O$18</f>
        <v>1.8993997181068905E-2</v>
      </c>
    </row>
    <row r="36" spans="3:27">
      <c r="C36" s="2" t="s">
        <v>190</v>
      </c>
      <c r="E36" s="3">
        <v>208327</v>
      </c>
      <c r="G36" s="3">
        <v>19961259025</v>
      </c>
      <c r="I36" s="3">
        <v>20296641400.843498</v>
      </c>
      <c r="K36" s="3">
        <v>0</v>
      </c>
      <c r="M36" s="3">
        <v>0</v>
      </c>
      <c r="O36" s="3">
        <v>-70201</v>
      </c>
      <c r="Q36" s="3">
        <v>7126975615</v>
      </c>
      <c r="S36" s="3">
        <v>138126</v>
      </c>
      <c r="U36" s="3">
        <v>95850</v>
      </c>
      <c r="W36" s="3">
        <v>13234812888</v>
      </c>
      <c r="Y36" s="3">
        <v>13160602806.254999</v>
      </c>
      <c r="AA36" s="8">
        <f>Y36/'سرمایه گذاری ها'!$O$18</f>
        <v>1.8586282969187143E-2</v>
      </c>
    </row>
    <row r="37" spans="3:27">
      <c r="C37" s="2" t="s">
        <v>19</v>
      </c>
      <c r="E37" s="3">
        <v>2300000</v>
      </c>
      <c r="G37" s="3">
        <v>9759862733</v>
      </c>
      <c r="I37" s="3">
        <v>8463938130</v>
      </c>
      <c r="K37" s="3">
        <v>1160000</v>
      </c>
      <c r="M37" s="3">
        <v>4179120778</v>
      </c>
      <c r="O37" s="3">
        <v>0</v>
      </c>
      <c r="Q37" s="3">
        <v>0</v>
      </c>
      <c r="S37" s="3">
        <v>3460000</v>
      </c>
      <c r="U37" s="3">
        <v>3682</v>
      </c>
      <c r="W37" s="3">
        <v>13938983511</v>
      </c>
      <c r="Y37" s="3">
        <v>12663918666</v>
      </c>
      <c r="AA37" s="8">
        <f>Y37/'سرمایه گذاری ها'!$O$18</f>
        <v>1.7884832426762195E-2</v>
      </c>
    </row>
    <row r="38" spans="3:27">
      <c r="C38" s="2" t="s">
        <v>161</v>
      </c>
      <c r="E38" s="3">
        <v>940456</v>
      </c>
      <c r="G38" s="3">
        <v>15014954934</v>
      </c>
      <c r="I38" s="3">
        <v>11816634025.152</v>
      </c>
      <c r="K38" s="3">
        <v>0</v>
      </c>
      <c r="M38" s="3">
        <v>0</v>
      </c>
      <c r="O38" s="3">
        <v>0</v>
      </c>
      <c r="Q38" s="3">
        <v>0</v>
      </c>
      <c r="S38" s="3">
        <v>940456</v>
      </c>
      <c r="U38" s="3">
        <v>13000</v>
      </c>
      <c r="W38" s="3">
        <v>15014954934</v>
      </c>
      <c r="Y38" s="3">
        <v>12153183728.4</v>
      </c>
      <c r="AA38" s="8">
        <f>Y38/'سرمایه گذاری ها'!$O$18</f>
        <v>1.7163538409137709E-2</v>
      </c>
    </row>
    <row r="39" spans="3:27">
      <c r="C39" s="2" t="s">
        <v>209</v>
      </c>
      <c r="E39" s="3">
        <v>0</v>
      </c>
      <c r="G39" s="3">
        <v>0</v>
      </c>
      <c r="I39" s="3">
        <v>0</v>
      </c>
      <c r="K39" s="3">
        <v>902641</v>
      </c>
      <c r="M39" s="3">
        <v>19907420724</v>
      </c>
      <c r="O39" s="3">
        <v>0</v>
      </c>
      <c r="Q39" s="3">
        <v>0</v>
      </c>
      <c r="S39" s="3">
        <v>902641</v>
      </c>
      <c r="U39" s="3">
        <v>11460</v>
      </c>
      <c r="W39" s="3">
        <v>10405318917</v>
      </c>
      <c r="Y39" s="3">
        <v>10282717478.132999</v>
      </c>
      <c r="Z39" s="3"/>
      <c r="AA39" s="8">
        <f>Y39/'سرمایه گذاری ها'!$O$18</f>
        <v>1.4521940944069188E-2</v>
      </c>
    </row>
    <row r="40" spans="3:27">
      <c r="C40" s="2" t="s">
        <v>14</v>
      </c>
      <c r="E40" s="3">
        <v>1382000</v>
      </c>
      <c r="G40" s="3">
        <v>9940173064</v>
      </c>
      <c r="I40" s="3">
        <v>11196283365</v>
      </c>
      <c r="K40" s="3">
        <v>0</v>
      </c>
      <c r="M40" s="3">
        <v>0</v>
      </c>
      <c r="O40" s="3">
        <v>0</v>
      </c>
      <c r="Q40" s="3">
        <v>0</v>
      </c>
      <c r="S40" s="3">
        <v>1382000</v>
      </c>
      <c r="U40" s="3">
        <v>7080</v>
      </c>
      <c r="W40" s="3">
        <v>9940173064</v>
      </c>
      <c r="Y40" s="3">
        <v>9726341868</v>
      </c>
      <c r="AA40" s="8">
        <f>Y40/'سرمایه گذاری ها'!$O$18</f>
        <v>1.3736190117961799E-2</v>
      </c>
    </row>
    <row r="41" spans="3:27">
      <c r="C41" s="2" t="s">
        <v>210</v>
      </c>
      <c r="E41" s="3">
        <v>0</v>
      </c>
      <c r="G41" s="3">
        <v>0</v>
      </c>
      <c r="I41" s="3">
        <v>0</v>
      </c>
      <c r="K41" s="3">
        <v>902641</v>
      </c>
      <c r="M41" s="3">
        <v>0</v>
      </c>
      <c r="O41" s="3">
        <v>0</v>
      </c>
      <c r="Q41" s="3">
        <v>0</v>
      </c>
      <c r="S41" s="3">
        <v>902641</v>
      </c>
      <c r="U41" s="3">
        <v>10460</v>
      </c>
      <c r="W41" s="3">
        <v>9502101807</v>
      </c>
      <c r="Y41" s="3">
        <v>9385447192.0830002</v>
      </c>
      <c r="AA41" s="8">
        <f>Y41/'سرمایه گذاری ها'!$O$18</f>
        <v>1.3254755870415682E-2</v>
      </c>
    </row>
    <row r="42" spans="3:27">
      <c r="C42" s="2" t="s">
        <v>171</v>
      </c>
      <c r="E42" s="3">
        <v>673000</v>
      </c>
      <c r="G42" s="3">
        <v>17832610302</v>
      </c>
      <c r="I42" s="3">
        <v>18631528852.5</v>
      </c>
      <c r="K42" s="3">
        <v>0</v>
      </c>
      <c r="M42" s="3">
        <v>0</v>
      </c>
      <c r="O42" s="3">
        <v>0</v>
      </c>
      <c r="Q42" s="3">
        <v>0</v>
      </c>
      <c r="S42" s="3">
        <v>673000</v>
      </c>
      <c r="U42" s="3">
        <v>13000</v>
      </c>
      <c r="W42" s="3">
        <v>9253206302</v>
      </c>
      <c r="Y42" s="3">
        <v>8696943450</v>
      </c>
      <c r="AA42" s="8">
        <f>Y42/'سرمایه گذاری ها'!$O$18</f>
        <v>1.2282404864607891E-2</v>
      </c>
    </row>
    <row r="43" spans="3:27">
      <c r="C43" s="2" t="s">
        <v>211</v>
      </c>
      <c r="E43" s="3">
        <v>0</v>
      </c>
      <c r="G43" s="3">
        <v>0</v>
      </c>
      <c r="I43" s="3">
        <v>0</v>
      </c>
      <c r="K43" s="3">
        <v>673000</v>
      </c>
      <c r="M43" s="3">
        <v>0</v>
      </c>
      <c r="O43" s="3">
        <v>0</v>
      </c>
      <c r="Q43" s="3">
        <v>0</v>
      </c>
      <c r="S43" s="3">
        <v>673000</v>
      </c>
      <c r="U43" s="3">
        <v>10860</v>
      </c>
      <c r="W43" s="3">
        <v>8579404000</v>
      </c>
      <c r="Y43" s="3">
        <v>7265292759</v>
      </c>
      <c r="AA43" s="8">
        <f>Y43/'سرمایه گذاری ها'!$O$18</f>
        <v>1.0260532063818592E-2</v>
      </c>
    </row>
    <row r="44" spans="3:27">
      <c r="C44" s="2" t="s">
        <v>160</v>
      </c>
      <c r="E44" s="3">
        <v>501303</v>
      </c>
      <c r="G44" s="3">
        <v>1849015840</v>
      </c>
      <c r="I44" s="3">
        <v>1353936111.5065501</v>
      </c>
      <c r="K44" s="3">
        <v>0</v>
      </c>
      <c r="M44" s="3">
        <v>0</v>
      </c>
      <c r="O44" s="3">
        <v>0</v>
      </c>
      <c r="Q44" s="3">
        <v>0</v>
      </c>
      <c r="S44" s="3">
        <v>501303</v>
      </c>
      <c r="U44" s="3">
        <v>2414</v>
      </c>
      <c r="W44" s="3">
        <v>1849015840</v>
      </c>
      <c r="Y44" s="3">
        <v>1202945076.6201</v>
      </c>
      <c r="Z44" s="3"/>
      <c r="AA44" s="8">
        <f>Y44/'سرمایه گذاری ها'!$O$18</f>
        <v>1.6988794449312912E-3</v>
      </c>
    </row>
    <row r="45" spans="3:27">
      <c r="C45" s="2" t="s">
        <v>135</v>
      </c>
      <c r="E45" s="3">
        <v>1427234</v>
      </c>
      <c r="G45" s="3">
        <v>14767840516</v>
      </c>
      <c r="I45" s="3">
        <v>16060158961.164</v>
      </c>
      <c r="K45" s="3">
        <v>0</v>
      </c>
      <c r="M45" s="3">
        <v>0</v>
      </c>
      <c r="O45" s="3">
        <v>-1327234</v>
      </c>
      <c r="Q45" s="3">
        <v>13219756469</v>
      </c>
      <c r="S45" s="3">
        <v>100000</v>
      </c>
      <c r="U45" s="3">
        <v>9470</v>
      </c>
      <c r="W45" s="3">
        <v>1034717539</v>
      </c>
      <c r="Y45" s="3">
        <v>941365350</v>
      </c>
      <c r="AA45" s="8">
        <f>Y45/'سرمایه گذاری ها'!$O$18</f>
        <v>1.3294590703833208E-3</v>
      </c>
    </row>
    <row r="46" spans="3:27">
      <c r="C46" s="2" t="s">
        <v>133</v>
      </c>
      <c r="E46" s="3">
        <v>620000</v>
      </c>
      <c r="G46" s="3">
        <v>4950675582</v>
      </c>
      <c r="I46" s="3">
        <v>4801062690</v>
      </c>
      <c r="K46" s="3">
        <v>0</v>
      </c>
      <c r="M46" s="3">
        <v>0</v>
      </c>
      <c r="O46" s="3">
        <v>-520000</v>
      </c>
      <c r="Q46" s="3">
        <v>4036447368</v>
      </c>
      <c r="S46" s="3">
        <v>100000</v>
      </c>
      <c r="U46" s="3">
        <v>7470</v>
      </c>
      <c r="W46" s="3">
        <v>798496063</v>
      </c>
      <c r="Y46" s="3">
        <v>742555350</v>
      </c>
      <c r="Z46" s="3"/>
      <c r="AA46" s="8">
        <f>Y46/'سرمایه گذاری ها'!$O$18</f>
        <v>1.0486862994470332E-3</v>
      </c>
    </row>
    <row r="47" spans="3:27">
      <c r="C47" s="2" t="s">
        <v>15</v>
      </c>
      <c r="E47" s="3">
        <v>18776</v>
      </c>
      <c r="G47" s="3">
        <v>99811338</v>
      </c>
      <c r="I47" s="3">
        <v>105453197.81999999</v>
      </c>
      <c r="K47" s="3">
        <v>0</v>
      </c>
      <c r="M47" s="3">
        <v>0</v>
      </c>
      <c r="O47" s="3">
        <v>0</v>
      </c>
      <c r="Q47" s="3">
        <v>0</v>
      </c>
      <c r="S47" s="3">
        <v>18776</v>
      </c>
      <c r="U47" s="3">
        <v>5000</v>
      </c>
      <c r="W47" s="3">
        <v>99811338</v>
      </c>
      <c r="Y47" s="3">
        <v>93321414</v>
      </c>
      <c r="AA47" s="8">
        <f>Y47/'سرمایه گذاری ها'!$O$18</f>
        <v>1.317947386774933E-4</v>
      </c>
    </row>
    <row r="48" spans="3:27">
      <c r="C48" s="2" t="s">
        <v>128</v>
      </c>
      <c r="E48" s="3">
        <v>332919</v>
      </c>
      <c r="G48" s="3">
        <v>3937310734</v>
      </c>
      <c r="I48" s="3">
        <v>3117437202.9689999</v>
      </c>
      <c r="K48" s="3">
        <v>0</v>
      </c>
      <c r="M48" s="3">
        <v>0</v>
      </c>
      <c r="O48" s="3">
        <v>-332919</v>
      </c>
      <c r="Q48" s="3">
        <v>3172135462</v>
      </c>
      <c r="S48" s="3">
        <v>0</v>
      </c>
      <c r="U48" s="3">
        <v>0</v>
      </c>
      <c r="W48" s="3">
        <v>0</v>
      </c>
      <c r="Y48" s="3">
        <v>0</v>
      </c>
      <c r="AA48" s="8">
        <f>Y48/'سرمایه گذاری ها'!$O$18</f>
        <v>0</v>
      </c>
    </row>
    <row r="49" spans="3:27">
      <c r="C49" s="2" t="s">
        <v>130</v>
      </c>
      <c r="E49" s="3">
        <v>1156000</v>
      </c>
      <c r="G49" s="3">
        <v>16869191238</v>
      </c>
      <c r="I49" s="3">
        <v>18052703478</v>
      </c>
      <c r="K49" s="3">
        <v>0</v>
      </c>
      <c r="M49" s="3">
        <v>0</v>
      </c>
      <c r="O49" s="3">
        <v>-1156000</v>
      </c>
      <c r="Q49" s="3">
        <v>18636596020</v>
      </c>
      <c r="S49" s="3">
        <v>0</v>
      </c>
      <c r="U49" s="3">
        <v>0</v>
      </c>
      <c r="W49" s="3">
        <v>0</v>
      </c>
      <c r="Y49" s="3">
        <v>0</v>
      </c>
      <c r="Z49" s="3"/>
      <c r="AA49" s="8">
        <f>Y49/'سرمایه گذاری ها'!$O$18</f>
        <v>0</v>
      </c>
    </row>
    <row r="50" spans="3:27">
      <c r="C50" s="2" t="s">
        <v>16</v>
      </c>
      <c r="E50" s="3">
        <v>414000</v>
      </c>
      <c r="G50" s="3">
        <v>9914744073</v>
      </c>
      <c r="I50" s="3">
        <v>8885077353</v>
      </c>
      <c r="K50" s="3">
        <v>0</v>
      </c>
      <c r="M50" s="3">
        <v>0</v>
      </c>
      <c r="O50" s="3">
        <v>-414000</v>
      </c>
      <c r="Q50" s="3">
        <v>8931162913</v>
      </c>
      <c r="S50" s="3">
        <v>0</v>
      </c>
      <c r="U50" s="3">
        <v>0</v>
      </c>
      <c r="W50" s="3">
        <v>0</v>
      </c>
      <c r="Y50" s="3">
        <v>0</v>
      </c>
      <c r="Z50" s="3"/>
      <c r="AA50" s="8">
        <f>Y50/'سرمایه گذاری ها'!$O$18</f>
        <v>0</v>
      </c>
    </row>
    <row r="51" spans="3:27">
      <c r="C51" s="2" t="s">
        <v>145</v>
      </c>
      <c r="E51" s="3">
        <v>1386608</v>
      </c>
      <c r="G51" s="3">
        <v>7799812724</v>
      </c>
      <c r="I51" s="3">
        <v>5984829056.9807997</v>
      </c>
      <c r="K51" s="3">
        <v>0</v>
      </c>
      <c r="M51" s="3">
        <v>0</v>
      </c>
      <c r="O51" s="3">
        <v>-1386608</v>
      </c>
      <c r="Q51" s="3">
        <v>5957659885</v>
      </c>
      <c r="S51" s="3">
        <v>0</v>
      </c>
      <c r="U51" s="3">
        <v>0</v>
      </c>
      <c r="W51" s="3">
        <v>0</v>
      </c>
      <c r="Y51" s="3">
        <v>0</v>
      </c>
      <c r="AA51" s="8">
        <f>Y51/'سرمایه گذاری ها'!$O$18</f>
        <v>0</v>
      </c>
    </row>
    <row r="52" spans="3:27">
      <c r="C52" s="2" t="s">
        <v>174</v>
      </c>
      <c r="E52" s="3">
        <v>401649</v>
      </c>
      <c r="G52" s="3">
        <v>22081131253</v>
      </c>
      <c r="I52" s="3">
        <v>17367774697.575001</v>
      </c>
      <c r="K52" s="3">
        <v>0</v>
      </c>
      <c r="M52" s="3">
        <v>0</v>
      </c>
      <c r="O52" s="3">
        <v>-401649</v>
      </c>
      <c r="Q52" s="3">
        <v>17383170697</v>
      </c>
      <c r="S52" s="3">
        <v>0</v>
      </c>
      <c r="U52" s="3">
        <v>0</v>
      </c>
      <c r="W52" s="3">
        <v>0</v>
      </c>
      <c r="Y52" s="3">
        <v>0</v>
      </c>
      <c r="Z52" s="3"/>
      <c r="AA52" s="8">
        <f>Y52/'سرمایه گذاری ها'!$O$18</f>
        <v>0</v>
      </c>
    </row>
    <row r="53" spans="3:27">
      <c r="E53" s="3"/>
      <c r="G53" s="3"/>
      <c r="I53" s="3"/>
      <c r="K53" s="3"/>
      <c r="M53" s="3"/>
      <c r="O53" s="3"/>
      <c r="Q53" s="3"/>
      <c r="S53" s="3"/>
      <c r="U53" s="3"/>
      <c r="W53" s="3"/>
      <c r="Y53" s="3"/>
      <c r="AA53" s="8"/>
    </row>
    <row r="54" spans="3:27" ht="21.75" thickBot="1">
      <c r="C54" s="2" t="s">
        <v>102</v>
      </c>
      <c r="E54" s="10">
        <f t="shared" ref="E54:Y54" si="0">SUM(E11:E52)</f>
        <v>46052086</v>
      </c>
      <c r="F54" s="10">
        <f t="shared" si="0"/>
        <v>0</v>
      </c>
      <c r="G54" s="10">
        <f t="shared" si="0"/>
        <v>533299019905</v>
      </c>
      <c r="H54" s="10">
        <f t="shared" si="0"/>
        <v>0</v>
      </c>
      <c r="I54" s="10">
        <f t="shared" si="0"/>
        <v>493562480056.25531</v>
      </c>
      <c r="J54" s="10">
        <f t="shared" si="0"/>
        <v>0</v>
      </c>
      <c r="K54" s="10">
        <f t="shared" si="0"/>
        <v>35982964</v>
      </c>
      <c r="L54" s="10">
        <f t="shared" si="0"/>
        <v>0</v>
      </c>
      <c r="M54" s="10">
        <f t="shared" si="0"/>
        <v>299658595591</v>
      </c>
      <c r="N54" s="10">
        <f t="shared" si="0"/>
        <v>0</v>
      </c>
      <c r="O54" s="10">
        <f t="shared" si="0"/>
        <v>-8430081</v>
      </c>
      <c r="P54" s="10">
        <f t="shared" si="0"/>
        <v>0</v>
      </c>
      <c r="Q54" s="10">
        <f t="shared" si="0"/>
        <v>108769001271</v>
      </c>
      <c r="R54" s="10">
        <f t="shared" si="0"/>
        <v>0</v>
      </c>
      <c r="S54" s="10">
        <f t="shared" si="0"/>
        <v>73604969</v>
      </c>
      <c r="T54" s="10">
        <f t="shared" si="0"/>
        <v>0</v>
      </c>
      <c r="U54" s="10">
        <f t="shared" si="0"/>
        <v>1067254</v>
      </c>
      <c r="V54" s="10">
        <f t="shared" si="0"/>
        <v>0</v>
      </c>
      <c r="W54" s="10">
        <f t="shared" si="0"/>
        <v>712652034069</v>
      </c>
      <c r="X54" s="10">
        <f t="shared" si="0"/>
        <v>0</v>
      </c>
      <c r="Y54" s="10">
        <f t="shared" si="0"/>
        <v>665134608426.06616</v>
      </c>
      <c r="Z54" s="3">
        <f>SUM(Z11:Z36)</f>
        <v>0</v>
      </c>
      <c r="AA54" s="32">
        <f>SUM(AA11:AA52)</f>
        <v>0.61655728863760595</v>
      </c>
    </row>
    <row r="55" spans="3:27" ht="21.75" thickTop="1">
      <c r="AA55" s="8"/>
    </row>
    <row r="56" spans="3:27" ht="30.75" customHeight="1">
      <c r="O56" s="57">
        <v>2</v>
      </c>
    </row>
  </sheetData>
  <sortState xmlns:xlrd2="http://schemas.microsoft.com/office/spreadsheetml/2017/richdata2" ref="C11:AA52">
    <sortCondition descending="1" ref="Y11:Y52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25" bottom="0.2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workbookViewId="0">
      <selection activeCell="M21" sqref="M21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2:28" ht="30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2:28" ht="30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23" t="s">
        <v>182</v>
      </c>
      <c r="E8" s="123" t="s">
        <v>3</v>
      </c>
      <c r="F8" s="123" t="s">
        <v>3</v>
      </c>
      <c r="G8" s="123" t="s">
        <v>3</v>
      </c>
      <c r="H8" s="123" t="s">
        <v>3</v>
      </c>
      <c r="I8" s="123" t="s">
        <v>3</v>
      </c>
      <c r="J8" s="123" t="s">
        <v>3</v>
      </c>
      <c r="K8" s="15"/>
      <c r="L8" s="123" t="s">
        <v>201</v>
      </c>
      <c r="M8" s="123" t="s">
        <v>5</v>
      </c>
      <c r="N8" s="123" t="s">
        <v>5</v>
      </c>
      <c r="O8" s="123" t="s">
        <v>5</v>
      </c>
      <c r="P8" s="123" t="s">
        <v>5</v>
      </c>
      <c r="Q8" s="123" t="s">
        <v>5</v>
      </c>
      <c r="R8" s="123" t="s">
        <v>5</v>
      </c>
      <c r="S8" s="15"/>
    </row>
    <row r="9" spans="2:28" ht="30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>
      <c r="B11" s="22" t="s">
        <v>102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/>
    <row r="17" spans="10:10" ht="30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5"/>
  <sheetViews>
    <sheetView rightToLeft="1" view="pageBreakPreview" topLeftCell="A4" zoomScale="60" zoomScaleNormal="70" workbookViewId="0">
      <selection activeCell="AJ19" sqref="AJ19"/>
    </sheetView>
  </sheetViews>
  <sheetFormatPr defaultRowHeight="21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710937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25" style="1" bestFit="1" customWidth="1"/>
    <col min="33" max="33" width="1" style="1" customWidth="1"/>
    <col min="34" max="34" width="24.140625" style="1" bestFit="1" customWidth="1"/>
    <col min="35" max="35" width="1" style="1" customWidth="1"/>
    <col min="36" max="36" width="25.7109375" style="1" bestFit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2:38" ht="39"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</row>
    <row r="4" spans="2:38" ht="39">
      <c r="B4" s="125" t="s">
        <v>200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</row>
    <row r="5" spans="2:3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>
      <c r="B8" s="113" t="s">
        <v>24</v>
      </c>
      <c r="C8" s="113" t="s">
        <v>24</v>
      </c>
      <c r="D8" s="113" t="s">
        <v>24</v>
      </c>
      <c r="E8" s="113" t="s">
        <v>24</v>
      </c>
      <c r="F8" s="113" t="s">
        <v>24</v>
      </c>
      <c r="G8" s="113" t="s">
        <v>24</v>
      </c>
      <c r="H8" s="113" t="s">
        <v>24</v>
      </c>
      <c r="I8" s="113" t="s">
        <v>24</v>
      </c>
      <c r="J8" s="113" t="s">
        <v>24</v>
      </c>
      <c r="K8" s="113" t="s">
        <v>24</v>
      </c>
      <c r="L8" s="113" t="s">
        <v>24</v>
      </c>
      <c r="M8" s="113" t="s">
        <v>24</v>
      </c>
      <c r="N8" s="113" t="s">
        <v>24</v>
      </c>
      <c r="P8" s="113" t="s">
        <v>182</v>
      </c>
      <c r="Q8" s="113" t="s">
        <v>3</v>
      </c>
      <c r="R8" s="113" t="s">
        <v>3</v>
      </c>
      <c r="S8" s="113" t="s">
        <v>3</v>
      </c>
      <c r="T8" s="113" t="s">
        <v>3</v>
      </c>
      <c r="V8" s="113" t="s">
        <v>4</v>
      </c>
      <c r="W8" s="113" t="s">
        <v>4</v>
      </c>
      <c r="X8" s="113" t="s">
        <v>4</v>
      </c>
      <c r="Y8" s="113" t="s">
        <v>4</v>
      </c>
      <c r="Z8" s="113" t="s">
        <v>4</v>
      </c>
      <c r="AA8" s="113" t="s">
        <v>4</v>
      </c>
      <c r="AB8" s="113" t="s">
        <v>4</v>
      </c>
      <c r="AD8" s="113" t="s">
        <v>201</v>
      </c>
      <c r="AE8" s="113" t="s">
        <v>5</v>
      </c>
      <c r="AF8" s="113" t="s">
        <v>5</v>
      </c>
      <c r="AG8" s="113" t="s">
        <v>5</v>
      </c>
      <c r="AH8" s="113" t="s">
        <v>5</v>
      </c>
      <c r="AI8" s="113" t="s">
        <v>5</v>
      </c>
      <c r="AJ8" s="113" t="s">
        <v>5</v>
      </c>
      <c r="AK8" s="113" t="s">
        <v>5</v>
      </c>
      <c r="AL8" s="113" t="s">
        <v>5</v>
      </c>
    </row>
    <row r="9" spans="2:38" s="16" customFormat="1" ht="45.75" customHeight="1">
      <c r="B9" s="116" t="s">
        <v>25</v>
      </c>
      <c r="C9" s="23"/>
      <c r="D9" s="116" t="s">
        <v>26</v>
      </c>
      <c r="E9" s="23"/>
      <c r="F9" s="116" t="s">
        <v>27</v>
      </c>
      <c r="G9" s="23"/>
      <c r="H9" s="116" t="s">
        <v>28</v>
      </c>
      <c r="I9" s="23"/>
      <c r="J9" s="116" t="s">
        <v>29</v>
      </c>
      <c r="K9" s="23"/>
      <c r="L9" s="116" t="s">
        <v>30</v>
      </c>
      <c r="M9" s="23"/>
      <c r="N9" s="116" t="s">
        <v>23</v>
      </c>
      <c r="P9" s="116" t="s">
        <v>6</v>
      </c>
      <c r="Q9" s="23"/>
      <c r="R9" s="116" t="s">
        <v>7</v>
      </c>
      <c r="S9" s="23"/>
      <c r="T9" s="116" t="s">
        <v>8</v>
      </c>
      <c r="V9" s="116" t="s">
        <v>9</v>
      </c>
      <c r="W9" s="116" t="s">
        <v>9</v>
      </c>
      <c r="X9" s="116" t="s">
        <v>9</v>
      </c>
      <c r="Z9" s="116" t="s">
        <v>10</v>
      </c>
      <c r="AA9" s="116" t="s">
        <v>10</v>
      </c>
      <c r="AB9" s="116" t="s">
        <v>10</v>
      </c>
      <c r="AD9" s="116" t="s">
        <v>6</v>
      </c>
      <c r="AE9" s="23"/>
      <c r="AF9" s="116" t="s">
        <v>31</v>
      </c>
      <c r="AG9" s="23"/>
      <c r="AH9" s="116" t="s">
        <v>7</v>
      </c>
      <c r="AI9" s="23"/>
      <c r="AJ9" s="116" t="s">
        <v>8</v>
      </c>
      <c r="AK9" s="23"/>
      <c r="AL9" s="116" t="s">
        <v>12</v>
      </c>
    </row>
    <row r="10" spans="2:38" s="16" customFormat="1" ht="52.5" customHeight="1">
      <c r="B10" s="117" t="s">
        <v>25</v>
      </c>
      <c r="C10" s="24"/>
      <c r="D10" s="117" t="s">
        <v>26</v>
      </c>
      <c r="E10" s="24"/>
      <c r="F10" s="117" t="s">
        <v>27</v>
      </c>
      <c r="G10" s="24"/>
      <c r="H10" s="117" t="s">
        <v>28</v>
      </c>
      <c r="I10" s="24"/>
      <c r="J10" s="117" t="s">
        <v>29</v>
      </c>
      <c r="K10" s="24"/>
      <c r="L10" s="117" t="s">
        <v>30</v>
      </c>
      <c r="M10" s="24"/>
      <c r="N10" s="117" t="s">
        <v>23</v>
      </c>
      <c r="P10" s="117" t="s">
        <v>6</v>
      </c>
      <c r="Q10" s="24"/>
      <c r="R10" s="117" t="s">
        <v>7</v>
      </c>
      <c r="S10" s="24"/>
      <c r="T10" s="117" t="s">
        <v>8</v>
      </c>
      <c r="V10" s="117" t="s">
        <v>6</v>
      </c>
      <c r="W10" s="24"/>
      <c r="X10" s="117" t="s">
        <v>7</v>
      </c>
      <c r="Z10" s="117" t="s">
        <v>6</v>
      </c>
      <c r="AA10" s="24"/>
      <c r="AB10" s="117" t="s">
        <v>13</v>
      </c>
      <c r="AD10" s="117" t="s">
        <v>6</v>
      </c>
      <c r="AE10" s="24"/>
      <c r="AF10" s="117" t="s">
        <v>31</v>
      </c>
      <c r="AG10" s="24"/>
      <c r="AH10" s="117" t="s">
        <v>7</v>
      </c>
      <c r="AI10" s="24"/>
      <c r="AJ10" s="117" t="s">
        <v>8</v>
      </c>
      <c r="AK10" s="24"/>
      <c r="AL10" s="117" t="s">
        <v>12</v>
      </c>
    </row>
    <row r="11" spans="2:38" s="16" customFormat="1" ht="45" customHeight="1">
      <c r="B11" s="75" t="s">
        <v>152</v>
      </c>
      <c r="C11" s="75"/>
      <c r="D11" s="75" t="s">
        <v>149</v>
      </c>
      <c r="E11" s="75"/>
      <c r="F11" s="75" t="s">
        <v>149</v>
      </c>
      <c r="G11" s="75"/>
      <c r="H11" s="75" t="s">
        <v>80</v>
      </c>
      <c r="I11" s="75"/>
      <c r="J11" s="75" t="s">
        <v>212</v>
      </c>
      <c r="K11" s="75"/>
      <c r="L11" s="75">
        <v>0</v>
      </c>
      <c r="M11" s="75"/>
      <c r="N11" s="75">
        <v>0</v>
      </c>
      <c r="O11" s="75"/>
      <c r="P11" s="75">
        <v>0</v>
      </c>
      <c r="Q11" s="75"/>
      <c r="R11" s="75">
        <v>0</v>
      </c>
      <c r="S11" s="75"/>
      <c r="T11" s="75">
        <v>0</v>
      </c>
      <c r="U11" s="75"/>
      <c r="V11" s="76">
        <v>20200</v>
      </c>
      <c r="W11" s="75"/>
      <c r="X11" s="76">
        <v>12677073293</v>
      </c>
      <c r="Y11" s="75"/>
      <c r="Z11" s="76">
        <v>0</v>
      </c>
      <c r="AA11" s="75"/>
      <c r="AB11" s="76">
        <v>0</v>
      </c>
      <c r="AC11" s="75"/>
      <c r="AD11" s="75">
        <v>20200</v>
      </c>
      <c r="AE11" s="75"/>
      <c r="AF11" s="75">
        <v>642920</v>
      </c>
      <c r="AG11" s="75"/>
      <c r="AH11" s="75">
        <v>12677073293</v>
      </c>
      <c r="AI11" s="75"/>
      <c r="AJ11" s="75">
        <v>12984630109</v>
      </c>
      <c r="AK11" s="1"/>
      <c r="AL11" s="83">
        <f>AJ11/'سرمایه گذاری ها'!$O$18</f>
        <v>1.8337762563687323E-2</v>
      </c>
    </row>
    <row r="12" spans="2:38" s="16" customFormat="1" ht="45" customHeight="1">
      <c r="B12" s="97" t="s">
        <v>165</v>
      </c>
      <c r="C12" s="97"/>
      <c r="D12" s="97" t="s">
        <v>149</v>
      </c>
      <c r="E12" s="97"/>
      <c r="F12" s="97" t="s">
        <v>149</v>
      </c>
      <c r="G12" s="97"/>
      <c r="H12" s="97" t="s">
        <v>166</v>
      </c>
      <c r="I12" s="97"/>
      <c r="J12" s="97" t="s">
        <v>167</v>
      </c>
      <c r="K12" s="97"/>
      <c r="L12" s="97">
        <v>0</v>
      </c>
      <c r="M12" s="97"/>
      <c r="N12" s="97">
        <v>0</v>
      </c>
      <c r="O12" s="97"/>
      <c r="P12" s="97">
        <v>97</v>
      </c>
      <c r="Q12" s="97"/>
      <c r="R12" s="97">
        <v>56628549</v>
      </c>
      <c r="S12" s="97"/>
      <c r="T12" s="97">
        <v>59101085</v>
      </c>
      <c r="U12" s="97"/>
      <c r="V12" s="76">
        <v>20000</v>
      </c>
      <c r="W12" s="97"/>
      <c r="X12" s="76">
        <v>12198210525</v>
      </c>
      <c r="Y12" s="97"/>
      <c r="Z12" s="76">
        <v>0</v>
      </c>
      <c r="AA12" s="97"/>
      <c r="AB12" s="76">
        <v>0</v>
      </c>
      <c r="AC12" s="97"/>
      <c r="AD12" s="97">
        <v>20097</v>
      </c>
      <c r="AE12" s="97"/>
      <c r="AF12" s="97">
        <v>624750</v>
      </c>
      <c r="AG12" s="97"/>
      <c r="AH12" s="97">
        <v>12254839074</v>
      </c>
      <c r="AI12" s="97"/>
      <c r="AJ12" s="97">
        <v>12553325047</v>
      </c>
      <c r="AK12" s="1"/>
      <c r="AL12" s="83">
        <f>AJ12/'سرمایه گذاری ها'!$O$18</f>
        <v>1.7728644725668173E-2</v>
      </c>
    </row>
    <row r="13" spans="2:38" s="16" customFormat="1" ht="45" customHeight="1">
      <c r="B13" s="97" t="s">
        <v>154</v>
      </c>
      <c r="C13" s="97"/>
      <c r="D13" s="97" t="s">
        <v>149</v>
      </c>
      <c r="E13" s="97"/>
      <c r="F13" s="97" t="s">
        <v>149</v>
      </c>
      <c r="G13" s="97"/>
      <c r="H13" s="97" t="s">
        <v>80</v>
      </c>
      <c r="I13" s="97"/>
      <c r="J13" s="97" t="s">
        <v>179</v>
      </c>
      <c r="K13" s="97"/>
      <c r="L13" s="97">
        <v>0</v>
      </c>
      <c r="M13" s="97"/>
      <c r="N13" s="97">
        <v>0</v>
      </c>
      <c r="O13" s="97"/>
      <c r="P13" s="97">
        <v>0</v>
      </c>
      <c r="Q13" s="97"/>
      <c r="R13" s="97">
        <v>0</v>
      </c>
      <c r="S13" s="97"/>
      <c r="T13" s="97">
        <v>0</v>
      </c>
      <c r="U13" s="97"/>
      <c r="V13" s="76">
        <v>11100</v>
      </c>
      <c r="W13" s="97"/>
      <c r="X13" s="76">
        <v>7071641499</v>
      </c>
      <c r="Y13" s="97"/>
      <c r="Z13" s="76">
        <v>0</v>
      </c>
      <c r="AA13" s="97"/>
      <c r="AB13" s="76">
        <v>0</v>
      </c>
      <c r="AC13" s="97"/>
      <c r="AD13" s="97">
        <v>11100</v>
      </c>
      <c r="AE13" s="97"/>
      <c r="AF13" s="97">
        <v>653130</v>
      </c>
      <c r="AG13" s="97"/>
      <c r="AH13" s="97">
        <v>7071641499</v>
      </c>
      <c r="AI13" s="97"/>
      <c r="AJ13" s="97">
        <v>7248428984</v>
      </c>
      <c r="AK13" s="1"/>
      <c r="AL13" s="83">
        <f>AJ13/'سرمایه گذاری ها'!$O$18</f>
        <v>1.0236715913548505E-2</v>
      </c>
    </row>
    <row r="14" spans="2:38" s="16" customFormat="1" ht="45" customHeight="1">
      <c r="B14" s="97" t="s">
        <v>148</v>
      </c>
      <c r="C14" s="97"/>
      <c r="D14" s="97" t="s">
        <v>149</v>
      </c>
      <c r="E14" s="97"/>
      <c r="F14" s="97" t="s">
        <v>149</v>
      </c>
      <c r="G14" s="97"/>
      <c r="H14" s="97" t="s">
        <v>150</v>
      </c>
      <c r="I14" s="97"/>
      <c r="J14" s="97" t="s">
        <v>151</v>
      </c>
      <c r="K14" s="97"/>
      <c r="L14" s="97">
        <v>18</v>
      </c>
      <c r="M14" s="97"/>
      <c r="N14" s="97">
        <v>18</v>
      </c>
      <c r="O14" s="97"/>
      <c r="P14" s="97">
        <v>5400</v>
      </c>
      <c r="Q14" s="97"/>
      <c r="R14" s="97">
        <v>5184939600</v>
      </c>
      <c r="S14" s="97"/>
      <c r="T14" s="97">
        <v>5399021250</v>
      </c>
      <c r="U14" s="97"/>
      <c r="V14" s="76">
        <v>0</v>
      </c>
      <c r="W14" s="97"/>
      <c r="X14" s="76">
        <v>0</v>
      </c>
      <c r="Y14" s="97"/>
      <c r="Z14" s="76">
        <v>0</v>
      </c>
      <c r="AA14" s="97"/>
      <c r="AB14" s="76">
        <v>0</v>
      </c>
      <c r="AC14" s="97"/>
      <c r="AD14" s="97">
        <v>5400</v>
      </c>
      <c r="AE14" s="97"/>
      <c r="AF14" s="97">
        <v>1000000</v>
      </c>
      <c r="AG14" s="97"/>
      <c r="AH14" s="97">
        <v>5184939600</v>
      </c>
      <c r="AI14" s="97"/>
      <c r="AJ14" s="97">
        <v>5399021250</v>
      </c>
      <c r="AK14" s="1"/>
      <c r="AL14" s="83">
        <f>AJ14/'سرمایه گذاری ها'!$O$18</f>
        <v>7.6248586927538751E-3</v>
      </c>
    </row>
    <row r="15" spans="2:38" s="16" customFormat="1" ht="45" customHeight="1">
      <c r="B15" s="75" t="s">
        <v>184</v>
      </c>
      <c r="C15" s="75"/>
      <c r="D15" s="75" t="s">
        <v>149</v>
      </c>
      <c r="E15" s="75"/>
      <c r="F15" s="75" t="s">
        <v>149</v>
      </c>
      <c r="G15" s="75"/>
      <c r="H15" s="75" t="s">
        <v>185</v>
      </c>
      <c r="I15" s="75"/>
      <c r="J15" s="75" t="s">
        <v>186</v>
      </c>
      <c r="K15" s="75"/>
      <c r="L15" s="75">
        <v>0</v>
      </c>
      <c r="M15" s="75"/>
      <c r="N15" s="75">
        <v>0</v>
      </c>
      <c r="O15" s="75"/>
      <c r="P15" s="75">
        <v>5000</v>
      </c>
      <c r="Q15" s="75"/>
      <c r="R15" s="75">
        <v>3235236277</v>
      </c>
      <c r="S15" s="75"/>
      <c r="T15" s="75">
        <v>3246561454</v>
      </c>
      <c r="U15" s="75"/>
      <c r="V15" s="76">
        <v>3500</v>
      </c>
      <c r="W15" s="75"/>
      <c r="X15" s="76">
        <v>2275412343</v>
      </c>
      <c r="Y15" s="75"/>
      <c r="Z15" s="76">
        <v>5000</v>
      </c>
      <c r="AA15" s="75"/>
      <c r="AB15" s="76">
        <v>3247811228</v>
      </c>
      <c r="AC15" s="75"/>
      <c r="AD15" s="75">
        <v>3500</v>
      </c>
      <c r="AE15" s="75"/>
      <c r="AF15" s="75">
        <v>665840</v>
      </c>
      <c r="AG15" s="75"/>
      <c r="AH15" s="75">
        <v>2275412343</v>
      </c>
      <c r="AI15" s="75"/>
      <c r="AJ15" s="75">
        <v>2330017607</v>
      </c>
      <c r="AK15" s="1"/>
      <c r="AL15" s="83">
        <f>AJ15/'سرمایه گذاری ها'!$O$18</f>
        <v>3.2906066085595666E-3</v>
      </c>
    </row>
    <row r="16" spans="2:38" s="16" customFormat="1" ht="45" customHeight="1">
      <c r="B16" s="75" t="s">
        <v>164</v>
      </c>
      <c r="C16" s="75"/>
      <c r="D16" s="75" t="s">
        <v>149</v>
      </c>
      <c r="E16" s="75"/>
      <c r="F16" s="75" t="s">
        <v>149</v>
      </c>
      <c r="G16" s="75"/>
      <c r="H16" s="75" t="s">
        <v>80</v>
      </c>
      <c r="I16" s="75"/>
      <c r="J16" s="75" t="s">
        <v>213</v>
      </c>
      <c r="K16" s="75"/>
      <c r="L16" s="75">
        <v>0</v>
      </c>
      <c r="M16" s="75"/>
      <c r="N16" s="75">
        <v>0</v>
      </c>
      <c r="O16" s="75"/>
      <c r="P16" s="75">
        <v>0</v>
      </c>
      <c r="Q16" s="75"/>
      <c r="R16" s="75">
        <v>0</v>
      </c>
      <c r="S16" s="75"/>
      <c r="T16" s="75">
        <v>0</v>
      </c>
      <c r="U16" s="75"/>
      <c r="V16" s="76">
        <v>1400</v>
      </c>
      <c r="W16" s="75"/>
      <c r="X16" s="76">
        <v>928928335</v>
      </c>
      <c r="Y16" s="75"/>
      <c r="Z16" s="76">
        <v>0</v>
      </c>
      <c r="AA16" s="75"/>
      <c r="AB16" s="76">
        <v>0</v>
      </c>
      <c r="AC16" s="75"/>
      <c r="AD16" s="75">
        <v>1400</v>
      </c>
      <c r="AE16" s="75"/>
      <c r="AF16" s="75">
        <v>679580</v>
      </c>
      <c r="AG16" s="75"/>
      <c r="AH16" s="75">
        <v>928928335</v>
      </c>
      <c r="AI16" s="75"/>
      <c r="AJ16" s="75">
        <v>951239556</v>
      </c>
      <c r="AK16" s="1"/>
      <c r="AL16" s="83">
        <f>AJ16/'سرمایه گذاری ها'!$O$18</f>
        <v>1.3434040841120854E-3</v>
      </c>
    </row>
    <row r="17" spans="2:39" s="16" customFormat="1" ht="28.5" customHeight="1">
      <c r="B17" s="75" t="s">
        <v>155</v>
      </c>
      <c r="D17" s="75" t="s">
        <v>149</v>
      </c>
      <c r="F17" s="75" t="s">
        <v>149</v>
      </c>
      <c r="H17" s="79" t="s">
        <v>80</v>
      </c>
      <c r="J17" s="75" t="s">
        <v>179</v>
      </c>
      <c r="L17" s="75">
        <v>0</v>
      </c>
      <c r="N17" s="75">
        <v>0</v>
      </c>
      <c r="P17" s="75">
        <v>11900</v>
      </c>
      <c r="R17" s="75">
        <v>7007855931</v>
      </c>
      <c r="T17" s="75">
        <v>7075766284</v>
      </c>
      <c r="V17" s="76">
        <v>0</v>
      </c>
      <c r="W17" s="77"/>
      <c r="X17" s="76">
        <v>0</v>
      </c>
      <c r="Y17" s="77"/>
      <c r="Z17" s="76">
        <v>11900</v>
      </c>
      <c r="AA17" s="77"/>
      <c r="AB17" s="75">
        <v>7085760475</v>
      </c>
      <c r="AC17" s="77"/>
      <c r="AD17" s="76">
        <v>0</v>
      </c>
      <c r="AE17" s="77"/>
      <c r="AF17" s="76">
        <v>0</v>
      </c>
      <c r="AG17" s="77"/>
      <c r="AH17" s="76">
        <v>0</v>
      </c>
      <c r="AI17" s="77"/>
      <c r="AJ17" s="76">
        <v>0</v>
      </c>
      <c r="AL17" s="83">
        <f>AJ17/'سرمایه گذاری ها'!$O$18</f>
        <v>0</v>
      </c>
    </row>
    <row r="18" spans="2:39" ht="30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6"/>
      <c r="W18" s="75"/>
      <c r="X18" s="75"/>
      <c r="Y18" s="75"/>
      <c r="Z18" s="76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L18" s="83"/>
    </row>
    <row r="19" spans="2:39" s="56" customFormat="1" ht="30.75" thickBot="1">
      <c r="B19" s="124" t="s">
        <v>102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P19" s="82">
        <f t="shared" ref="P19:AH19" si="0">SUM(P11:P18)</f>
        <v>22397</v>
      </c>
      <c r="Q19" s="82">
        <f t="shared" si="0"/>
        <v>0</v>
      </c>
      <c r="R19" s="82">
        <f t="shared" si="0"/>
        <v>15484660357</v>
      </c>
      <c r="S19" s="82">
        <f t="shared" si="0"/>
        <v>0</v>
      </c>
      <c r="T19" s="82">
        <f t="shared" si="0"/>
        <v>15780450073</v>
      </c>
      <c r="U19" s="82">
        <f t="shared" si="0"/>
        <v>0</v>
      </c>
      <c r="V19" s="82">
        <f t="shared" si="0"/>
        <v>56200</v>
      </c>
      <c r="W19" s="82">
        <f t="shared" si="0"/>
        <v>0</v>
      </c>
      <c r="X19" s="82">
        <f t="shared" si="0"/>
        <v>35151265995</v>
      </c>
      <c r="Y19" s="82">
        <f t="shared" si="0"/>
        <v>0</v>
      </c>
      <c r="Z19" s="82">
        <f t="shared" si="0"/>
        <v>16900</v>
      </c>
      <c r="AA19" s="82">
        <f t="shared" si="0"/>
        <v>0</v>
      </c>
      <c r="AB19" s="82">
        <f t="shared" si="0"/>
        <v>10333571703</v>
      </c>
      <c r="AC19" s="82">
        <f t="shared" si="0"/>
        <v>0</v>
      </c>
      <c r="AD19" s="82">
        <f t="shared" si="0"/>
        <v>61697</v>
      </c>
      <c r="AE19" s="82">
        <f t="shared" si="0"/>
        <v>0</v>
      </c>
      <c r="AF19" s="82">
        <f t="shared" si="0"/>
        <v>4266220</v>
      </c>
      <c r="AG19" s="82">
        <f t="shared" si="0"/>
        <v>0</v>
      </c>
      <c r="AH19" s="82">
        <f t="shared" si="0"/>
        <v>40392834144</v>
      </c>
      <c r="AI19" s="60"/>
      <c r="AJ19" s="82">
        <f>SUM(AJ11:AJ18)</f>
        <v>41466662553</v>
      </c>
      <c r="AK19" s="60"/>
      <c r="AL19" s="86">
        <f>SUM(AL11:AL18)</f>
        <v>5.8561992588329524E-2</v>
      </c>
      <c r="AM19" s="56">
        <f>SUM(P19:AL19)</f>
        <v>158613868239.05856</v>
      </c>
    </row>
    <row r="20" spans="2:39" ht="21" customHeight="1" thickTop="1"/>
    <row r="25" spans="2:39" ht="33">
      <c r="T25" s="58">
        <v>4</v>
      </c>
    </row>
  </sheetData>
  <sortState xmlns:xlrd2="http://schemas.microsoft.com/office/spreadsheetml/2017/richdata2" ref="B11:AL17">
    <sortCondition descending="1" ref="AJ11:AJ17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9:N19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.75" bottom="0.75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2:32" ht="39"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2:32" ht="39">
      <c r="B4" s="125" t="s">
        <v>200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</row>
    <row r="5" spans="2:32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>
      <c r="B8" s="115" t="s">
        <v>37</v>
      </c>
      <c r="C8" s="115" t="s">
        <v>37</v>
      </c>
      <c r="D8" s="115" t="s">
        <v>37</v>
      </c>
      <c r="E8" s="115" t="s">
        <v>37</v>
      </c>
      <c r="F8" s="115" t="s">
        <v>37</v>
      </c>
      <c r="G8" s="115" t="s">
        <v>37</v>
      </c>
      <c r="H8" s="115" t="s">
        <v>37</v>
      </c>
      <c r="I8" s="115" t="s">
        <v>37</v>
      </c>
      <c r="J8" s="115" t="s">
        <v>37</v>
      </c>
      <c r="L8" s="115" t="s">
        <v>182</v>
      </c>
      <c r="M8" s="115" t="s">
        <v>3</v>
      </c>
      <c r="N8" s="115" t="s">
        <v>3</v>
      </c>
      <c r="O8" s="115" t="s">
        <v>3</v>
      </c>
      <c r="P8" s="115" t="s">
        <v>3</v>
      </c>
      <c r="R8" s="115" t="s">
        <v>4</v>
      </c>
      <c r="S8" s="115" t="s">
        <v>4</v>
      </c>
      <c r="T8" s="115" t="s">
        <v>4</v>
      </c>
      <c r="U8" s="115" t="s">
        <v>4</v>
      </c>
      <c r="V8" s="115" t="s">
        <v>4</v>
      </c>
      <c r="W8" s="115" t="s">
        <v>4</v>
      </c>
      <c r="X8" s="115" t="s">
        <v>4</v>
      </c>
      <c r="Z8" s="115" t="s">
        <v>201</v>
      </c>
      <c r="AA8" s="115" t="s">
        <v>5</v>
      </c>
      <c r="AB8" s="115" t="s">
        <v>5</v>
      </c>
      <c r="AC8" s="115" t="s">
        <v>5</v>
      </c>
      <c r="AD8" s="115" t="s">
        <v>5</v>
      </c>
      <c r="AE8" s="115" t="s">
        <v>5</v>
      </c>
      <c r="AF8" s="115" t="s">
        <v>5</v>
      </c>
    </row>
    <row r="9" spans="2:32" s="16" customFormat="1">
      <c r="B9" s="116" t="s">
        <v>38</v>
      </c>
      <c r="C9" s="23"/>
      <c r="D9" s="116" t="s">
        <v>111</v>
      </c>
      <c r="E9" s="23"/>
      <c r="F9" s="116" t="s">
        <v>30</v>
      </c>
      <c r="G9" s="23"/>
      <c r="H9" s="116" t="s">
        <v>39</v>
      </c>
      <c r="I9" s="23"/>
      <c r="J9" s="116" t="s">
        <v>27</v>
      </c>
      <c r="L9" s="116" t="s">
        <v>6</v>
      </c>
      <c r="M9" s="23"/>
      <c r="N9" s="116" t="s">
        <v>7</v>
      </c>
      <c r="O9" s="23"/>
      <c r="P9" s="116" t="s">
        <v>8</v>
      </c>
      <c r="R9" s="116" t="s">
        <v>9</v>
      </c>
      <c r="S9" s="116" t="s">
        <v>9</v>
      </c>
      <c r="T9" s="116" t="s">
        <v>9</v>
      </c>
      <c r="U9" s="23"/>
      <c r="V9" s="116" t="s">
        <v>10</v>
      </c>
      <c r="W9" s="116" t="s">
        <v>10</v>
      </c>
      <c r="X9" s="116" t="s">
        <v>10</v>
      </c>
      <c r="Z9" s="116" t="s">
        <v>6</v>
      </c>
      <c r="AA9" s="23"/>
      <c r="AB9" s="116" t="s">
        <v>7</v>
      </c>
      <c r="AC9" s="23"/>
      <c r="AD9" s="116" t="s">
        <v>8</v>
      </c>
      <c r="AE9" s="23"/>
      <c r="AF9" s="116" t="s">
        <v>40</v>
      </c>
    </row>
    <row r="10" spans="2:32" s="16" customFormat="1" ht="45.75" customHeight="1">
      <c r="B10" s="117" t="s">
        <v>38</v>
      </c>
      <c r="C10" s="24"/>
      <c r="D10" s="117" t="s">
        <v>29</v>
      </c>
      <c r="E10" s="24"/>
      <c r="F10" s="117" t="s">
        <v>30</v>
      </c>
      <c r="G10" s="24"/>
      <c r="H10" s="117" t="s">
        <v>39</v>
      </c>
      <c r="I10" s="24"/>
      <c r="J10" s="117" t="s">
        <v>27</v>
      </c>
      <c r="L10" s="117" t="s">
        <v>6</v>
      </c>
      <c r="M10" s="24"/>
      <c r="N10" s="117" t="s">
        <v>7</v>
      </c>
      <c r="O10" s="24"/>
      <c r="P10" s="117" t="s">
        <v>8</v>
      </c>
      <c r="R10" s="117" t="s">
        <v>6</v>
      </c>
      <c r="S10" s="24"/>
      <c r="T10" s="117" t="s">
        <v>7</v>
      </c>
      <c r="U10" s="24"/>
      <c r="V10" s="117" t="s">
        <v>6</v>
      </c>
      <c r="W10" s="24"/>
      <c r="X10" s="117" t="s">
        <v>13</v>
      </c>
      <c r="Z10" s="117" t="s">
        <v>6</v>
      </c>
      <c r="AA10" s="24"/>
      <c r="AB10" s="117" t="s">
        <v>7</v>
      </c>
      <c r="AC10" s="24"/>
      <c r="AD10" s="117" t="s">
        <v>8</v>
      </c>
      <c r="AE10" s="24"/>
      <c r="AF10" s="117" t="s">
        <v>40</v>
      </c>
    </row>
    <row r="11" spans="2:32" ht="30.75"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</row>
    <row r="12" spans="2:32" ht="31.5" thickBot="1">
      <c r="B12" s="126" t="s">
        <v>102</v>
      </c>
      <c r="C12" s="126"/>
      <c r="D12" s="126"/>
      <c r="E12" s="126"/>
      <c r="F12" s="126"/>
      <c r="G12" s="126"/>
      <c r="H12" s="126"/>
      <c r="I12" s="126"/>
      <c r="J12" s="126"/>
      <c r="L12" s="85">
        <f>SUM(L11:L11)</f>
        <v>0</v>
      </c>
      <c r="M12" s="84"/>
      <c r="N12" s="85">
        <f>SUM(N11:N11)</f>
        <v>0</v>
      </c>
      <c r="O12" s="84"/>
      <c r="P12" s="85">
        <f>SUM(P11:P11)</f>
        <v>0</v>
      </c>
      <c r="Q12" s="84"/>
      <c r="R12" s="85"/>
      <c r="S12" s="84"/>
      <c r="T12" s="85"/>
      <c r="U12" s="84"/>
      <c r="V12" s="85">
        <f>SUM(V11:V11)</f>
        <v>0</v>
      </c>
      <c r="W12" s="84"/>
      <c r="X12" s="85">
        <f>SUM(X11:X11)</f>
        <v>0</v>
      </c>
      <c r="Y12" s="84"/>
      <c r="Z12" s="85"/>
      <c r="AA12" s="84"/>
      <c r="AB12" s="85"/>
      <c r="AC12" s="84"/>
      <c r="AD12" s="85"/>
      <c r="AE12" s="84"/>
      <c r="AF12" s="85"/>
    </row>
    <row r="13" spans="2:32" ht="21.75" thickTop="1"/>
    <row r="17" spans="16:16" ht="33">
      <c r="P17" s="58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6"/>
  <sheetViews>
    <sheetView rightToLeft="1" topLeftCell="A4" workbookViewId="0">
      <selection activeCell="B16" sqref="B16"/>
    </sheetView>
  </sheetViews>
  <sheetFormatPr defaultRowHeight="21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6.5703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2:28" ht="30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2:28" ht="30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>
      <c r="B8" s="114" t="s">
        <v>41</v>
      </c>
      <c r="D8" s="115" t="s">
        <v>42</v>
      </c>
      <c r="E8" s="115" t="s">
        <v>42</v>
      </c>
      <c r="F8" s="115" t="s">
        <v>42</v>
      </c>
      <c r="G8" s="115" t="s">
        <v>42</v>
      </c>
      <c r="H8" s="115" t="s">
        <v>42</v>
      </c>
      <c r="I8" s="115" t="s">
        <v>42</v>
      </c>
      <c r="J8" s="115" t="s">
        <v>42</v>
      </c>
      <c r="L8" s="115" t="s">
        <v>182</v>
      </c>
      <c r="N8" s="115" t="s">
        <v>4</v>
      </c>
      <c r="O8" s="115" t="s">
        <v>4</v>
      </c>
      <c r="P8" s="115" t="s">
        <v>4</v>
      </c>
      <c r="R8" s="115" t="s">
        <v>201</v>
      </c>
      <c r="S8" s="115" t="s">
        <v>5</v>
      </c>
      <c r="T8" s="115" t="s">
        <v>5</v>
      </c>
    </row>
    <row r="9" spans="2:28" s="4" customFormat="1" ht="47.25" customHeight="1">
      <c r="B9" s="130" t="s">
        <v>41</v>
      </c>
      <c r="D9" s="128" t="s">
        <v>43</v>
      </c>
      <c r="E9" s="40"/>
      <c r="F9" s="128" t="s">
        <v>44</v>
      </c>
      <c r="G9" s="40"/>
      <c r="H9" s="128" t="s">
        <v>45</v>
      </c>
      <c r="I9" s="40"/>
      <c r="J9" s="128" t="s">
        <v>30</v>
      </c>
      <c r="L9" s="128" t="s">
        <v>46</v>
      </c>
      <c r="N9" s="128" t="s">
        <v>47</v>
      </c>
      <c r="O9" s="40"/>
      <c r="P9" s="128" t="s">
        <v>48</v>
      </c>
      <c r="R9" s="128" t="s">
        <v>46</v>
      </c>
      <c r="S9" s="40"/>
      <c r="T9" s="129" t="s">
        <v>40</v>
      </c>
    </row>
    <row r="10" spans="2:28" s="4" customFormat="1">
      <c r="B10" s="5" t="s">
        <v>50</v>
      </c>
      <c r="C10" s="5"/>
      <c r="D10" s="29" t="s">
        <v>51</v>
      </c>
      <c r="E10" s="5"/>
      <c r="F10" s="5" t="s">
        <v>49</v>
      </c>
      <c r="G10" s="5"/>
      <c r="H10" s="5" t="s">
        <v>52</v>
      </c>
      <c r="I10" s="5"/>
      <c r="J10" s="30">
        <v>0</v>
      </c>
      <c r="K10" s="5"/>
      <c r="L10" s="30">
        <v>3477192076</v>
      </c>
      <c r="M10" s="5"/>
      <c r="N10" s="30">
        <v>336816668775</v>
      </c>
      <c r="O10" s="5"/>
      <c r="P10" s="30">
        <v>338814655415</v>
      </c>
      <c r="Q10" s="5"/>
      <c r="R10" s="30">
        <v>1479205436</v>
      </c>
      <c r="S10" s="5"/>
      <c r="T10" s="46">
        <f>R10/'سرمایه گذاری ها'!$O$18</f>
        <v>2.0890327903512855E-3</v>
      </c>
    </row>
    <row r="11" spans="2:28" s="4" customFormat="1">
      <c r="B11" s="5" t="s">
        <v>53</v>
      </c>
      <c r="C11" s="5"/>
      <c r="D11" s="29" t="s">
        <v>54</v>
      </c>
      <c r="E11" s="5"/>
      <c r="F11" s="5" t="s">
        <v>49</v>
      </c>
      <c r="G11" s="5"/>
      <c r="H11" s="5" t="s">
        <v>55</v>
      </c>
      <c r="I11" s="5"/>
      <c r="J11" s="30">
        <v>0</v>
      </c>
      <c r="K11" s="5"/>
      <c r="L11" s="30">
        <v>1519969293</v>
      </c>
      <c r="M11" s="5"/>
      <c r="N11" s="30">
        <v>8476</v>
      </c>
      <c r="O11" s="5"/>
      <c r="P11" s="30">
        <v>1518971293</v>
      </c>
      <c r="Q11" s="5"/>
      <c r="R11" s="30">
        <v>1006476</v>
      </c>
      <c r="S11" s="5"/>
      <c r="T11" s="46">
        <f>R11/'سرمایه گذاری ها'!$O$18</f>
        <v>1.4214126824650208E-6</v>
      </c>
    </row>
    <row r="12" spans="2:28" s="4" customFormat="1">
      <c r="B12" s="5" t="s">
        <v>56</v>
      </c>
      <c r="C12" s="5"/>
      <c r="D12" s="29" t="s">
        <v>57</v>
      </c>
      <c r="E12" s="5"/>
      <c r="F12" s="5" t="s">
        <v>58</v>
      </c>
      <c r="G12" s="5"/>
      <c r="H12" s="5" t="s">
        <v>59</v>
      </c>
      <c r="I12" s="5"/>
      <c r="J12" s="30">
        <v>0</v>
      </c>
      <c r="K12" s="5"/>
      <c r="L12" s="30">
        <v>20000000</v>
      </c>
      <c r="M12" s="5"/>
      <c r="N12" s="30">
        <v>0</v>
      </c>
      <c r="O12" s="5"/>
      <c r="P12" s="30">
        <v>20000000</v>
      </c>
      <c r="Q12" s="5"/>
      <c r="R12" s="30">
        <v>0</v>
      </c>
      <c r="S12" s="5"/>
      <c r="T12" s="46">
        <f>R12/'سرمایه گذاری ها'!$O$18</f>
        <v>0</v>
      </c>
    </row>
    <row r="13" spans="2:28" s="4" customFormat="1" ht="52.5" customHeight="1">
      <c r="B13" s="5" t="s">
        <v>60</v>
      </c>
      <c r="C13" s="5"/>
      <c r="D13" s="29" t="s">
        <v>61</v>
      </c>
      <c r="E13" s="5"/>
      <c r="F13" s="5" t="s">
        <v>58</v>
      </c>
      <c r="G13" s="5"/>
      <c r="H13" s="5" t="s">
        <v>62</v>
      </c>
      <c r="I13" s="5"/>
      <c r="J13" s="30">
        <v>0</v>
      </c>
      <c r="K13" s="5"/>
      <c r="L13" s="30">
        <v>1700000</v>
      </c>
      <c r="M13" s="5"/>
      <c r="N13" s="30">
        <v>0</v>
      </c>
      <c r="O13" s="5"/>
      <c r="P13" s="30">
        <v>1700000</v>
      </c>
      <c r="Q13" s="5"/>
      <c r="R13" s="30">
        <v>0</v>
      </c>
      <c r="S13" s="5"/>
      <c r="T13" s="46">
        <f>R13/'سرمایه گذاری ها'!$O$18</f>
        <v>0</v>
      </c>
    </row>
    <row r="14" spans="2:28" s="4" customFormat="1">
      <c r="B14" s="5"/>
      <c r="C14" s="5"/>
      <c r="D14" s="29"/>
      <c r="E14" s="5"/>
      <c r="F14" s="5"/>
      <c r="G14" s="5"/>
      <c r="H14" s="5"/>
      <c r="I14" s="5"/>
      <c r="J14" s="30"/>
      <c r="K14" s="5"/>
      <c r="L14" s="30"/>
      <c r="M14" s="5"/>
      <c r="N14" s="30"/>
      <c r="O14" s="5"/>
      <c r="P14" s="30"/>
      <c r="Q14" s="5"/>
      <c r="R14" s="30"/>
      <c r="S14" s="5"/>
      <c r="T14" s="46"/>
    </row>
    <row r="15" spans="2:28" ht="27" thickBot="1">
      <c r="B15" s="127" t="s">
        <v>102</v>
      </c>
      <c r="C15" s="127"/>
      <c r="D15" s="127"/>
      <c r="E15" s="127"/>
      <c r="F15" s="127"/>
      <c r="G15" s="127"/>
      <c r="H15" s="127"/>
      <c r="I15" s="127"/>
      <c r="J15" s="127"/>
      <c r="L15" s="10">
        <f>SUM(L10:L13)</f>
        <v>5018861369</v>
      </c>
      <c r="N15" s="10">
        <f>SUM(N10:N13)</f>
        <v>336816677251</v>
      </c>
      <c r="P15" s="10">
        <f>SUM(P10:P13)</f>
        <v>340355326708</v>
      </c>
      <c r="R15" s="10">
        <f>SUM(R10:R13)</f>
        <v>1480211912</v>
      </c>
      <c r="T15" s="67">
        <f>SUM(T10:T13)</f>
        <v>2.0904542030337507E-3</v>
      </c>
    </row>
    <row r="16" spans="2:28" ht="21.75" thickTop="1"/>
    <row r="26" spans="10:10" ht="33">
      <c r="J26" s="58">
        <v>6</v>
      </c>
    </row>
  </sheetData>
  <sortState xmlns:xlrd2="http://schemas.microsoft.com/office/spreadsheetml/2017/richdata2" ref="B10:U13">
    <sortCondition descending="1" ref="R10:R13"/>
  </sortState>
  <mergeCells count="18">
    <mergeCell ref="B2:T2"/>
    <mergeCell ref="B3:T3"/>
    <mergeCell ref="B4:T4"/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topLeftCell="A4" workbookViewId="0">
      <selection activeCell="M21" sqref="M21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28" ht="30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2:28" ht="30">
      <c r="B4" s="113" t="s">
        <v>200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2:28" ht="117" customHeight="1"/>
    <row r="6" spans="2:28" s="2" customFormat="1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>
      <c r="B7" s="132" t="s">
        <v>110</v>
      </c>
      <c r="D7" s="113" t="s">
        <v>201</v>
      </c>
      <c r="E7" s="113" t="s">
        <v>5</v>
      </c>
      <c r="F7" s="113" t="s">
        <v>5</v>
      </c>
      <c r="G7" s="113" t="s">
        <v>5</v>
      </c>
      <c r="H7" s="113" t="s">
        <v>5</v>
      </c>
      <c r="I7" s="113" t="s">
        <v>5</v>
      </c>
      <c r="J7" s="113" t="s">
        <v>5</v>
      </c>
      <c r="K7" s="113" t="s">
        <v>5</v>
      </c>
      <c r="L7" s="113" t="s">
        <v>5</v>
      </c>
      <c r="M7" s="113" t="s">
        <v>5</v>
      </c>
      <c r="N7" s="113" t="s">
        <v>5</v>
      </c>
    </row>
    <row r="8" spans="2:28" ht="30">
      <c r="B8" s="132" t="s">
        <v>2</v>
      </c>
      <c r="D8" s="131" t="s">
        <v>6</v>
      </c>
      <c r="E8" s="25"/>
      <c r="F8" s="131" t="s">
        <v>32</v>
      </c>
      <c r="G8" s="25"/>
      <c r="H8" s="131" t="s">
        <v>33</v>
      </c>
      <c r="I8" s="25"/>
      <c r="J8" s="131" t="s">
        <v>34</v>
      </c>
      <c r="K8" s="25"/>
      <c r="L8" s="131" t="s">
        <v>35</v>
      </c>
      <c r="M8" s="25"/>
      <c r="N8" s="131" t="s">
        <v>36</v>
      </c>
    </row>
    <row r="9" spans="2:28">
      <c r="D9" s="72">
        <v>0</v>
      </c>
      <c r="E9" s="72"/>
      <c r="F9" s="72">
        <v>0</v>
      </c>
      <c r="G9" s="72"/>
      <c r="H9" s="72">
        <v>0</v>
      </c>
      <c r="I9" s="72"/>
      <c r="J9" s="72">
        <v>0</v>
      </c>
      <c r="K9" s="72"/>
      <c r="L9" s="72">
        <v>0</v>
      </c>
      <c r="M9" s="72"/>
      <c r="N9" s="72"/>
    </row>
    <row r="10" spans="2:28" ht="22.5" thickBot="1">
      <c r="B10" s="2" t="s">
        <v>102</v>
      </c>
      <c r="D10" s="73">
        <v>0</v>
      </c>
      <c r="E10" s="72"/>
      <c r="F10" s="73">
        <v>0</v>
      </c>
      <c r="G10" s="72"/>
      <c r="H10" s="73">
        <v>0</v>
      </c>
      <c r="I10" s="72"/>
      <c r="J10" s="73">
        <v>0</v>
      </c>
      <c r="K10" s="72"/>
      <c r="L10" s="73">
        <v>0</v>
      </c>
      <c r="M10" s="72"/>
      <c r="N10" s="73"/>
    </row>
    <row r="11" spans="2:28" ht="21.75" thickTop="1"/>
    <row r="21" spans="8:8" ht="30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workbookViewId="0">
      <selection activeCell="H16" sqref="H16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>
      <c r="B2" s="113" t="s">
        <v>0</v>
      </c>
      <c r="C2" s="113"/>
      <c r="D2" s="113"/>
      <c r="E2" s="113"/>
      <c r="F2" s="113"/>
      <c r="G2" s="113"/>
      <c r="H2" s="113"/>
    </row>
    <row r="3" spans="1:28" ht="30">
      <c r="B3" s="113" t="s">
        <v>63</v>
      </c>
      <c r="C3" s="113"/>
      <c r="D3" s="113"/>
      <c r="E3" s="113"/>
      <c r="F3" s="113"/>
      <c r="G3" s="113"/>
      <c r="H3" s="113"/>
    </row>
    <row r="4" spans="1:28" ht="30">
      <c r="B4" s="113" t="s">
        <v>200</v>
      </c>
      <c r="C4" s="113"/>
      <c r="D4" s="113"/>
      <c r="E4" s="113"/>
      <c r="F4" s="113"/>
      <c r="G4" s="113"/>
      <c r="H4" s="113"/>
    </row>
    <row r="6" spans="1:28" ht="30">
      <c r="A6" s="2" t="s">
        <v>120</v>
      </c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>
      <c r="B8" s="133" t="s">
        <v>67</v>
      </c>
      <c r="C8" s="43"/>
      <c r="D8" s="133" t="s">
        <v>46</v>
      </c>
      <c r="E8" s="43"/>
      <c r="F8" s="133" t="s">
        <v>89</v>
      </c>
      <c r="G8" s="43"/>
      <c r="H8" s="133" t="s">
        <v>12</v>
      </c>
    </row>
    <row r="9" spans="1:28" s="4" customFormat="1">
      <c r="B9" s="4" t="s">
        <v>100</v>
      </c>
      <c r="D9" s="68">
        <f>'سرمایه‌گذاری در اوراق بهادار'!J23</f>
        <v>1023163770</v>
      </c>
      <c r="F9" s="46">
        <f>D9/$D$12</f>
        <v>-6.5268731535213856E-2</v>
      </c>
      <c r="G9" s="6"/>
      <c r="H9" s="46">
        <f>D9/'سرمایه گذاری ها'!$O$18</f>
        <v>1.4449802667095126E-3</v>
      </c>
    </row>
    <row r="10" spans="1:28" s="4" customFormat="1">
      <c r="B10" s="4" t="s">
        <v>101</v>
      </c>
      <c r="D10" s="68">
        <f>'درآمد سپرده بانکی'!F13</f>
        <v>1965983</v>
      </c>
      <c r="F10" s="46">
        <f t="shared" ref="F10:F11" si="0">D10/$D$12</f>
        <v>-1.2541219733551976E-4</v>
      </c>
      <c r="G10" s="6"/>
      <c r="H10" s="46">
        <f>D10/'سرمایه گذاری ها'!$O$18</f>
        <v>2.7764926036096528E-6</v>
      </c>
    </row>
    <row r="11" spans="1:28" s="4" customFormat="1">
      <c r="B11" s="4" t="s">
        <v>99</v>
      </c>
      <c r="D11" s="68">
        <f>'سرمایه‌گذاری در سهام'!J64</f>
        <v>-16701300347</v>
      </c>
      <c r="F11" s="46">
        <f t="shared" si="0"/>
        <v>1.0653941437325494</v>
      </c>
      <c r="G11" s="6"/>
      <c r="H11" s="46">
        <f>D11/'سرمایه گذاری ها'!$O$18</f>
        <v>-2.3586692704926148E-2</v>
      </c>
    </row>
    <row r="12" spans="1:28" ht="21.75" thickBot="1">
      <c r="B12" s="31" t="s">
        <v>102</v>
      </c>
      <c r="D12" s="10">
        <f>SUM(D9:D11)</f>
        <v>-15676170594</v>
      </c>
      <c r="F12" s="67">
        <f>SUM(F9:F11)</f>
        <v>1</v>
      </c>
      <c r="G12" s="45"/>
      <c r="H12" s="67">
        <f>SUM(H9:H11)</f>
        <v>-2.2138935945613027E-2</v>
      </c>
    </row>
    <row r="13" spans="1:28" ht="21.75" thickTop="1"/>
    <row r="17" spans="4:4" ht="30">
      <c r="D17" s="60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Mahya Rahmani</cp:lastModifiedBy>
  <cp:lastPrinted>2022-08-23T17:02:27Z</cp:lastPrinted>
  <dcterms:created xsi:type="dcterms:W3CDTF">2021-12-28T12:49:50Z</dcterms:created>
  <dcterms:modified xsi:type="dcterms:W3CDTF">2022-08-24T04:17:24Z</dcterms:modified>
</cp:coreProperties>
</file>