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خرداد 1401\ارمغان\"/>
    </mc:Choice>
  </mc:AlternateContent>
  <xr:revisionPtr revIDLastSave="0" documentId="13_ncr:1_{B4D5BD47-46A0-4C7C-B542-E1060EDE02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definedNames>
    <definedName name="_xlnm.Print_Area" localSheetId="0">'صفحه اول '!$A$1:$M$54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5" l="1"/>
  <c r="D12" i="15"/>
  <c r="F9" i="15" s="1"/>
  <c r="T17" i="8"/>
  <c r="R17" i="8"/>
  <c r="P17" i="8"/>
  <c r="N17" i="8"/>
  <c r="L17" i="8"/>
  <c r="J17" i="8"/>
  <c r="H17" i="8"/>
  <c r="F17" i="8"/>
  <c r="AL20" i="3"/>
  <c r="AJ20" i="3"/>
  <c r="AH20" i="3"/>
  <c r="AF20" i="3"/>
  <c r="P20" i="3"/>
  <c r="R20" i="3"/>
  <c r="X20" i="3"/>
  <c r="T20" i="3"/>
  <c r="V20" i="3"/>
  <c r="F10" i="15" l="1"/>
  <c r="F12" i="15" s="1"/>
  <c r="F49" i="9"/>
  <c r="F29" i="10"/>
  <c r="H29" i="10"/>
  <c r="J29" i="10"/>
  <c r="L29" i="10"/>
  <c r="N29" i="10"/>
  <c r="P29" i="10"/>
  <c r="R29" i="10"/>
  <c r="D49" i="9"/>
  <c r="H49" i="9"/>
  <c r="J49" i="9"/>
  <c r="L49" i="9"/>
  <c r="N49" i="9"/>
  <c r="P49" i="9"/>
  <c r="R49" i="9"/>
  <c r="J15" i="7"/>
  <c r="F13" i="13"/>
  <c r="J22" i="12"/>
  <c r="H49" i="11"/>
  <c r="I44" i="1"/>
  <c r="D15" i="14"/>
  <c r="F15" i="14"/>
  <c r="J13" i="13"/>
  <c r="D22" i="12"/>
  <c r="F22" i="12"/>
  <c r="H22" i="12"/>
  <c r="L22" i="12"/>
  <c r="N22" i="12"/>
  <c r="P22" i="12"/>
  <c r="R22" i="12"/>
  <c r="D49" i="11"/>
  <c r="F49" i="11"/>
  <c r="J49" i="11"/>
  <c r="N49" i="11"/>
  <c r="P49" i="11"/>
  <c r="R49" i="11"/>
  <c r="T49" i="11"/>
  <c r="V49" i="11"/>
  <c r="N15" i="7"/>
  <c r="P15" i="7"/>
  <c r="T15" i="7"/>
  <c r="E44" i="1"/>
  <c r="G44" i="1"/>
  <c r="K44" i="1"/>
  <c r="M44" i="1"/>
  <c r="O44" i="1"/>
  <c r="Q44" i="1"/>
  <c r="S44" i="1"/>
  <c r="U44" i="1"/>
  <c r="W44" i="1"/>
  <c r="Y44" i="1"/>
  <c r="AA44" i="1"/>
  <c r="Q20" i="3"/>
  <c r="S20" i="3"/>
  <c r="U20" i="3"/>
  <c r="W20" i="3"/>
  <c r="Y20" i="3"/>
  <c r="Z20" i="3"/>
  <c r="AA20" i="3"/>
  <c r="AB20" i="3"/>
  <c r="AC20" i="3"/>
  <c r="AD20" i="3"/>
  <c r="AE20" i="3"/>
  <c r="AG20" i="3"/>
  <c r="L49" i="11"/>
  <c r="R15" i="6"/>
  <c r="E12" i="16"/>
  <c r="I12" i="16" l="1"/>
  <c r="F44" i="1"/>
  <c r="H44" i="1"/>
  <c r="J44" i="1"/>
  <c r="L44" i="1"/>
  <c r="N44" i="1"/>
  <c r="P44" i="1"/>
  <c r="K12" i="16"/>
  <c r="R44" i="1"/>
  <c r="T44" i="1"/>
  <c r="V44" i="1"/>
  <c r="M12" i="16"/>
  <c r="X44" i="1"/>
  <c r="Z44" i="1"/>
  <c r="L15" i="7"/>
  <c r="R15" i="7"/>
  <c r="M13" i="16"/>
  <c r="O13" i="16" s="1"/>
  <c r="P15" i="6"/>
  <c r="K13" i="16" s="1"/>
  <c r="N15" i="6"/>
  <c r="I13" i="16" s="1"/>
  <c r="L15" i="6"/>
  <c r="O16" i="16"/>
  <c r="M16" i="16"/>
  <c r="K16" i="16"/>
  <c r="I16" i="16"/>
  <c r="G16" i="16"/>
  <c r="E16" i="16"/>
  <c r="O15" i="16"/>
  <c r="M15" i="16"/>
  <c r="K15" i="16"/>
  <c r="I15" i="16"/>
  <c r="G15" i="16"/>
  <c r="E15" i="16"/>
  <c r="O12" i="16"/>
  <c r="G12" i="16"/>
  <c r="P18" i="16"/>
  <c r="N18" i="16"/>
  <c r="L18" i="16"/>
  <c r="J18" i="16"/>
  <c r="H18" i="16"/>
  <c r="F18" i="16"/>
  <c r="D18" i="16"/>
  <c r="O18" i="16" l="1"/>
  <c r="M18" i="16"/>
  <c r="I18" i="16"/>
  <c r="E13" i="16"/>
  <c r="E18" i="16" s="1"/>
  <c r="K18" i="16"/>
  <c r="H11" i="15" l="1"/>
  <c r="H9" i="15"/>
  <c r="Q18" i="16"/>
  <c r="H10" i="15"/>
  <c r="Q13" i="16"/>
  <c r="G13" i="16"/>
  <c r="G18" i="16" s="1"/>
  <c r="Q12" i="16"/>
  <c r="Q16" i="16"/>
  <c r="Q14" i="16"/>
  <c r="Q17" i="16"/>
  <c r="Q15" i="16"/>
  <c r="H12" i="15" l="1"/>
  <c r="AM20" i="3"/>
  <c r="T15" i="6"/>
</calcChain>
</file>

<file path=xl/sharedStrings.xml><?xml version="1.0" encoding="utf-8"?>
<sst xmlns="http://schemas.openxmlformats.org/spreadsheetml/2006/main" count="813" uniqueCount="226">
  <si>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</si>
  <si>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</si>
  <si>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</si>
  <si>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</si>
  <si>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</si>
  <si>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</si>
  <si>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</si>
  <si>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</si>
  <si>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</si>
  <si>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</si>
  <si>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</si>
  <si>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</si>
  <si>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</si>
  <si>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</si>
  <si>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بندرعباس</t>
  </si>
  <si>
    <t>توسعه‌معادن‌وفلزات‌</t>
  </si>
  <si>
    <t>سیمان‌شاهرود</t>
  </si>
  <si>
    <t>فولاد مبارکه اصفهان</t>
  </si>
  <si>
    <t>م .صنایع و معادن احیاء سپاهان</t>
  </si>
  <si>
    <t>حفاری شمال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</si>
  <si>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</si>
  <si>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</si>
  <si>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</si>
  <si>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</si>
  <si>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</si>
  <si>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</si>
  <si>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</si>
  <si>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</si>
  <si>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</si>
  <si>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</si>
  <si>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</si>
  <si>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</si>
  <si>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</si>
  <si>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</si>
  <si>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</si>
  <si>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</si>
  <si>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</si>
  <si>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</si>
  <si>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</si>
  <si>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</si>
  <si>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</si>
  <si>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</si>
  <si>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</si>
  <si>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</si>
  <si>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</si>
  <si>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</si>
  <si>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</si>
  <si>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</si>
  <si>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</si>
  <si>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</si>
  <si>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</si>
  <si>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</si>
  <si>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</si>
  <si>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</si>
  <si>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</si>
  <si>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</si>
  <si>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 xml:space="preserve">بانک پارسیان </t>
  </si>
  <si>
    <t>20100378729603</t>
  </si>
  <si>
    <t>حساب جاری</t>
  </si>
  <si>
    <t>1398/10/04</t>
  </si>
  <si>
    <t>بانک قرض الحسنه رسالت بانکداری اجتماعی</t>
  </si>
  <si>
    <t>10.8572640.1</t>
  </si>
  <si>
    <t>1400/04/20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</si>
  <si>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</si>
  <si>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</si>
  <si>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</si>
  <si>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</si>
  <si>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</si>
  <si>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</si>
  <si>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</si>
  <si>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</si>
  <si>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</si>
  <si>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</si>
  <si>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</si>
  <si>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</si>
  <si>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</si>
  <si>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</si>
  <si>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</si>
  <si>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</si>
  <si>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شرکت قند بیستون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</si>
  <si>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</si>
  <si>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</si>
  <si>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</si>
  <si>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</si>
  <si>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</si>
  <si>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</si>
  <si>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</si>
  <si>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</si>
  <si>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</si>
  <si>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</si>
  <si>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</si>
  <si>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</si>
  <si>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</si>
  <si>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</si>
  <si>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</si>
  <si>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</si>
  <si>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</si>
  <si>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</si>
  <si>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</si>
  <si>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</si>
  <si>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</si>
  <si>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</si>
  <si>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</si>
  <si>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</si>
  <si>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</si>
  <si>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</si>
  <si>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</si>
  <si>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</si>
  <si>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</si>
  <si>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</si>
  <si>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</si>
  <si>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</si>
  <si>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</si>
  <si>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</si>
  <si>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</si>
  <si>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</si>
  <si>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</si>
  <si>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</si>
  <si>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</si>
  <si>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</si>
  <si>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</si>
  <si>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</si>
  <si>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</si>
  <si>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</si>
  <si>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</si>
  <si>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</si>
  <si>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3.1.3. درآمد حاصل از فروش سهام</t>
  </si>
  <si>
    <t>3.3. درآمد حاصل از سپرده های بانکی</t>
  </si>
  <si>
    <t>بانک سامان</t>
  </si>
  <si>
    <t>پاکدیس</t>
  </si>
  <si>
    <t>روغن‌ نباتی‌ ناب</t>
  </si>
  <si>
    <t>س. نفت و گاز و پتروشیمی تأمین</t>
  </si>
  <si>
    <t>سیمان فارس نو</t>
  </si>
  <si>
    <t>سیمان فارس و خوزستان</t>
  </si>
  <si>
    <t>سیمان‌ شرق‌</t>
  </si>
  <si>
    <t>سیمان‌ صوفیان‌</t>
  </si>
  <si>
    <t>سیمان‌سپاهان‌</t>
  </si>
  <si>
    <t>سیمرغ</t>
  </si>
  <si>
    <t>صنایع شیمیایی کیمیاگران امروز</t>
  </si>
  <si>
    <t>معادن‌ بافق‌</t>
  </si>
  <si>
    <t>نفت سپاهان</t>
  </si>
  <si>
    <t>ذوب آهن اصفهان</t>
  </si>
  <si>
    <t>3.5.سایردرآمدها</t>
  </si>
  <si>
    <t>3.4.سود اوراق بدهی و سپرده بانکی</t>
  </si>
  <si>
    <t>3.2.درآمد حاصل از سرمایه گذاری در اوراق بدهی</t>
  </si>
  <si>
    <t>قنداصفهان‌</t>
  </si>
  <si>
    <t>گروه توسعه مالی مهر آیندگان</t>
  </si>
  <si>
    <t>تراکتورسازی‌ایران‌</t>
  </si>
  <si>
    <t>صندوق س. دارا الگوریتم-د</t>
  </si>
  <si>
    <t>مرابحه عام دولت2-ش.خ سایر0212</t>
  </si>
  <si>
    <t>بله</t>
  </si>
  <si>
    <t>1398/12/25</t>
  </si>
  <si>
    <t>1402/12/25</t>
  </si>
  <si>
    <t>اسنادخزانه-م6بودجه00-030723</t>
  </si>
  <si>
    <t>1403/07/23</t>
  </si>
  <si>
    <t>اسنادخزانه-م14بودجه98-010318</t>
  </si>
  <si>
    <t>1398/08/11</t>
  </si>
  <si>
    <t>1401/03/18</t>
  </si>
  <si>
    <t>اسنادخزانه-م5بودجه00-030626</t>
  </si>
  <si>
    <t>اسنادخزانه-م2بودجه00-031024</t>
  </si>
  <si>
    <t>1401/02/31</t>
  </si>
  <si>
    <t>صنایع پتروشیمی کرمانشاه</t>
  </si>
  <si>
    <t>پتروشیمی‌شیراز</t>
  </si>
  <si>
    <t>کشت و دامداری فکا</t>
  </si>
  <si>
    <t>گروه مپنا (سهامی عام)</t>
  </si>
  <si>
    <t>گروه‌صنایع‌بهشهرایران‌</t>
  </si>
  <si>
    <t>سرمایه گذاری کشاورزی کوثر</t>
  </si>
  <si>
    <t>اسنادخزانه-م17بودجه99-010226</t>
  </si>
  <si>
    <t>1400/01/14</t>
  </si>
  <si>
    <t>اسنادخزانه-م1بودجه00-030821</t>
  </si>
  <si>
    <t>1403/08/21</t>
  </si>
  <si>
    <t>اسنادخزانه-م3بودجه00-030418</t>
  </si>
  <si>
    <t>اسنادخزانه-م7بودجه00-030912</t>
  </si>
  <si>
    <t>1400/04/14</t>
  </si>
  <si>
    <t>1403/09/12</t>
  </si>
  <si>
    <t>1401/02/11</t>
  </si>
  <si>
    <t>1401/02/20</t>
  </si>
  <si>
    <t>1401/02/17</t>
  </si>
  <si>
    <t>برای ماه منتهی به1401/03/31</t>
  </si>
  <si>
    <t>1401/03/31</t>
  </si>
  <si>
    <t>داروسازی شهید قاضی</t>
  </si>
  <si>
    <t>کیمیدارو</t>
  </si>
  <si>
    <t>شیشه‌ قزوین‌</t>
  </si>
  <si>
    <t>نفت ایرانول</t>
  </si>
  <si>
    <t>ح . توسعه‌معادن‌وفلزات‌</t>
  </si>
  <si>
    <t>0.00%</t>
  </si>
  <si>
    <t>0.07%</t>
  </si>
  <si>
    <t>اسنادخزانه-م18بودجه99-010323</t>
  </si>
  <si>
    <t>1401/03/23</t>
  </si>
  <si>
    <t>اسنادخزانه-م8بودجه00-030919</t>
  </si>
  <si>
    <t>1400/06/16</t>
  </si>
  <si>
    <t>1403/09/19</t>
  </si>
  <si>
    <t>1403/10/24</t>
  </si>
  <si>
    <t>1401/03/30</t>
  </si>
  <si>
    <t>1401/03/28</t>
  </si>
  <si>
    <t>-7.99%</t>
  </si>
  <si>
    <t>-3.13%</t>
  </si>
  <si>
    <t>2.38%</t>
  </si>
  <si>
    <t>-0.06%</t>
  </si>
  <si>
    <t>-3.83%</t>
  </si>
  <si>
    <t>3.29%</t>
  </si>
  <si>
    <t>-12.77%</t>
  </si>
  <si>
    <t>-3.94%</t>
  </si>
  <si>
    <t>-5.71%</t>
  </si>
  <si>
    <t>45.79%</t>
  </si>
  <si>
    <t>1.76%</t>
  </si>
  <si>
    <t>-2.70%</t>
  </si>
  <si>
    <t>1.68%</t>
  </si>
  <si>
    <t>-0.46%</t>
  </si>
  <si>
    <t>14.08%</t>
  </si>
  <si>
    <t>-1.07%</t>
  </si>
  <si>
    <t>5.00%</t>
  </si>
  <si>
    <t>1.37%</t>
  </si>
  <si>
    <t>3.89%</t>
  </si>
  <si>
    <t>0.03%</t>
  </si>
  <si>
    <t>3.92%</t>
  </si>
  <si>
    <t>1.60%</t>
  </si>
  <si>
    <t>0.79%</t>
  </si>
  <si>
    <t>-6.79%</t>
  </si>
  <si>
    <t>25.87%</t>
  </si>
  <si>
    <t>15.16%</t>
  </si>
  <si>
    <t>12.68%</t>
  </si>
  <si>
    <t>13.72%</t>
  </si>
  <si>
    <t>0.58%</t>
  </si>
  <si>
    <t>-0.99%</t>
  </si>
  <si>
    <t>-2.47%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</si>
</sst>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sz val="18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4" fillId="0" borderId="0" xfId="0" applyFont="1" applyBorder="1"/>
    <xf numFmtId="3" fontId="4" fillId="0" borderId="0" xfId="0" applyNumberFormat="1" applyFont="1" applyBorder="1"/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0" fontId="4" fillId="0" borderId="4" xfId="0" applyFont="1" applyBorder="1" applyAlignment="1"/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4" fontId="3" fillId="0" borderId="0" xfId="0" applyNumberFormat="1" applyFont="1" applyAlignment="1">
      <alignment horizontal="right" vertical="center" indent="1" readingOrder="2"/>
    </xf>
    <xf numFmtId="3" fontId="4" fillId="0" borderId="3" xfId="0" applyNumberFormat="1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center" wrapText="1"/>
    </xf>
    <xf numFmtId="0" fontId="2" fillId="0" borderId="0" xfId="0" applyFont="1" applyBorder="1"/>
    <xf numFmtId="0" fontId="13" fillId="0" borderId="0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10" fontId="4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" fontId="15" fillId="0" borderId="0" xfId="0" applyNumberFormat="1" applyFont="1"/>
    <xf numFmtId="0" fontId="18" fillId="0" borderId="0" xfId="0" applyFont="1" applyBorder="1" applyAlignment="1">
      <alignment wrapText="1"/>
    </xf>
    <xf numFmtId="0" fontId="18" fillId="0" borderId="0" xfId="0" applyFont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/>
    <xf numFmtId="0" fontId="4" fillId="0" borderId="0" xfId="0" applyFont="1" applyAlignment="1"/>
    <xf numFmtId="0" fontId="4" fillId="0" borderId="0" xfId="0" applyFont="1" applyBorder="1" applyAlignment="1"/>
    <xf numFmtId="3" fontId="4" fillId="0" borderId="0" xfId="0" applyNumberFormat="1" applyFont="1" applyBorder="1" applyAlignment="1">
      <alignment horizontal="center"/>
    </xf>
    <xf numFmtId="0" fontId="9" fillId="0" borderId="4" xfId="0" applyFont="1" applyBorder="1" applyAlignment="1">
      <alignment wrapText="1"/>
    </xf>
    <xf numFmtId="3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F3E53F-C883-9628-8468-D6C271501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914000" y="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topLeftCell="A4" zoomScaleNormal="100" zoomScaleSheetLayoutView="100" workbookViewId="0">
      <selection activeCell="N54" sqref="N54"/>
    </sheetView>
  </sheetViews>
  <sheetFormatPr defaultRowHeight="15" x14ac:dyDescent="0.25"/>
  <sheetData/>
  <pageMargins left="0.7" right="0.7" top="0.75" bottom="0.75" header="0.3" footer="0.3"/>
  <pageSetup paperSize="9" scale="73" orientation="portrait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51"/>
  <sheetViews>
    <sheetView rightToLeft="1" topLeftCell="A23" zoomScale="85" zoomScaleNormal="85" workbookViewId="0">
      <selection activeCell="M21" sqref="M21"/>
    </sheetView>
  </sheetViews>
  <sheetFormatPr defaultRowHeight="21" x14ac:dyDescent="0.55000000000000004"/>
  <cols>
    <col min="1" max="1" width="2.85546875" style="4" customWidth="1"/>
    <col min="2" max="2" width="30" style="4" customWidth="1"/>
    <col min="3" max="3" width="1" style="4" customWidth="1"/>
    <col min="4" max="4" width="14.57031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 x14ac:dyDescent="0.55000000000000004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</row>
    <row r="3" spans="2:28" ht="30" x14ac:dyDescent="0.55000000000000004">
      <c r="B3" s="126" t="s">
        <v>63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</row>
    <row r="4" spans="2:28" ht="30" x14ac:dyDescent="0.55000000000000004">
      <c r="B4" s="126" t="s">
        <v>178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</row>
    <row r="7" spans="2:2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 x14ac:dyDescent="0.55000000000000004">
      <c r="B8" s="14" t="s">
        <v>123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x14ac:dyDescent="0.55000000000000004">
      <c r="B9" s="142" t="s">
        <v>2</v>
      </c>
      <c r="D9" s="126" t="s">
        <v>65</v>
      </c>
      <c r="E9" s="126" t="s">
        <v>65</v>
      </c>
      <c r="F9" s="126" t="s">
        <v>65</v>
      </c>
      <c r="G9" s="126" t="s">
        <v>65</v>
      </c>
      <c r="H9" s="126" t="s">
        <v>65</v>
      </c>
      <c r="I9" s="126" t="s">
        <v>65</v>
      </c>
      <c r="J9" s="126" t="s">
        <v>65</v>
      </c>
      <c r="K9" s="126" t="s">
        <v>65</v>
      </c>
      <c r="L9" s="126" t="s">
        <v>65</v>
      </c>
      <c r="N9" s="126" t="s">
        <v>66</v>
      </c>
      <c r="O9" s="126" t="s">
        <v>66</v>
      </c>
      <c r="P9" s="126" t="s">
        <v>66</v>
      </c>
      <c r="Q9" s="126" t="s">
        <v>66</v>
      </c>
      <c r="R9" s="126" t="s">
        <v>66</v>
      </c>
      <c r="S9" s="126" t="s">
        <v>66</v>
      </c>
      <c r="T9" s="126" t="s">
        <v>66</v>
      </c>
      <c r="U9" s="126" t="s">
        <v>66</v>
      </c>
      <c r="V9" s="126" t="s">
        <v>66</v>
      </c>
    </row>
    <row r="10" spans="2:28" s="49" customFormat="1" ht="55.5" customHeight="1" x14ac:dyDescent="0.25">
      <c r="B10" s="143" t="s">
        <v>2</v>
      </c>
      <c r="D10" s="147" t="s">
        <v>86</v>
      </c>
      <c r="E10" s="50"/>
      <c r="F10" s="147" t="s">
        <v>87</v>
      </c>
      <c r="G10" s="50"/>
      <c r="H10" s="147" t="s">
        <v>88</v>
      </c>
      <c r="I10" s="50"/>
      <c r="J10" s="147" t="s">
        <v>46</v>
      </c>
      <c r="K10" s="50"/>
      <c r="L10" s="147" t="s">
        <v>89</v>
      </c>
      <c r="N10" s="147" t="s">
        <v>86</v>
      </c>
      <c r="O10" s="50"/>
      <c r="P10" s="147" t="s">
        <v>87</v>
      </c>
      <c r="Q10" s="50"/>
      <c r="R10" s="147" t="s">
        <v>88</v>
      </c>
      <c r="S10" s="50"/>
      <c r="T10" s="147" t="s">
        <v>46</v>
      </c>
      <c r="U10" s="50"/>
      <c r="V10" s="147" t="s">
        <v>89</v>
      </c>
    </row>
    <row r="11" spans="2:28" x14ac:dyDescent="0.55000000000000004">
      <c r="B11" s="4" t="s">
        <v>132</v>
      </c>
      <c r="D11" s="29">
        <v>0</v>
      </c>
      <c r="F11" s="29">
        <v>863543581</v>
      </c>
      <c r="H11" s="29">
        <v>0</v>
      </c>
      <c r="J11" s="29">
        <v>863543581</v>
      </c>
      <c r="L11" s="54" t="s">
        <v>202</v>
      </c>
      <c r="N11" s="29">
        <v>1616010050</v>
      </c>
      <c r="P11" s="29">
        <v>3562568916</v>
      </c>
      <c r="R11" s="29">
        <v>0</v>
      </c>
      <c r="T11" s="29">
        <v>5178578966</v>
      </c>
      <c r="V11" s="54">
        <v>0.1671</v>
      </c>
    </row>
    <row r="12" spans="2:28" x14ac:dyDescent="0.55000000000000004">
      <c r="B12" s="4" t="s">
        <v>135</v>
      </c>
      <c r="D12" s="29">
        <v>0</v>
      </c>
      <c r="F12" s="29">
        <v>2798228108</v>
      </c>
      <c r="H12" s="29">
        <v>0</v>
      </c>
      <c r="J12" s="29">
        <v>2798228108</v>
      </c>
      <c r="L12" s="54" t="s">
        <v>201</v>
      </c>
      <c r="N12" s="29">
        <v>1105558882</v>
      </c>
      <c r="P12" s="29">
        <v>3739937400</v>
      </c>
      <c r="R12" s="29">
        <v>0</v>
      </c>
      <c r="T12" s="29">
        <v>4845496282</v>
      </c>
      <c r="V12" s="54">
        <v>0.15640000000000001</v>
      </c>
    </row>
    <row r="13" spans="2:28" x14ac:dyDescent="0.55000000000000004">
      <c r="B13" s="4" t="s">
        <v>131</v>
      </c>
      <c r="D13" s="29">
        <v>0</v>
      </c>
      <c r="F13" s="29">
        <v>-126403398</v>
      </c>
      <c r="H13" s="29">
        <v>0</v>
      </c>
      <c r="J13" s="29">
        <v>-126403398</v>
      </c>
      <c r="L13" s="54" t="s">
        <v>223</v>
      </c>
      <c r="N13" s="29">
        <v>0</v>
      </c>
      <c r="P13" s="29">
        <v>4194294570</v>
      </c>
      <c r="R13" s="29">
        <v>0</v>
      </c>
      <c r="T13" s="29">
        <v>4194294570</v>
      </c>
      <c r="V13" s="54">
        <v>0.13539999999999999</v>
      </c>
    </row>
    <row r="14" spans="2:28" x14ac:dyDescent="0.55000000000000004">
      <c r="B14" s="4" t="s">
        <v>79</v>
      </c>
      <c r="D14" s="29">
        <v>0</v>
      </c>
      <c r="F14" s="29">
        <v>-3102503184</v>
      </c>
      <c r="H14" s="29">
        <v>3787830114</v>
      </c>
      <c r="J14" s="29">
        <v>685326930</v>
      </c>
      <c r="L14" s="54" t="s">
        <v>196</v>
      </c>
      <c r="N14" s="29">
        <v>0</v>
      </c>
      <c r="P14" s="29">
        <v>0</v>
      </c>
      <c r="R14" s="29">
        <v>3787830114</v>
      </c>
      <c r="T14" s="29">
        <v>3787830114</v>
      </c>
      <c r="V14" s="54">
        <v>0.1222</v>
      </c>
    </row>
    <row r="15" spans="2:28" x14ac:dyDescent="0.55000000000000004">
      <c r="B15" s="4" t="s">
        <v>136</v>
      </c>
      <c r="D15" s="29">
        <v>0</v>
      </c>
      <c r="F15" s="29">
        <v>1488179253</v>
      </c>
      <c r="H15" s="29">
        <v>0</v>
      </c>
      <c r="J15" s="29">
        <v>1488179253</v>
      </c>
      <c r="L15" s="54" t="s">
        <v>218</v>
      </c>
      <c r="N15" s="29">
        <v>0</v>
      </c>
      <c r="P15" s="29">
        <v>2499279598</v>
      </c>
      <c r="R15" s="29">
        <v>0</v>
      </c>
      <c r="T15" s="29">
        <v>2499279598</v>
      </c>
      <c r="V15" s="54">
        <v>8.0699999999999994E-2</v>
      </c>
    </row>
    <row r="16" spans="2:28" x14ac:dyDescent="0.55000000000000004">
      <c r="B16" s="4" t="s">
        <v>18</v>
      </c>
      <c r="D16" s="29">
        <v>0</v>
      </c>
      <c r="F16" s="29">
        <v>540333771</v>
      </c>
      <c r="H16" s="29">
        <v>0</v>
      </c>
      <c r="J16" s="29">
        <v>540333771</v>
      </c>
      <c r="L16" s="54" t="s">
        <v>225</v>
      </c>
      <c r="N16" s="29">
        <v>0</v>
      </c>
      <c r="P16" s="29">
        <v>2312504084</v>
      </c>
      <c r="R16" s="29">
        <v>0</v>
      </c>
      <c r="T16" s="29">
        <v>2312504084</v>
      </c>
      <c r="V16" s="54">
        <v>7.46E-2</v>
      </c>
    </row>
    <row r="17" spans="2:22" x14ac:dyDescent="0.55000000000000004">
      <c r="B17" s="4" t="s">
        <v>14</v>
      </c>
      <c r="D17" s="29">
        <v>0</v>
      </c>
      <c r="F17" s="29">
        <v>233542107</v>
      </c>
      <c r="H17" s="29">
        <v>0</v>
      </c>
      <c r="J17" s="29">
        <v>233542107</v>
      </c>
      <c r="L17" s="54" t="s">
        <v>210</v>
      </c>
      <c r="N17" s="29">
        <v>0</v>
      </c>
      <c r="P17" s="29">
        <v>2239256673</v>
      </c>
      <c r="R17" s="29">
        <v>0</v>
      </c>
      <c r="T17" s="29">
        <v>2239256673</v>
      </c>
      <c r="V17" s="54">
        <v>7.2300000000000003E-2</v>
      </c>
    </row>
    <row r="18" spans="2:22" x14ac:dyDescent="0.55000000000000004">
      <c r="B18" s="4" t="s">
        <v>133</v>
      </c>
      <c r="D18" s="29">
        <v>1585031521</v>
      </c>
      <c r="F18" s="29">
        <v>-2306312333</v>
      </c>
      <c r="H18" s="29">
        <v>0</v>
      </c>
      <c r="J18" s="29">
        <v>-721280812</v>
      </c>
      <c r="L18" s="54" t="s">
        <v>200</v>
      </c>
      <c r="N18" s="29">
        <v>1585031521</v>
      </c>
      <c r="P18" s="29">
        <v>551760448</v>
      </c>
      <c r="R18" s="29">
        <v>0</v>
      </c>
      <c r="T18" s="29">
        <v>2136791969</v>
      </c>
      <c r="V18" s="54">
        <v>6.9000000000000006E-2</v>
      </c>
    </row>
    <row r="19" spans="2:22" x14ac:dyDescent="0.55000000000000004">
      <c r="B19" s="4" t="s">
        <v>145</v>
      </c>
      <c r="D19" s="29">
        <v>0</v>
      </c>
      <c r="F19" s="29">
        <v>-2776939728</v>
      </c>
      <c r="H19" s="29">
        <v>0</v>
      </c>
      <c r="J19" s="29">
        <v>-2776939728</v>
      </c>
      <c r="L19" s="54" t="s">
        <v>221</v>
      </c>
      <c r="N19" s="29">
        <v>0</v>
      </c>
      <c r="P19" s="29">
        <v>2091674297</v>
      </c>
      <c r="R19" s="29">
        <v>0</v>
      </c>
      <c r="T19" s="29">
        <v>2091674297</v>
      </c>
      <c r="V19" s="54">
        <v>6.7500000000000004E-2</v>
      </c>
    </row>
    <row r="20" spans="2:22" x14ac:dyDescent="0.55000000000000004">
      <c r="B20" s="4" t="s">
        <v>16</v>
      </c>
      <c r="D20" s="29">
        <v>0</v>
      </c>
      <c r="F20" s="29">
        <v>839534868</v>
      </c>
      <c r="H20" s="29">
        <v>0</v>
      </c>
      <c r="J20" s="29">
        <v>839534868</v>
      </c>
      <c r="L20" s="54" t="s">
        <v>199</v>
      </c>
      <c r="N20" s="29">
        <v>1231537364</v>
      </c>
      <c r="P20" s="29">
        <v>744881427</v>
      </c>
      <c r="R20" s="29">
        <v>0</v>
      </c>
      <c r="T20" s="29">
        <v>1976418791</v>
      </c>
      <c r="V20" s="54">
        <v>6.3799999999999996E-2</v>
      </c>
    </row>
    <row r="21" spans="2:22" x14ac:dyDescent="0.55000000000000004">
      <c r="B21" s="4" t="s">
        <v>138</v>
      </c>
      <c r="D21" s="29">
        <v>0</v>
      </c>
      <c r="F21" s="29">
        <v>-962731280</v>
      </c>
      <c r="H21" s="29">
        <v>976919899</v>
      </c>
      <c r="J21" s="29">
        <v>14188619</v>
      </c>
      <c r="L21" s="54" t="s">
        <v>198</v>
      </c>
      <c r="N21" s="29">
        <v>0</v>
      </c>
      <c r="P21" s="29">
        <v>977667700</v>
      </c>
      <c r="R21" s="29">
        <v>976919899</v>
      </c>
      <c r="T21" s="29">
        <v>1954587599</v>
      </c>
      <c r="V21" s="54">
        <v>6.3100000000000003E-2</v>
      </c>
    </row>
    <row r="22" spans="2:22" x14ac:dyDescent="0.55000000000000004">
      <c r="B22" s="4" t="s">
        <v>164</v>
      </c>
      <c r="D22" s="29">
        <v>0</v>
      </c>
      <c r="F22" s="29">
        <v>366513317</v>
      </c>
      <c r="H22" s="29">
        <v>1383666823</v>
      </c>
      <c r="J22" s="29">
        <v>1750180140</v>
      </c>
      <c r="L22" s="54" t="s">
        <v>195</v>
      </c>
      <c r="N22" s="29">
        <v>0</v>
      </c>
      <c r="P22" s="29">
        <v>0</v>
      </c>
      <c r="R22" s="29">
        <v>1383666823</v>
      </c>
      <c r="T22" s="29">
        <v>1383666823</v>
      </c>
      <c r="V22" s="54">
        <v>4.4699999999999997E-2</v>
      </c>
    </row>
    <row r="23" spans="2:22" x14ac:dyDescent="0.55000000000000004">
      <c r="B23" s="4" t="s">
        <v>182</v>
      </c>
      <c r="D23" s="29">
        <v>337798707</v>
      </c>
      <c r="F23" s="29">
        <v>913343499</v>
      </c>
      <c r="H23" s="29">
        <v>0</v>
      </c>
      <c r="J23" s="29">
        <v>1251142206</v>
      </c>
      <c r="L23" s="54" t="s">
        <v>203</v>
      </c>
      <c r="N23" s="29">
        <v>337798707</v>
      </c>
      <c r="P23" s="29">
        <v>913343499</v>
      </c>
      <c r="R23" s="29">
        <v>0</v>
      </c>
      <c r="T23" s="29">
        <v>1251142206</v>
      </c>
      <c r="V23" s="54">
        <v>4.0399999999999998E-2</v>
      </c>
    </row>
    <row r="24" spans="2:22" x14ac:dyDescent="0.55000000000000004">
      <c r="B24" s="4" t="s">
        <v>128</v>
      </c>
      <c r="D24" s="29">
        <v>0</v>
      </c>
      <c r="F24" s="29">
        <v>-1755177822</v>
      </c>
      <c r="H24" s="29">
        <v>1234253561</v>
      </c>
      <c r="J24" s="29">
        <v>-520924261</v>
      </c>
      <c r="L24" s="54" t="s">
        <v>197</v>
      </c>
      <c r="N24" s="29">
        <v>0</v>
      </c>
      <c r="P24" s="29">
        <v>0</v>
      </c>
      <c r="R24" s="29">
        <v>1234253561</v>
      </c>
      <c r="T24" s="29">
        <v>1234253561</v>
      </c>
      <c r="V24" s="54">
        <v>3.9800000000000002E-2</v>
      </c>
    </row>
    <row r="25" spans="2:22" x14ac:dyDescent="0.55000000000000004">
      <c r="B25" s="4" t="s">
        <v>85</v>
      </c>
      <c r="D25" s="29">
        <v>0</v>
      </c>
      <c r="F25" s="29">
        <v>0</v>
      </c>
      <c r="H25" s="29">
        <v>0</v>
      </c>
      <c r="J25" s="29">
        <v>0</v>
      </c>
      <c r="L25" s="54" t="s">
        <v>185</v>
      </c>
      <c r="N25" s="29">
        <v>0</v>
      </c>
      <c r="P25" s="29">
        <v>0</v>
      </c>
      <c r="R25" s="29">
        <v>1190522704</v>
      </c>
      <c r="T25" s="29">
        <v>1190522704</v>
      </c>
      <c r="V25" s="54">
        <v>3.8399999999999997E-2</v>
      </c>
    </row>
    <row r="26" spans="2:22" x14ac:dyDescent="0.55000000000000004">
      <c r="B26" s="4" t="s">
        <v>130</v>
      </c>
      <c r="D26" s="29">
        <v>0</v>
      </c>
      <c r="F26" s="29">
        <v>590881163</v>
      </c>
      <c r="H26" s="29">
        <v>0</v>
      </c>
      <c r="J26" s="29">
        <v>590881163</v>
      </c>
      <c r="L26" s="54" t="s">
        <v>206</v>
      </c>
      <c r="N26" s="29">
        <v>0</v>
      </c>
      <c r="P26" s="29">
        <v>788841350</v>
      </c>
      <c r="R26" s="29">
        <v>0</v>
      </c>
      <c r="T26" s="29">
        <v>788841350</v>
      </c>
      <c r="V26" s="54">
        <v>2.5499999999999998E-2</v>
      </c>
    </row>
    <row r="27" spans="2:22" x14ac:dyDescent="0.55000000000000004">
      <c r="B27" s="4" t="s">
        <v>134</v>
      </c>
      <c r="D27" s="29">
        <v>0</v>
      </c>
      <c r="F27" s="29">
        <v>-172567080</v>
      </c>
      <c r="H27" s="29">
        <v>0</v>
      </c>
      <c r="J27" s="29">
        <v>-172567080</v>
      </c>
      <c r="L27" s="54" t="s">
        <v>217</v>
      </c>
      <c r="N27" s="29">
        <v>0</v>
      </c>
      <c r="P27" s="29">
        <v>733410090</v>
      </c>
      <c r="R27" s="29">
        <v>0</v>
      </c>
      <c r="T27" s="29">
        <v>733410090</v>
      </c>
      <c r="V27" s="54">
        <v>2.3699999999999999E-2</v>
      </c>
    </row>
    <row r="28" spans="2:22" x14ac:dyDescent="0.55000000000000004">
      <c r="B28" s="4" t="s">
        <v>147</v>
      </c>
      <c r="D28" s="29">
        <v>0</v>
      </c>
      <c r="F28" s="29">
        <v>-852709149</v>
      </c>
      <c r="H28" s="29">
        <v>0</v>
      </c>
      <c r="J28" s="29">
        <v>-852709149</v>
      </c>
      <c r="L28" s="54" t="s">
        <v>213</v>
      </c>
      <c r="N28" s="29">
        <v>0</v>
      </c>
      <c r="P28" s="29">
        <v>623131061</v>
      </c>
      <c r="R28" s="29">
        <v>0</v>
      </c>
      <c r="T28" s="29">
        <v>623131061</v>
      </c>
      <c r="V28" s="54">
        <v>2.01E-2</v>
      </c>
    </row>
    <row r="29" spans="2:22" x14ac:dyDescent="0.55000000000000004">
      <c r="B29" s="4" t="s">
        <v>129</v>
      </c>
      <c r="D29" s="29">
        <v>0</v>
      </c>
      <c r="F29" s="29">
        <v>-367341325</v>
      </c>
      <c r="H29" s="29">
        <v>0</v>
      </c>
      <c r="J29" s="29">
        <v>-367341325</v>
      </c>
      <c r="L29" s="54" t="s">
        <v>207</v>
      </c>
      <c r="N29" s="29">
        <v>0</v>
      </c>
      <c r="P29" s="29">
        <v>297844319</v>
      </c>
      <c r="R29" s="29">
        <v>0</v>
      </c>
      <c r="T29" s="29">
        <v>297844319</v>
      </c>
      <c r="V29" s="54">
        <v>9.5999999999999992E-3</v>
      </c>
    </row>
    <row r="30" spans="2:22" x14ac:dyDescent="0.55000000000000004">
      <c r="B30" s="4" t="s">
        <v>183</v>
      </c>
      <c r="D30" s="29">
        <v>0</v>
      </c>
      <c r="F30" s="29">
        <v>217494421</v>
      </c>
      <c r="H30" s="29">
        <v>0</v>
      </c>
      <c r="J30" s="29">
        <v>217494421</v>
      </c>
      <c r="L30" s="54" t="s">
        <v>224</v>
      </c>
      <c r="N30" s="29">
        <v>0</v>
      </c>
      <c r="P30" s="29">
        <v>217494421</v>
      </c>
      <c r="R30" s="29">
        <v>0</v>
      </c>
      <c r="T30" s="29">
        <v>217494421</v>
      </c>
      <c r="V30" s="54">
        <v>7.0000000000000001E-3</v>
      </c>
    </row>
    <row r="31" spans="2:22" x14ac:dyDescent="0.55000000000000004">
      <c r="B31" s="4" t="s">
        <v>137</v>
      </c>
      <c r="D31" s="29">
        <v>0</v>
      </c>
      <c r="F31" s="29">
        <v>0</v>
      </c>
      <c r="H31" s="29">
        <v>0</v>
      </c>
      <c r="J31" s="29">
        <v>0</v>
      </c>
      <c r="L31" s="54" t="s">
        <v>185</v>
      </c>
      <c r="N31" s="29">
        <v>0</v>
      </c>
      <c r="P31" s="29">
        <v>0</v>
      </c>
      <c r="R31" s="29">
        <v>180312345</v>
      </c>
      <c r="T31" s="29">
        <v>180312345</v>
      </c>
      <c r="V31" s="54">
        <v>5.7999999999999996E-3</v>
      </c>
    </row>
    <row r="32" spans="2:22" x14ac:dyDescent="0.55000000000000004">
      <c r="B32" s="4" t="s">
        <v>141</v>
      </c>
      <c r="D32" s="29">
        <v>0</v>
      </c>
      <c r="F32" s="29">
        <v>0</v>
      </c>
      <c r="H32" s="29">
        <v>0</v>
      </c>
      <c r="J32" s="29">
        <v>0</v>
      </c>
      <c r="L32" s="54" t="s">
        <v>185</v>
      </c>
      <c r="N32" s="29">
        <v>0</v>
      </c>
      <c r="P32" s="29">
        <v>0</v>
      </c>
      <c r="R32" s="29">
        <v>143618477</v>
      </c>
      <c r="T32" s="29">
        <v>143618477</v>
      </c>
      <c r="V32" s="54">
        <v>4.5999999999999999E-3</v>
      </c>
    </row>
    <row r="33" spans="2:22" x14ac:dyDescent="0.55000000000000004">
      <c r="B33" s="4" t="s">
        <v>180</v>
      </c>
      <c r="D33" s="29">
        <v>0</v>
      </c>
      <c r="F33" s="29">
        <v>101799297</v>
      </c>
      <c r="H33" s="29">
        <v>0</v>
      </c>
      <c r="J33" s="29">
        <v>101799297</v>
      </c>
      <c r="L33" s="54" t="s">
        <v>208</v>
      </c>
      <c r="N33" s="29">
        <v>0</v>
      </c>
      <c r="P33" s="29">
        <v>101799297</v>
      </c>
      <c r="R33" s="29">
        <v>0</v>
      </c>
      <c r="T33" s="29">
        <v>101799297</v>
      </c>
      <c r="V33" s="54">
        <v>3.3E-3</v>
      </c>
    </row>
    <row r="34" spans="2:22" x14ac:dyDescent="0.55000000000000004">
      <c r="B34" s="4" t="s">
        <v>148</v>
      </c>
      <c r="D34" s="29">
        <v>0</v>
      </c>
      <c r="F34" s="29">
        <v>0</v>
      </c>
      <c r="H34" s="29">
        <v>0</v>
      </c>
      <c r="J34" s="29">
        <v>0</v>
      </c>
      <c r="L34" s="54" t="s">
        <v>185</v>
      </c>
      <c r="N34" s="29">
        <v>0</v>
      </c>
      <c r="P34" s="29">
        <v>0</v>
      </c>
      <c r="R34" s="29">
        <v>39842440</v>
      </c>
      <c r="T34" s="29">
        <v>39842440</v>
      </c>
      <c r="V34" s="54">
        <v>1.2999999999999999E-3</v>
      </c>
    </row>
    <row r="35" spans="2:22" x14ac:dyDescent="0.55000000000000004">
      <c r="B35" s="4" t="s">
        <v>15</v>
      </c>
      <c r="D35" s="29">
        <v>0</v>
      </c>
      <c r="F35" s="29">
        <v>-5813559</v>
      </c>
      <c r="H35" s="29">
        <v>0</v>
      </c>
      <c r="J35" s="29">
        <v>-5813559</v>
      </c>
      <c r="L35" s="54" t="s">
        <v>214</v>
      </c>
      <c r="N35" s="29">
        <v>0</v>
      </c>
      <c r="P35" s="29">
        <v>16991378</v>
      </c>
      <c r="R35" s="29">
        <v>0</v>
      </c>
      <c r="T35" s="29">
        <v>16991378</v>
      </c>
      <c r="V35" s="54">
        <v>5.0000000000000001E-4</v>
      </c>
    </row>
    <row r="36" spans="2:22" x14ac:dyDescent="0.55000000000000004">
      <c r="B36" s="4" t="s">
        <v>140</v>
      </c>
      <c r="D36" s="29">
        <v>0</v>
      </c>
      <c r="F36" s="29">
        <v>-9519023</v>
      </c>
      <c r="H36" s="29">
        <v>9481255</v>
      </c>
      <c r="J36" s="29">
        <v>-37768</v>
      </c>
      <c r="L36" s="54" t="s">
        <v>185</v>
      </c>
      <c r="N36" s="29">
        <v>0</v>
      </c>
      <c r="P36" s="29">
        <v>0</v>
      </c>
      <c r="R36" s="29">
        <v>9481255</v>
      </c>
      <c r="T36" s="29">
        <v>9481255</v>
      </c>
      <c r="V36" s="54">
        <v>2.9999999999999997E-4</v>
      </c>
    </row>
    <row r="37" spans="2:22" x14ac:dyDescent="0.55000000000000004">
      <c r="B37" s="4" t="s">
        <v>184</v>
      </c>
      <c r="D37" s="29">
        <v>0</v>
      </c>
      <c r="F37" s="29">
        <v>-15053805</v>
      </c>
      <c r="H37" s="29">
        <v>0</v>
      </c>
      <c r="J37" s="29">
        <v>-15053805</v>
      </c>
      <c r="L37" s="54" t="s">
        <v>186</v>
      </c>
      <c r="N37" s="29">
        <v>0</v>
      </c>
      <c r="P37" s="29">
        <v>-15053805</v>
      </c>
      <c r="R37" s="29">
        <v>0</v>
      </c>
      <c r="T37" s="29">
        <v>-15053805</v>
      </c>
      <c r="V37" s="54">
        <v>-5.0000000000000001E-4</v>
      </c>
    </row>
    <row r="38" spans="2:22" x14ac:dyDescent="0.55000000000000004">
      <c r="B38" s="4" t="s">
        <v>139</v>
      </c>
      <c r="D38" s="29">
        <v>0</v>
      </c>
      <c r="F38" s="29">
        <v>-5666158281</v>
      </c>
      <c r="H38" s="29">
        <v>0</v>
      </c>
      <c r="J38" s="29">
        <v>-5666158281</v>
      </c>
      <c r="L38" s="54" t="s">
        <v>219</v>
      </c>
      <c r="N38" s="29">
        <v>0</v>
      </c>
      <c r="P38" s="29">
        <v>-154841222</v>
      </c>
      <c r="R38" s="29">
        <v>0</v>
      </c>
      <c r="T38" s="29">
        <v>-154841222</v>
      </c>
      <c r="V38" s="54">
        <v>-5.0000000000000001E-3</v>
      </c>
    </row>
    <row r="39" spans="2:22" x14ac:dyDescent="0.55000000000000004">
      <c r="B39" s="4" t="s">
        <v>146</v>
      </c>
      <c r="D39" s="29">
        <v>1752300000</v>
      </c>
      <c r="F39" s="29">
        <v>-2137754227</v>
      </c>
      <c r="H39" s="29">
        <v>0</v>
      </c>
      <c r="J39" s="29">
        <v>-385454227</v>
      </c>
      <c r="L39" s="54" t="s">
        <v>205</v>
      </c>
      <c r="N39" s="29">
        <v>1752300000</v>
      </c>
      <c r="P39" s="29">
        <v>-1923378738</v>
      </c>
      <c r="R39" s="29">
        <v>0</v>
      </c>
      <c r="T39" s="29">
        <v>-171078738</v>
      </c>
      <c r="V39" s="54">
        <v>-5.4999999999999997E-3</v>
      </c>
    </row>
    <row r="40" spans="2:22" x14ac:dyDescent="0.55000000000000004">
      <c r="B40" s="4" t="s">
        <v>165</v>
      </c>
      <c r="D40" s="29">
        <v>0</v>
      </c>
      <c r="F40" s="29">
        <v>-299490467</v>
      </c>
      <c r="H40" s="29">
        <v>0</v>
      </c>
      <c r="J40" s="29">
        <v>-299490467</v>
      </c>
      <c r="L40" s="54" t="s">
        <v>212</v>
      </c>
      <c r="N40" s="29">
        <v>0</v>
      </c>
      <c r="P40" s="29">
        <v>-328142445</v>
      </c>
      <c r="R40" s="29">
        <v>0</v>
      </c>
      <c r="T40" s="29">
        <v>-328142445</v>
      </c>
      <c r="V40" s="54">
        <v>-1.06E-2</v>
      </c>
    </row>
    <row r="41" spans="2:22" x14ac:dyDescent="0.55000000000000004">
      <c r="B41" s="4" t="s">
        <v>162</v>
      </c>
      <c r="D41" s="29">
        <v>0</v>
      </c>
      <c r="F41" s="29">
        <v>-350402625</v>
      </c>
      <c r="H41" s="29">
        <v>0</v>
      </c>
      <c r="J41" s="29">
        <v>-350402625</v>
      </c>
      <c r="L41" s="54" t="s">
        <v>216</v>
      </c>
      <c r="N41" s="29">
        <v>0</v>
      </c>
      <c r="P41" s="29">
        <v>-667811926</v>
      </c>
      <c r="R41" s="29">
        <v>0</v>
      </c>
      <c r="T41" s="29">
        <v>-667811926</v>
      </c>
      <c r="V41" s="54">
        <v>-2.1600000000000001E-2</v>
      </c>
    </row>
    <row r="42" spans="2:22" x14ac:dyDescent="0.55000000000000004">
      <c r="B42" s="4" t="s">
        <v>17</v>
      </c>
      <c r="D42" s="29">
        <v>0</v>
      </c>
      <c r="F42" s="29">
        <v>-3322115100</v>
      </c>
      <c r="H42" s="29">
        <v>0</v>
      </c>
      <c r="J42" s="29">
        <v>-3322115100</v>
      </c>
      <c r="L42" s="54" t="s">
        <v>220</v>
      </c>
      <c r="N42" s="29">
        <v>0</v>
      </c>
      <c r="P42" s="29">
        <v>-818879517</v>
      </c>
      <c r="R42" s="29">
        <v>0</v>
      </c>
      <c r="T42" s="29">
        <v>-818879517</v>
      </c>
      <c r="V42" s="54">
        <v>-2.64E-2</v>
      </c>
    </row>
    <row r="43" spans="2:22" x14ac:dyDescent="0.55000000000000004">
      <c r="B43" s="4" t="s">
        <v>181</v>
      </c>
      <c r="D43" s="29">
        <v>0</v>
      </c>
      <c r="F43" s="29">
        <v>-858619962</v>
      </c>
      <c r="H43" s="29">
        <v>0</v>
      </c>
      <c r="J43" s="29">
        <v>-858619962</v>
      </c>
      <c r="L43" s="54" t="s">
        <v>215</v>
      </c>
      <c r="N43" s="29">
        <v>0</v>
      </c>
      <c r="P43" s="29">
        <v>-858619962</v>
      </c>
      <c r="R43" s="29">
        <v>0</v>
      </c>
      <c r="T43" s="29">
        <v>-858619962</v>
      </c>
      <c r="V43" s="54">
        <v>-2.7699999999999999E-2</v>
      </c>
    </row>
    <row r="44" spans="2:22" x14ac:dyDescent="0.55000000000000004">
      <c r="B44" s="4" t="s">
        <v>166</v>
      </c>
      <c r="D44" s="29">
        <v>0</v>
      </c>
      <c r="F44" s="29">
        <v>-3085038945</v>
      </c>
      <c r="H44" s="29">
        <v>0</v>
      </c>
      <c r="J44" s="29">
        <v>-3085038945</v>
      </c>
      <c r="L44" s="54" t="s">
        <v>209</v>
      </c>
      <c r="N44" s="29">
        <v>0</v>
      </c>
      <c r="P44" s="29">
        <v>-1730590258</v>
      </c>
      <c r="R44" s="29">
        <v>0</v>
      </c>
      <c r="T44" s="29">
        <v>-1730590258</v>
      </c>
      <c r="V44" s="54">
        <v>-5.5800000000000002E-2</v>
      </c>
    </row>
    <row r="45" spans="2:22" x14ac:dyDescent="0.55000000000000004">
      <c r="B45" s="4" t="s">
        <v>19</v>
      </c>
      <c r="D45" s="29">
        <v>0</v>
      </c>
      <c r="F45" s="29">
        <v>-3006504225</v>
      </c>
      <c r="H45" s="29">
        <v>0</v>
      </c>
      <c r="J45" s="29">
        <v>-3006504225</v>
      </c>
      <c r="L45" s="54" t="s">
        <v>222</v>
      </c>
      <c r="N45" s="29">
        <v>0</v>
      </c>
      <c r="P45" s="29">
        <v>-1739884185</v>
      </c>
      <c r="R45" s="29">
        <v>0</v>
      </c>
      <c r="T45" s="29">
        <v>-1739884185</v>
      </c>
      <c r="V45" s="54">
        <v>-5.6099999999999997E-2</v>
      </c>
    </row>
    <row r="46" spans="2:22" x14ac:dyDescent="0.55000000000000004">
      <c r="B46" s="4" t="s">
        <v>161</v>
      </c>
      <c r="D46" s="29">
        <v>0</v>
      </c>
      <c r="F46" s="29">
        <v>-1095333754</v>
      </c>
      <c r="H46" s="29">
        <v>0</v>
      </c>
      <c r="J46" s="29">
        <v>-1095333754</v>
      </c>
      <c r="L46" s="54" t="s">
        <v>211</v>
      </c>
      <c r="N46" s="29">
        <v>0</v>
      </c>
      <c r="P46" s="29">
        <v>-1882593324</v>
      </c>
      <c r="R46" s="29">
        <v>0</v>
      </c>
      <c r="T46" s="29">
        <v>-1882593324</v>
      </c>
      <c r="V46" s="54">
        <v>-6.08E-2</v>
      </c>
    </row>
    <row r="47" spans="2:22" ht="42" x14ac:dyDescent="0.55000000000000004">
      <c r="B47" s="4" t="s">
        <v>163</v>
      </c>
      <c r="D47" s="29">
        <v>2178364826</v>
      </c>
      <c r="F47" s="29">
        <v>-12208424826</v>
      </c>
      <c r="H47" s="29">
        <v>0</v>
      </c>
      <c r="J47" s="29">
        <v>-10030060000</v>
      </c>
      <c r="L47" s="54" t="s">
        <v>204</v>
      </c>
      <c r="N47" s="29">
        <v>2178364826</v>
      </c>
      <c r="P47" s="29">
        <v>-6314124416</v>
      </c>
      <c r="R47" s="29">
        <v>0</v>
      </c>
      <c r="T47" s="29">
        <v>-4135759590</v>
      </c>
      <c r="V47" s="54">
        <v>-0.13350000000000001</v>
      </c>
    </row>
    <row r="48" spans="2:22" x14ac:dyDescent="0.55000000000000004">
      <c r="D48" s="29"/>
      <c r="F48" s="29"/>
      <c r="H48" s="29"/>
      <c r="J48" s="29"/>
      <c r="L48" s="54"/>
      <c r="N48" s="29"/>
      <c r="P48" s="29"/>
      <c r="R48" s="29"/>
      <c r="T48" s="29"/>
      <c r="V48" s="54"/>
    </row>
    <row r="49" spans="2:22" ht="42.75" thickBot="1" x14ac:dyDescent="0.6">
      <c r="B49" s="52" t="s">
        <v>102</v>
      </c>
      <c r="D49" s="53">
        <f>SUM(D11:D47)</f>
        <v>5853495054</v>
      </c>
      <c r="F49" s="53">
        <f>SUM(F11:F47)</f>
        <v>-35529520713</v>
      </c>
      <c r="H49" s="53">
        <f>SUM(H11:H47)</f>
        <v>7392151652</v>
      </c>
      <c r="J49" s="53">
        <f>SUM(J11:J47)</f>
        <v>-22283874007</v>
      </c>
      <c r="L49" s="71">
        <f>SUM(L11:L48)</f>
        <v>0</v>
      </c>
      <c r="N49" s="53">
        <f>SUM(N11:N47)</f>
        <v>9806601350</v>
      </c>
      <c r="P49" s="53">
        <f>SUM(P11:P47)</f>
        <v>10172760730</v>
      </c>
      <c r="R49" s="53">
        <f>SUM(R11:R47)</f>
        <v>8946447618</v>
      </c>
      <c r="T49" s="53">
        <f>SUM(T11:T47)</f>
        <v>28925809698</v>
      </c>
      <c r="V49" s="71">
        <f>SUM(V11:V47)</f>
        <v>0.93359999999999999</v>
      </c>
    </row>
    <row r="50" spans="2:22" ht="21.75" thickTop="1" x14ac:dyDescent="0.55000000000000004"/>
    <row r="51" spans="2:22" ht="30" x14ac:dyDescent="0.75">
      <c r="L51" s="66">
        <v>9</v>
      </c>
    </row>
  </sheetData>
  <sortState xmlns:xlrd2="http://schemas.microsoft.com/office/spreadsheetml/2017/richdata2" ref="B11:V48">
    <sortCondition descending="1" ref="T11:T48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.25" right="0.25" top="0.75" bottom="0.75" header="0.3" footer="0.3"/>
  <pageSetup paperSize="9" scale="4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19"/>
  <sheetViews>
    <sheetView rightToLeft="1" topLeftCell="A9" zoomScale="85" zoomScaleNormal="85" workbookViewId="0">
      <selection activeCell="M21" sqref="M21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8.42578125" style="2" customWidth="1"/>
    <col min="7" max="7" width="1" style="2" customWidth="1"/>
    <col min="8" max="8" width="13.5703125" style="2" customWidth="1"/>
    <col min="9" max="9" width="1" style="2" customWidth="1"/>
    <col min="10" max="10" width="14.140625" style="2" customWidth="1"/>
    <col min="11" max="11" width="1" style="2" customWidth="1"/>
    <col min="12" max="12" width="12.710937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7.7109375" style="2" customWidth="1"/>
    <col min="19" max="19" width="1" style="2" customWidth="1"/>
    <col min="20" max="20" width="15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2:28" ht="30" x14ac:dyDescent="0.55000000000000004">
      <c r="B3" s="124" t="s">
        <v>63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2:28" ht="30" x14ac:dyDescent="0.55000000000000004">
      <c r="B4" s="124" t="s">
        <v>178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124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5" customFormat="1" ht="24" x14ac:dyDescent="0.6">
      <c r="B8" s="150" t="s">
        <v>2</v>
      </c>
      <c r="D8" s="149" t="s">
        <v>73</v>
      </c>
      <c r="E8" s="149" t="s">
        <v>73</v>
      </c>
      <c r="F8" s="149" t="s">
        <v>73</v>
      </c>
      <c r="G8" s="149" t="s">
        <v>73</v>
      </c>
      <c r="H8" s="149" t="s">
        <v>73</v>
      </c>
      <c r="J8" s="149" t="s">
        <v>65</v>
      </c>
      <c r="K8" s="149" t="s">
        <v>65</v>
      </c>
      <c r="L8" s="149" t="s">
        <v>65</v>
      </c>
      <c r="M8" s="149" t="s">
        <v>65</v>
      </c>
      <c r="N8" s="149" t="s">
        <v>65</v>
      </c>
      <c r="P8" s="149" t="s">
        <v>66</v>
      </c>
      <c r="Q8" s="149" t="s">
        <v>66</v>
      </c>
      <c r="R8" s="149" t="s">
        <v>66</v>
      </c>
      <c r="S8" s="149" t="s">
        <v>66</v>
      </c>
      <c r="T8" s="149" t="s">
        <v>66</v>
      </c>
    </row>
    <row r="9" spans="2:28" s="45" customFormat="1" ht="56.25" customHeight="1" x14ac:dyDescent="0.6">
      <c r="B9" s="150" t="s">
        <v>2</v>
      </c>
      <c r="D9" s="148" t="s">
        <v>74</v>
      </c>
      <c r="E9" s="67"/>
      <c r="F9" s="148" t="s">
        <v>75</v>
      </c>
      <c r="G9" s="67"/>
      <c r="H9" s="148" t="s">
        <v>76</v>
      </c>
      <c r="J9" s="148" t="s">
        <v>77</v>
      </c>
      <c r="K9" s="67"/>
      <c r="L9" s="148" t="s">
        <v>70</v>
      </c>
      <c r="M9" s="67"/>
      <c r="N9" s="148" t="s">
        <v>78</v>
      </c>
      <c r="P9" s="148" t="s">
        <v>77</v>
      </c>
      <c r="Q9" s="67"/>
      <c r="R9" s="148" t="s">
        <v>70</v>
      </c>
      <c r="S9" s="67"/>
      <c r="T9" s="148" t="s">
        <v>78</v>
      </c>
    </row>
    <row r="10" spans="2:28" s="4" customFormat="1" ht="42" x14ac:dyDescent="0.55000000000000004">
      <c r="B10" s="51" t="s">
        <v>163</v>
      </c>
      <c r="D10" s="122" t="s">
        <v>194</v>
      </c>
      <c r="E10" s="118"/>
      <c r="F10" s="102">
        <v>3778923</v>
      </c>
      <c r="G10" s="118"/>
      <c r="H10" s="102">
        <v>672</v>
      </c>
      <c r="I10" s="118"/>
      <c r="J10" s="102">
        <v>2539436256</v>
      </c>
      <c r="K10" s="118"/>
      <c r="L10" s="102">
        <v>361071430</v>
      </c>
      <c r="M10" s="118"/>
      <c r="N10" s="102">
        <v>2178364826</v>
      </c>
      <c r="O10" s="118"/>
      <c r="P10" s="102">
        <v>2539436256</v>
      </c>
      <c r="Q10" s="118"/>
      <c r="R10" s="102">
        <v>361071430</v>
      </c>
      <c r="S10" s="118"/>
      <c r="T10" s="102">
        <v>2178364826</v>
      </c>
    </row>
    <row r="11" spans="2:28" s="4" customFormat="1" ht="42" x14ac:dyDescent="0.55000000000000004">
      <c r="B11" s="41" t="s">
        <v>146</v>
      </c>
      <c r="D11" s="119" t="s">
        <v>194</v>
      </c>
      <c r="E11" s="118"/>
      <c r="F11" s="120">
        <v>2655000</v>
      </c>
      <c r="G11" s="118"/>
      <c r="H11" s="120">
        <v>660</v>
      </c>
      <c r="I11" s="118"/>
      <c r="J11" s="120">
        <v>1752300000</v>
      </c>
      <c r="K11" s="118"/>
      <c r="L11" s="120">
        <v>0</v>
      </c>
      <c r="M11" s="118"/>
      <c r="N11" s="120">
        <v>1752300000</v>
      </c>
      <c r="O11" s="118"/>
      <c r="P11" s="120">
        <v>1752300000</v>
      </c>
      <c r="Q11" s="118"/>
      <c r="R11" s="120">
        <v>0</v>
      </c>
      <c r="S11" s="118"/>
      <c r="T11" s="120">
        <v>1752300000</v>
      </c>
    </row>
    <row r="12" spans="2:28" s="4" customFormat="1" x14ac:dyDescent="0.55000000000000004">
      <c r="B12" s="41" t="s">
        <v>132</v>
      </c>
      <c r="D12" s="119" t="s">
        <v>177</v>
      </c>
      <c r="E12" s="118"/>
      <c r="F12" s="120">
        <v>363478</v>
      </c>
      <c r="G12" s="118"/>
      <c r="H12" s="120">
        <v>5055</v>
      </c>
      <c r="I12" s="118"/>
      <c r="J12" s="120">
        <v>0</v>
      </c>
      <c r="K12" s="118"/>
      <c r="L12" s="120">
        <v>0</v>
      </c>
      <c r="M12" s="118"/>
      <c r="N12" s="120">
        <v>0</v>
      </c>
      <c r="O12" s="118"/>
      <c r="P12" s="120">
        <v>1837381290</v>
      </c>
      <c r="Q12" s="118"/>
      <c r="R12" s="120">
        <v>221371240</v>
      </c>
      <c r="S12" s="118"/>
      <c r="T12" s="120">
        <v>1616010050</v>
      </c>
    </row>
    <row r="13" spans="2:28" s="4" customFormat="1" ht="42" x14ac:dyDescent="0.55000000000000004">
      <c r="B13" s="41" t="s">
        <v>133</v>
      </c>
      <c r="D13" s="119" t="s">
        <v>193</v>
      </c>
      <c r="E13" s="121"/>
      <c r="F13" s="120">
        <v>770803</v>
      </c>
      <c r="G13" s="121"/>
      <c r="H13" s="120">
        <v>2400</v>
      </c>
      <c r="I13" s="121"/>
      <c r="J13" s="120">
        <v>1849927200</v>
      </c>
      <c r="K13" s="121"/>
      <c r="L13" s="120">
        <v>264895679</v>
      </c>
      <c r="M13" s="121"/>
      <c r="N13" s="120">
        <v>1585031521</v>
      </c>
      <c r="O13" s="121"/>
      <c r="P13" s="120">
        <v>1849927200</v>
      </c>
      <c r="Q13" s="121"/>
      <c r="R13" s="120">
        <v>264895679</v>
      </c>
      <c r="S13" s="121"/>
      <c r="T13" s="120">
        <v>1585031521</v>
      </c>
    </row>
    <row r="14" spans="2:28" s="4" customFormat="1" x14ac:dyDescent="0.55000000000000004">
      <c r="B14" s="41" t="s">
        <v>16</v>
      </c>
      <c r="D14" s="119" t="s">
        <v>175</v>
      </c>
      <c r="E14" s="121"/>
      <c r="F14" s="120">
        <v>414000</v>
      </c>
      <c r="G14" s="121"/>
      <c r="H14" s="120">
        <v>3370</v>
      </c>
      <c r="I14" s="121"/>
      <c r="J14" s="120">
        <v>0</v>
      </c>
      <c r="K14" s="121"/>
      <c r="L14" s="120">
        <v>0</v>
      </c>
      <c r="M14" s="121"/>
      <c r="N14" s="120">
        <v>0</v>
      </c>
      <c r="O14" s="121"/>
      <c r="P14" s="120">
        <v>1395180000</v>
      </c>
      <c r="Q14" s="121"/>
      <c r="R14" s="120">
        <v>163642636</v>
      </c>
      <c r="S14" s="121"/>
      <c r="T14" s="120">
        <v>1231537364</v>
      </c>
    </row>
    <row r="15" spans="2:28" s="4" customFormat="1" x14ac:dyDescent="0.55000000000000004">
      <c r="B15" s="41" t="s">
        <v>135</v>
      </c>
      <c r="D15" s="119" t="s">
        <v>176</v>
      </c>
      <c r="E15" s="121"/>
      <c r="F15" s="120">
        <v>577650</v>
      </c>
      <c r="G15" s="121"/>
      <c r="H15" s="120">
        <v>2180</v>
      </c>
      <c r="I15" s="121"/>
      <c r="J15" s="120">
        <v>0</v>
      </c>
      <c r="K15" s="121"/>
      <c r="L15" s="120">
        <v>0</v>
      </c>
      <c r="M15" s="121"/>
      <c r="N15" s="120">
        <v>0</v>
      </c>
      <c r="O15" s="121"/>
      <c r="P15" s="120">
        <v>1259277000</v>
      </c>
      <c r="Q15" s="121"/>
      <c r="R15" s="120">
        <v>153718118</v>
      </c>
      <c r="S15" s="121"/>
      <c r="T15" s="120">
        <v>1105558882</v>
      </c>
    </row>
    <row r="16" spans="2:28" s="4" customFormat="1" x14ac:dyDescent="0.55000000000000004">
      <c r="B16" s="41" t="s">
        <v>182</v>
      </c>
      <c r="D16" s="119" t="s">
        <v>194</v>
      </c>
      <c r="E16" s="116"/>
      <c r="F16" s="120">
        <v>1486000</v>
      </c>
      <c r="G16" s="116"/>
      <c r="H16" s="120">
        <v>265</v>
      </c>
      <c r="I16" s="116"/>
      <c r="J16" s="120">
        <v>393790000</v>
      </c>
      <c r="K16" s="116"/>
      <c r="L16" s="120">
        <v>55991293</v>
      </c>
      <c r="M16" s="116"/>
      <c r="N16" s="120">
        <v>337798707</v>
      </c>
      <c r="O16" s="116"/>
      <c r="P16" s="120">
        <v>393790000</v>
      </c>
      <c r="Q16" s="116"/>
      <c r="R16" s="120">
        <v>55991293</v>
      </c>
      <c r="S16" s="116"/>
      <c r="T16" s="120">
        <v>337798707</v>
      </c>
    </row>
    <row r="17" spans="2:20" ht="21.75" thickBot="1" x14ac:dyDescent="0.6">
      <c r="B17" s="73" t="s">
        <v>102</v>
      </c>
      <c r="C17" s="73"/>
      <c r="D17" s="73"/>
      <c r="E17" s="73"/>
      <c r="F17" s="83">
        <f>SUM(F10:F16)</f>
        <v>10045854</v>
      </c>
      <c r="G17" s="83"/>
      <c r="H17" s="83">
        <f>SUM(H10:H16)</f>
        <v>14602</v>
      </c>
      <c r="I17" s="83"/>
      <c r="J17" s="83">
        <f>SUM(J10:J16)</f>
        <v>6535453456</v>
      </c>
      <c r="K17" s="83"/>
      <c r="L17" s="83">
        <f>SUM(L10:L16)</f>
        <v>681958402</v>
      </c>
      <c r="M17" s="83"/>
      <c r="N17" s="83">
        <f>SUM(N10:N16)</f>
        <v>5853495054</v>
      </c>
      <c r="O17" s="83"/>
      <c r="P17" s="83">
        <f>SUM(P10:P16)</f>
        <v>11027291746</v>
      </c>
      <c r="Q17" s="96"/>
      <c r="R17" s="83">
        <f>SUM(R10:R16)</f>
        <v>1220690396</v>
      </c>
      <c r="S17" s="96"/>
      <c r="T17" s="83">
        <f>SUM(T10:T16)</f>
        <v>9806601350</v>
      </c>
    </row>
    <row r="18" spans="2:20" ht="21.75" thickTop="1" x14ac:dyDescent="0.55000000000000004"/>
    <row r="19" spans="2:20" ht="30" x14ac:dyDescent="0.75">
      <c r="J19" s="61">
        <v>10</v>
      </c>
    </row>
  </sheetData>
  <sortState xmlns:xlrd2="http://schemas.microsoft.com/office/spreadsheetml/2017/richdata2" ref="B10:T16">
    <sortCondition descending="1" ref="T10:T16"/>
  </sortState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51"/>
  <sheetViews>
    <sheetView rightToLeft="1" topLeftCell="A44" zoomScale="70" zoomScaleNormal="70" workbookViewId="0">
      <selection activeCell="M21" sqref="M21"/>
    </sheetView>
  </sheetViews>
  <sheetFormatPr defaultRowHeight="21" x14ac:dyDescent="0.55000000000000004"/>
  <cols>
    <col min="1" max="1" width="3.7109375" style="4" customWidth="1"/>
    <col min="2" max="2" width="34.85546875" style="4" customWidth="1"/>
    <col min="3" max="3" width="1" style="4" customWidth="1"/>
    <col min="4" max="4" width="14.42578125" style="4" bestFit="1" customWidth="1"/>
    <col min="5" max="5" width="1" style="4" customWidth="1"/>
    <col min="6" max="6" width="21.42578125" style="4" bestFit="1" customWidth="1"/>
    <col min="7" max="7" width="1" style="4" customWidth="1"/>
    <col min="8" max="8" width="21.42578125" style="4" bestFit="1" customWidth="1"/>
    <col min="9" max="9" width="1" style="4" customWidth="1"/>
    <col min="10" max="10" width="33.7109375" style="4" customWidth="1"/>
    <col min="11" max="11" width="1" style="4" customWidth="1"/>
    <col min="12" max="12" width="14.42578125" style="4" bestFit="1" customWidth="1"/>
    <col min="13" max="13" width="1" style="4" customWidth="1"/>
    <col min="14" max="14" width="21.42578125" style="4" bestFit="1" customWidth="1"/>
    <col min="15" max="15" width="1" style="4" customWidth="1"/>
    <col min="16" max="16" width="19.140625" style="4" bestFit="1" customWidth="1"/>
    <col min="17" max="17" width="1" style="4" customWidth="1"/>
    <col min="18" max="18" width="3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</row>
    <row r="3" spans="2:28" ht="30" x14ac:dyDescent="0.55000000000000004">
      <c r="B3" s="126" t="s">
        <v>63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</row>
    <row r="4" spans="2:28" ht="30" x14ac:dyDescent="0.55000000000000004">
      <c r="B4" s="126" t="s">
        <v>178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14" t="s">
        <v>125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25" t="s">
        <v>2</v>
      </c>
      <c r="D8" s="126" t="s">
        <v>65</v>
      </c>
      <c r="E8" s="126" t="s">
        <v>65</v>
      </c>
      <c r="F8" s="126" t="s">
        <v>65</v>
      </c>
      <c r="G8" s="126" t="s">
        <v>65</v>
      </c>
      <c r="H8" s="126" t="s">
        <v>65</v>
      </c>
      <c r="I8" s="126" t="s">
        <v>65</v>
      </c>
      <c r="J8" s="126" t="s">
        <v>65</v>
      </c>
      <c r="L8" s="126" t="s">
        <v>66</v>
      </c>
      <c r="M8" s="126" t="s">
        <v>66</v>
      </c>
      <c r="N8" s="126" t="s">
        <v>66</v>
      </c>
      <c r="O8" s="126" t="s">
        <v>66</v>
      </c>
      <c r="P8" s="126" t="s">
        <v>66</v>
      </c>
      <c r="Q8" s="126" t="s">
        <v>66</v>
      </c>
      <c r="R8" s="126" t="s">
        <v>66</v>
      </c>
    </row>
    <row r="9" spans="2:28" ht="48" customHeight="1" x14ac:dyDescent="0.65">
      <c r="B9" s="125" t="s">
        <v>2</v>
      </c>
      <c r="D9" s="129" t="s">
        <v>6</v>
      </c>
      <c r="E9" s="57"/>
      <c r="F9" s="129" t="s">
        <v>81</v>
      </c>
      <c r="G9" s="57"/>
      <c r="H9" s="129" t="s">
        <v>82</v>
      </c>
      <c r="I9" s="57"/>
      <c r="J9" s="129" t="s">
        <v>83</v>
      </c>
      <c r="K9" s="44"/>
      <c r="L9" s="129" t="s">
        <v>6</v>
      </c>
      <c r="M9" s="57"/>
      <c r="N9" s="129" t="s">
        <v>81</v>
      </c>
      <c r="O9" s="57"/>
      <c r="P9" s="129" t="s">
        <v>82</v>
      </c>
      <c r="Q9" s="57"/>
      <c r="R9" s="129" t="s">
        <v>83</v>
      </c>
    </row>
    <row r="10" spans="2:28" s="104" customFormat="1" x14ac:dyDescent="0.55000000000000004">
      <c r="B10" s="103" t="s">
        <v>131</v>
      </c>
      <c r="D10" s="108">
        <v>1156000</v>
      </c>
      <c r="E10" s="93"/>
      <c r="F10" s="108">
        <v>19247790150</v>
      </c>
      <c r="G10" s="93"/>
      <c r="H10" s="108">
        <v>19374193548</v>
      </c>
      <c r="I10" s="93"/>
      <c r="J10" s="108">
        <v>-126403398</v>
      </c>
      <c r="K10" s="109"/>
      <c r="L10" s="108">
        <v>1156000</v>
      </c>
      <c r="M10" s="93"/>
      <c r="N10" s="108">
        <v>19247790150</v>
      </c>
      <c r="O10" s="93"/>
      <c r="P10" s="108">
        <v>15053495580</v>
      </c>
      <c r="Q10" s="93"/>
      <c r="R10" s="108">
        <v>4194294570</v>
      </c>
    </row>
    <row r="11" spans="2:28" s="104" customFormat="1" x14ac:dyDescent="0.55000000000000004">
      <c r="B11" s="104" t="s">
        <v>135</v>
      </c>
      <c r="D11" s="110">
        <v>838650</v>
      </c>
      <c r="E11" s="93"/>
      <c r="F11" s="110">
        <v>17915354098</v>
      </c>
      <c r="G11" s="93"/>
      <c r="H11" s="110">
        <v>15117125990</v>
      </c>
      <c r="I11" s="93"/>
      <c r="J11" s="110">
        <v>2798228108</v>
      </c>
      <c r="K11" s="109"/>
      <c r="L11" s="110">
        <v>838650</v>
      </c>
      <c r="M11" s="93"/>
      <c r="N11" s="110">
        <v>17915354098</v>
      </c>
      <c r="O11" s="93"/>
      <c r="P11" s="110">
        <v>14175416698</v>
      </c>
      <c r="Q11" s="93"/>
      <c r="R11" s="110">
        <v>3739937400</v>
      </c>
    </row>
    <row r="12" spans="2:28" s="104" customFormat="1" x14ac:dyDescent="0.55000000000000004">
      <c r="B12" s="104" t="s">
        <v>132</v>
      </c>
      <c r="D12" s="110">
        <v>363478</v>
      </c>
      <c r="E12" s="93"/>
      <c r="F12" s="110">
        <v>13332534787</v>
      </c>
      <c r="G12" s="93"/>
      <c r="H12" s="110">
        <v>12468991206</v>
      </c>
      <c r="I12" s="93"/>
      <c r="J12" s="110">
        <v>863543581</v>
      </c>
      <c r="K12" s="109"/>
      <c r="L12" s="110">
        <v>363478</v>
      </c>
      <c r="M12" s="93"/>
      <c r="N12" s="110">
        <v>13332534787</v>
      </c>
      <c r="O12" s="93"/>
      <c r="P12" s="110">
        <v>9769965871</v>
      </c>
      <c r="Q12" s="93"/>
      <c r="R12" s="110">
        <v>3562568916</v>
      </c>
    </row>
    <row r="13" spans="2:28" s="104" customFormat="1" x14ac:dyDescent="0.55000000000000004">
      <c r="B13" s="104" t="s">
        <v>136</v>
      </c>
      <c r="D13" s="110">
        <v>1427234</v>
      </c>
      <c r="E13" s="93"/>
      <c r="F13" s="110">
        <v>17010716072</v>
      </c>
      <c r="G13" s="93"/>
      <c r="H13" s="110">
        <v>15522536819</v>
      </c>
      <c r="I13" s="93"/>
      <c r="J13" s="110">
        <v>1488179253</v>
      </c>
      <c r="K13" s="109"/>
      <c r="L13" s="110">
        <v>1427234</v>
      </c>
      <c r="M13" s="93"/>
      <c r="N13" s="110">
        <v>17010716072</v>
      </c>
      <c r="O13" s="93"/>
      <c r="P13" s="110">
        <v>14511436474</v>
      </c>
      <c r="Q13" s="93"/>
      <c r="R13" s="110">
        <v>2499279598</v>
      </c>
    </row>
    <row r="14" spans="2:28" s="104" customFormat="1" x14ac:dyDescent="0.55000000000000004">
      <c r="B14" s="104" t="s">
        <v>18</v>
      </c>
      <c r="D14" s="110">
        <v>1025600</v>
      </c>
      <c r="E14" s="93"/>
      <c r="F14" s="110">
        <v>21358476396</v>
      </c>
      <c r="G14" s="93"/>
      <c r="H14" s="110">
        <v>20818142625</v>
      </c>
      <c r="I14" s="93"/>
      <c r="J14" s="110">
        <v>540333771</v>
      </c>
      <c r="K14" s="109"/>
      <c r="L14" s="110">
        <v>1025600</v>
      </c>
      <c r="M14" s="93"/>
      <c r="N14" s="110">
        <v>21358476396</v>
      </c>
      <c r="O14" s="93"/>
      <c r="P14" s="110">
        <v>19045972312</v>
      </c>
      <c r="Q14" s="93"/>
      <c r="R14" s="110">
        <v>2312504084</v>
      </c>
    </row>
    <row r="15" spans="2:28" s="104" customFormat="1" x14ac:dyDescent="0.55000000000000004">
      <c r="B15" s="104" t="s">
        <v>14</v>
      </c>
      <c r="D15" s="110">
        <v>1382000</v>
      </c>
      <c r="E15" s="93"/>
      <c r="F15" s="110">
        <v>12611273778</v>
      </c>
      <c r="G15" s="93"/>
      <c r="H15" s="110">
        <v>12377731671</v>
      </c>
      <c r="I15" s="93"/>
      <c r="J15" s="110">
        <v>233542107</v>
      </c>
      <c r="K15" s="109"/>
      <c r="L15" s="110">
        <v>1382000</v>
      </c>
      <c r="M15" s="93"/>
      <c r="N15" s="110">
        <v>12611273778</v>
      </c>
      <c r="O15" s="93"/>
      <c r="P15" s="110">
        <v>10372017105</v>
      </c>
      <c r="Q15" s="93"/>
      <c r="R15" s="110">
        <v>2239256673</v>
      </c>
    </row>
    <row r="16" spans="2:28" s="104" customFormat="1" x14ac:dyDescent="0.55000000000000004">
      <c r="B16" s="104" t="s">
        <v>145</v>
      </c>
      <c r="D16" s="110">
        <v>193594</v>
      </c>
      <c r="E16" s="93"/>
      <c r="F16" s="110">
        <v>16011184026</v>
      </c>
      <c r="G16" s="93"/>
      <c r="H16" s="110">
        <v>18788123755</v>
      </c>
      <c r="I16" s="93"/>
      <c r="J16" s="110">
        <v>-2776939728</v>
      </c>
      <c r="K16" s="109"/>
      <c r="L16" s="110">
        <v>193594</v>
      </c>
      <c r="M16" s="93"/>
      <c r="N16" s="110">
        <v>16011184026</v>
      </c>
      <c r="O16" s="93"/>
      <c r="P16" s="110">
        <v>13919509729</v>
      </c>
      <c r="Q16" s="93"/>
      <c r="R16" s="110">
        <v>2091674297</v>
      </c>
    </row>
    <row r="17" spans="2:18" s="104" customFormat="1" x14ac:dyDescent="0.55000000000000004">
      <c r="B17" s="104" t="s">
        <v>138</v>
      </c>
      <c r="D17" s="110">
        <v>452745</v>
      </c>
      <c r="E17" s="93"/>
      <c r="F17" s="110">
        <v>15729288295</v>
      </c>
      <c r="G17" s="93"/>
      <c r="H17" s="110">
        <v>16692019576</v>
      </c>
      <c r="I17" s="93"/>
      <c r="J17" s="110">
        <v>-962731280</v>
      </c>
      <c r="K17" s="109"/>
      <c r="L17" s="110">
        <v>452745</v>
      </c>
      <c r="M17" s="93"/>
      <c r="N17" s="110">
        <v>15729288295</v>
      </c>
      <c r="O17" s="93"/>
      <c r="P17" s="110">
        <v>14751620595</v>
      </c>
      <c r="Q17" s="93"/>
      <c r="R17" s="110">
        <v>977667700</v>
      </c>
    </row>
    <row r="18" spans="2:18" s="104" customFormat="1" x14ac:dyDescent="0.55000000000000004">
      <c r="B18" s="104" t="s">
        <v>182</v>
      </c>
      <c r="D18" s="110">
        <v>1486000</v>
      </c>
      <c r="E18" s="93"/>
      <c r="F18" s="110">
        <v>23612375425</v>
      </c>
      <c r="G18" s="93"/>
      <c r="H18" s="110">
        <v>22699031926</v>
      </c>
      <c r="I18" s="93"/>
      <c r="J18" s="110">
        <v>913343499</v>
      </c>
      <c r="K18" s="109"/>
      <c r="L18" s="110">
        <v>1486000</v>
      </c>
      <c r="M18" s="93"/>
      <c r="N18" s="110">
        <v>23612375425</v>
      </c>
      <c r="O18" s="93"/>
      <c r="P18" s="110">
        <v>22699031926</v>
      </c>
      <c r="Q18" s="93"/>
      <c r="R18" s="110">
        <v>913343499</v>
      </c>
    </row>
    <row r="19" spans="2:18" s="104" customFormat="1" x14ac:dyDescent="0.55000000000000004">
      <c r="B19" s="105" t="s">
        <v>130</v>
      </c>
      <c r="D19" s="111">
        <v>60347</v>
      </c>
      <c r="E19" s="93"/>
      <c r="F19" s="111">
        <v>12123561734</v>
      </c>
      <c r="G19" s="93"/>
      <c r="H19" s="111">
        <v>11532680571</v>
      </c>
      <c r="I19" s="93"/>
      <c r="J19" s="111">
        <v>590881163</v>
      </c>
      <c r="K19" s="109"/>
      <c r="L19" s="111">
        <v>60347</v>
      </c>
      <c r="M19" s="93"/>
      <c r="N19" s="111">
        <v>12123561734</v>
      </c>
      <c r="O19" s="93"/>
      <c r="P19" s="111">
        <v>11334720384</v>
      </c>
      <c r="Q19" s="93"/>
      <c r="R19" s="111">
        <v>788841350</v>
      </c>
    </row>
    <row r="20" spans="2:18" s="104" customFormat="1" x14ac:dyDescent="0.55000000000000004">
      <c r="B20" s="104" t="s">
        <v>16</v>
      </c>
      <c r="D20" s="110">
        <v>414000</v>
      </c>
      <c r="E20" s="93"/>
      <c r="F20" s="110">
        <v>9601151211</v>
      </c>
      <c r="G20" s="93"/>
      <c r="H20" s="110">
        <v>8761616343</v>
      </c>
      <c r="I20" s="93"/>
      <c r="J20" s="110">
        <v>839534868</v>
      </c>
      <c r="K20" s="109"/>
      <c r="L20" s="110">
        <v>414000</v>
      </c>
      <c r="M20" s="93"/>
      <c r="N20" s="110">
        <v>9601151211</v>
      </c>
      <c r="O20" s="93"/>
      <c r="P20" s="110">
        <v>8856269784</v>
      </c>
      <c r="Q20" s="93"/>
      <c r="R20" s="110">
        <v>744881427</v>
      </c>
    </row>
    <row r="21" spans="2:18" s="104" customFormat="1" x14ac:dyDescent="0.55000000000000004">
      <c r="B21" s="104" t="s">
        <v>134</v>
      </c>
      <c r="D21" s="110">
        <v>620000</v>
      </c>
      <c r="E21" s="93"/>
      <c r="F21" s="110">
        <v>5454352350</v>
      </c>
      <c r="G21" s="93"/>
      <c r="H21" s="110">
        <v>5626919430</v>
      </c>
      <c r="I21" s="93"/>
      <c r="J21" s="110">
        <v>-172567080</v>
      </c>
      <c r="K21" s="109"/>
      <c r="L21" s="110">
        <v>620000</v>
      </c>
      <c r="M21" s="93"/>
      <c r="N21" s="110">
        <v>5454352350</v>
      </c>
      <c r="O21" s="93"/>
      <c r="P21" s="110">
        <v>4720942260</v>
      </c>
      <c r="Q21" s="93"/>
      <c r="R21" s="110">
        <v>733410090</v>
      </c>
    </row>
    <row r="22" spans="2:18" s="104" customFormat="1" x14ac:dyDescent="0.55000000000000004">
      <c r="B22" s="104" t="s">
        <v>147</v>
      </c>
      <c r="D22" s="110">
        <v>1585018</v>
      </c>
      <c r="E22" s="93"/>
      <c r="F22" s="110">
        <v>27557019129</v>
      </c>
      <c r="G22" s="93"/>
      <c r="H22" s="110">
        <v>28409728279</v>
      </c>
      <c r="I22" s="93"/>
      <c r="J22" s="110">
        <v>-852709149</v>
      </c>
      <c r="K22" s="109"/>
      <c r="L22" s="110">
        <v>1585018</v>
      </c>
      <c r="M22" s="93"/>
      <c r="N22" s="110">
        <v>27557019129</v>
      </c>
      <c r="O22" s="93"/>
      <c r="P22" s="110">
        <v>26933888068</v>
      </c>
      <c r="Q22" s="93"/>
      <c r="R22" s="110">
        <v>623131061</v>
      </c>
    </row>
    <row r="23" spans="2:18" s="104" customFormat="1" x14ac:dyDescent="0.55000000000000004">
      <c r="B23" s="104" t="s">
        <v>133</v>
      </c>
      <c r="D23" s="110">
        <v>770803</v>
      </c>
      <c r="E23" s="93"/>
      <c r="F23" s="110">
        <v>14764996235</v>
      </c>
      <c r="G23" s="93"/>
      <c r="H23" s="110">
        <v>17071308569</v>
      </c>
      <c r="I23" s="93"/>
      <c r="J23" s="110">
        <v>-2306312333</v>
      </c>
      <c r="K23" s="109"/>
      <c r="L23" s="110">
        <v>770803</v>
      </c>
      <c r="M23" s="93"/>
      <c r="N23" s="110">
        <v>14764996235</v>
      </c>
      <c r="O23" s="93"/>
      <c r="P23" s="110">
        <v>14213235787</v>
      </c>
      <c r="Q23" s="93"/>
      <c r="R23" s="110">
        <v>551760448</v>
      </c>
    </row>
    <row r="24" spans="2:18" s="104" customFormat="1" x14ac:dyDescent="0.55000000000000004">
      <c r="B24" s="104" t="s">
        <v>129</v>
      </c>
      <c r="D24" s="110">
        <v>332919</v>
      </c>
      <c r="E24" s="93"/>
      <c r="F24" s="110">
        <v>3742910272</v>
      </c>
      <c r="G24" s="93"/>
      <c r="H24" s="110">
        <v>4110251598</v>
      </c>
      <c r="I24" s="93"/>
      <c r="J24" s="110">
        <v>-367341325</v>
      </c>
      <c r="K24" s="109"/>
      <c r="L24" s="110">
        <v>332919</v>
      </c>
      <c r="M24" s="93"/>
      <c r="N24" s="110">
        <v>3742910272</v>
      </c>
      <c r="O24" s="93"/>
      <c r="P24" s="110">
        <v>3445065953</v>
      </c>
      <c r="Q24" s="93"/>
      <c r="R24" s="110">
        <v>297844319</v>
      </c>
    </row>
    <row r="25" spans="2:18" s="104" customFormat="1" x14ac:dyDescent="0.55000000000000004">
      <c r="B25" s="104" t="s">
        <v>183</v>
      </c>
      <c r="D25" s="110">
        <v>401649</v>
      </c>
      <c r="E25" s="93"/>
      <c r="F25" s="110">
        <v>22298625674</v>
      </c>
      <c r="G25" s="93"/>
      <c r="H25" s="110">
        <v>22081131253</v>
      </c>
      <c r="I25" s="93"/>
      <c r="J25" s="110">
        <v>217494421</v>
      </c>
      <c r="K25" s="109"/>
      <c r="L25" s="110">
        <v>401649</v>
      </c>
      <c r="M25" s="93"/>
      <c r="N25" s="110">
        <v>22298625674</v>
      </c>
      <c r="O25" s="93"/>
      <c r="P25" s="110">
        <v>22081131253</v>
      </c>
      <c r="Q25" s="93"/>
      <c r="R25" s="110">
        <v>217494421</v>
      </c>
    </row>
    <row r="26" spans="2:18" s="104" customFormat="1" x14ac:dyDescent="0.55000000000000004">
      <c r="B26" s="105" t="s">
        <v>149</v>
      </c>
      <c r="D26" s="111">
        <v>5400</v>
      </c>
      <c r="E26" s="93"/>
      <c r="F26" s="111">
        <v>5399021250</v>
      </c>
      <c r="G26" s="93"/>
      <c r="H26" s="111">
        <v>5398967259</v>
      </c>
      <c r="I26" s="93"/>
      <c r="J26" s="111">
        <v>53991</v>
      </c>
      <c r="K26" s="109"/>
      <c r="L26" s="111">
        <v>5400</v>
      </c>
      <c r="M26" s="93"/>
      <c r="N26" s="111">
        <v>5399021250</v>
      </c>
      <c r="O26" s="93"/>
      <c r="P26" s="111">
        <v>5184939600</v>
      </c>
      <c r="Q26" s="93"/>
      <c r="R26" s="111">
        <v>214081650</v>
      </c>
    </row>
    <row r="27" spans="2:18" s="104" customFormat="1" x14ac:dyDescent="0.55000000000000004">
      <c r="B27" s="104" t="s">
        <v>180</v>
      </c>
      <c r="D27" s="110">
        <v>373000</v>
      </c>
      <c r="E27" s="93"/>
      <c r="F27" s="110">
        <v>10029616582</v>
      </c>
      <c r="G27" s="93"/>
      <c r="H27" s="110">
        <v>9927817285</v>
      </c>
      <c r="I27" s="93"/>
      <c r="J27" s="110">
        <v>101799297</v>
      </c>
      <c r="K27" s="109"/>
      <c r="L27" s="110">
        <v>373000</v>
      </c>
      <c r="M27" s="93"/>
      <c r="N27" s="110">
        <v>10029616582</v>
      </c>
      <c r="O27" s="93"/>
      <c r="P27" s="110">
        <v>9927817285</v>
      </c>
      <c r="Q27" s="93"/>
      <c r="R27" s="110">
        <v>101799297</v>
      </c>
    </row>
    <row r="28" spans="2:18" s="104" customFormat="1" x14ac:dyDescent="0.55000000000000004">
      <c r="B28" s="104" t="s">
        <v>15</v>
      </c>
      <c r="D28" s="110">
        <v>54622</v>
      </c>
      <c r="E28" s="93"/>
      <c r="F28" s="110">
        <v>325239024</v>
      </c>
      <c r="G28" s="93"/>
      <c r="H28" s="110">
        <v>331052584</v>
      </c>
      <c r="I28" s="93"/>
      <c r="J28" s="110">
        <v>-5813559</v>
      </c>
      <c r="K28" s="109"/>
      <c r="L28" s="110">
        <v>54622</v>
      </c>
      <c r="M28" s="93"/>
      <c r="N28" s="110">
        <v>325239024</v>
      </c>
      <c r="O28" s="93"/>
      <c r="P28" s="110">
        <v>308247646</v>
      </c>
      <c r="Q28" s="93"/>
      <c r="R28" s="110">
        <v>16991378</v>
      </c>
    </row>
    <row r="29" spans="2:18" s="104" customFormat="1" x14ac:dyDescent="0.55000000000000004">
      <c r="B29" s="104" t="s">
        <v>172</v>
      </c>
      <c r="D29" s="110">
        <v>97</v>
      </c>
      <c r="E29" s="93"/>
      <c r="F29" s="110">
        <v>58195270</v>
      </c>
      <c r="G29" s="93"/>
      <c r="H29" s="110">
        <v>194426424</v>
      </c>
      <c r="I29" s="93"/>
      <c r="J29" s="110">
        <v>-136231153</v>
      </c>
      <c r="K29" s="109"/>
      <c r="L29" s="110">
        <v>97</v>
      </c>
      <c r="M29" s="93"/>
      <c r="N29" s="110">
        <v>58195270</v>
      </c>
      <c r="O29" s="93"/>
      <c r="P29" s="110">
        <v>56628549</v>
      </c>
      <c r="Q29" s="93"/>
      <c r="R29" s="110">
        <v>1566721</v>
      </c>
    </row>
    <row r="30" spans="2:18" s="104" customFormat="1" x14ac:dyDescent="0.55000000000000004">
      <c r="B30" s="104" t="s">
        <v>79</v>
      </c>
      <c r="D30" s="110">
        <v>0</v>
      </c>
      <c r="E30" s="93"/>
      <c r="F30" s="110">
        <v>0</v>
      </c>
      <c r="G30" s="93"/>
      <c r="H30" s="110">
        <v>3102503184</v>
      </c>
      <c r="I30" s="93"/>
      <c r="J30" s="110">
        <v>-3102503184</v>
      </c>
      <c r="K30" s="109"/>
      <c r="L30" s="110">
        <v>0</v>
      </c>
      <c r="M30" s="93"/>
      <c r="N30" s="110">
        <v>0</v>
      </c>
      <c r="O30" s="93"/>
      <c r="P30" s="110">
        <v>0</v>
      </c>
      <c r="Q30" s="93"/>
      <c r="R30" s="110">
        <v>0</v>
      </c>
    </row>
    <row r="31" spans="2:18" s="104" customFormat="1" x14ac:dyDescent="0.55000000000000004">
      <c r="B31" s="104" t="s">
        <v>128</v>
      </c>
      <c r="D31" s="110">
        <v>0</v>
      </c>
      <c r="E31" s="93"/>
      <c r="F31" s="110">
        <v>0</v>
      </c>
      <c r="G31" s="93"/>
      <c r="H31" s="110">
        <v>1755177822</v>
      </c>
      <c r="I31" s="93"/>
      <c r="J31" s="110">
        <v>-1755177822</v>
      </c>
      <c r="K31" s="109"/>
      <c r="L31" s="110">
        <v>0</v>
      </c>
      <c r="M31" s="93"/>
      <c r="N31" s="110">
        <v>0</v>
      </c>
      <c r="O31" s="93"/>
      <c r="P31" s="110">
        <v>0</v>
      </c>
      <c r="Q31" s="93"/>
      <c r="R31" s="110">
        <v>0</v>
      </c>
    </row>
    <row r="32" spans="2:18" s="104" customFormat="1" x14ac:dyDescent="0.55000000000000004">
      <c r="B32" s="104" t="s">
        <v>164</v>
      </c>
      <c r="D32" s="110">
        <v>0</v>
      </c>
      <c r="E32" s="93"/>
      <c r="F32" s="110">
        <v>0</v>
      </c>
      <c r="G32" s="93"/>
      <c r="H32" s="110">
        <v>-366513317</v>
      </c>
      <c r="I32" s="93"/>
      <c r="J32" s="110">
        <v>366513317</v>
      </c>
      <c r="K32" s="109"/>
      <c r="L32" s="110">
        <v>0</v>
      </c>
      <c r="M32" s="93"/>
      <c r="N32" s="110">
        <v>0</v>
      </c>
      <c r="O32" s="93"/>
      <c r="P32" s="110">
        <v>0</v>
      </c>
      <c r="Q32" s="93"/>
      <c r="R32" s="110">
        <v>0</v>
      </c>
    </row>
    <row r="33" spans="2:18" s="104" customFormat="1" x14ac:dyDescent="0.55000000000000004">
      <c r="B33" s="104" t="s">
        <v>140</v>
      </c>
      <c r="D33" s="110">
        <v>0</v>
      </c>
      <c r="E33" s="93"/>
      <c r="F33" s="110">
        <v>0</v>
      </c>
      <c r="G33" s="93"/>
      <c r="H33" s="110">
        <v>9519023</v>
      </c>
      <c r="I33" s="93"/>
      <c r="J33" s="110">
        <v>-9519023</v>
      </c>
      <c r="K33" s="109"/>
      <c r="L33" s="110">
        <v>0</v>
      </c>
      <c r="M33" s="93"/>
      <c r="N33" s="110">
        <v>0</v>
      </c>
      <c r="O33" s="93"/>
      <c r="P33" s="110">
        <v>0</v>
      </c>
      <c r="Q33" s="93"/>
      <c r="R33" s="110">
        <v>0</v>
      </c>
    </row>
    <row r="34" spans="2:18" s="104" customFormat="1" x14ac:dyDescent="0.55000000000000004">
      <c r="B34" s="104" t="s">
        <v>155</v>
      </c>
      <c r="D34" s="110">
        <v>0</v>
      </c>
      <c r="E34" s="93"/>
      <c r="F34" s="110">
        <v>0</v>
      </c>
      <c r="G34" s="93"/>
      <c r="H34" s="110">
        <v>91302495</v>
      </c>
      <c r="I34" s="93"/>
      <c r="J34" s="110">
        <v>-91302495</v>
      </c>
      <c r="K34" s="109"/>
      <c r="L34" s="110">
        <v>0</v>
      </c>
      <c r="M34" s="93"/>
      <c r="N34" s="110">
        <v>0</v>
      </c>
      <c r="O34" s="93"/>
      <c r="P34" s="110">
        <v>0</v>
      </c>
      <c r="Q34" s="93"/>
      <c r="R34" s="110">
        <v>0</v>
      </c>
    </row>
    <row r="35" spans="2:18" s="104" customFormat="1" x14ac:dyDescent="0.55000000000000004">
      <c r="B35" s="105" t="s">
        <v>153</v>
      </c>
      <c r="D35" s="111">
        <v>0</v>
      </c>
      <c r="E35" s="93"/>
      <c r="F35" s="111">
        <v>0</v>
      </c>
      <c r="G35" s="93"/>
      <c r="H35" s="111">
        <v>105119252</v>
      </c>
      <c r="I35" s="93"/>
      <c r="J35" s="111">
        <v>-105119252</v>
      </c>
      <c r="K35" s="109"/>
      <c r="L35" s="111">
        <v>0</v>
      </c>
      <c r="M35" s="93"/>
      <c r="N35" s="111">
        <v>0</v>
      </c>
      <c r="O35" s="93"/>
      <c r="P35" s="111">
        <v>0</v>
      </c>
      <c r="Q35" s="93"/>
      <c r="R35" s="111">
        <v>0</v>
      </c>
    </row>
    <row r="36" spans="2:18" s="104" customFormat="1" x14ac:dyDescent="0.55000000000000004">
      <c r="B36" s="104" t="s">
        <v>169</v>
      </c>
      <c r="D36" s="110">
        <v>0</v>
      </c>
      <c r="E36" s="93"/>
      <c r="F36" s="110">
        <v>0</v>
      </c>
      <c r="G36" s="93"/>
      <c r="H36" s="110">
        <v>51678673</v>
      </c>
      <c r="I36" s="93"/>
      <c r="J36" s="110">
        <v>-51678673</v>
      </c>
      <c r="K36" s="109"/>
      <c r="L36" s="110">
        <v>0</v>
      </c>
      <c r="M36" s="93"/>
      <c r="N36" s="110">
        <v>0</v>
      </c>
      <c r="O36" s="93"/>
      <c r="P36" s="110">
        <v>0</v>
      </c>
      <c r="Q36" s="93"/>
      <c r="R36" s="110">
        <v>0</v>
      </c>
    </row>
    <row r="37" spans="2:18" s="104" customFormat="1" x14ac:dyDescent="0.55000000000000004">
      <c r="B37" s="105" t="s">
        <v>184</v>
      </c>
      <c r="D37" s="111">
        <v>27493</v>
      </c>
      <c r="E37" s="93"/>
      <c r="F37" s="111">
        <v>103578489</v>
      </c>
      <c r="G37" s="93"/>
      <c r="H37" s="111">
        <v>118632295</v>
      </c>
      <c r="I37" s="93"/>
      <c r="J37" s="111">
        <v>-15053805</v>
      </c>
      <c r="K37" s="109"/>
      <c r="L37" s="111">
        <v>27493</v>
      </c>
      <c r="M37" s="93"/>
      <c r="N37" s="111">
        <v>103578489</v>
      </c>
      <c r="O37" s="93"/>
      <c r="P37" s="111">
        <v>118632295</v>
      </c>
      <c r="Q37" s="93"/>
      <c r="R37" s="111">
        <v>-15053805</v>
      </c>
    </row>
    <row r="38" spans="2:18" s="104" customFormat="1" x14ac:dyDescent="0.55000000000000004">
      <c r="B38" s="104" t="s">
        <v>139</v>
      </c>
      <c r="D38" s="110">
        <v>681827</v>
      </c>
      <c r="E38" s="93"/>
      <c r="F38" s="110">
        <v>20963430100</v>
      </c>
      <c r="G38" s="93"/>
      <c r="H38" s="110">
        <v>26629588382</v>
      </c>
      <c r="I38" s="93"/>
      <c r="J38" s="110">
        <v>-5666158281</v>
      </c>
      <c r="K38" s="109"/>
      <c r="L38" s="110">
        <v>681827</v>
      </c>
      <c r="M38" s="93"/>
      <c r="N38" s="110">
        <v>20963430100</v>
      </c>
      <c r="O38" s="93"/>
      <c r="P38" s="110">
        <v>21118271323</v>
      </c>
      <c r="Q38" s="93"/>
      <c r="R38" s="110">
        <v>-154841222</v>
      </c>
    </row>
    <row r="39" spans="2:18" s="104" customFormat="1" x14ac:dyDescent="0.55000000000000004">
      <c r="B39" s="104" t="s">
        <v>165</v>
      </c>
      <c r="D39" s="110">
        <v>501303</v>
      </c>
      <c r="E39" s="93"/>
      <c r="F39" s="110">
        <v>1520873394</v>
      </c>
      <c r="G39" s="93"/>
      <c r="H39" s="110">
        <v>1820363862</v>
      </c>
      <c r="I39" s="93"/>
      <c r="J39" s="110">
        <v>-299490467</v>
      </c>
      <c r="K39" s="109"/>
      <c r="L39" s="110">
        <v>501303</v>
      </c>
      <c r="M39" s="93"/>
      <c r="N39" s="110">
        <v>1520873394</v>
      </c>
      <c r="O39" s="93"/>
      <c r="P39" s="110">
        <v>1849015840</v>
      </c>
      <c r="Q39" s="93"/>
      <c r="R39" s="110">
        <v>-328142445</v>
      </c>
    </row>
    <row r="40" spans="2:18" s="104" customFormat="1" x14ac:dyDescent="0.55000000000000004">
      <c r="B40" s="104" t="s">
        <v>162</v>
      </c>
      <c r="D40" s="110">
        <v>250000</v>
      </c>
      <c r="E40" s="93"/>
      <c r="F40" s="110">
        <v>19210016250</v>
      </c>
      <c r="G40" s="93"/>
      <c r="H40" s="110">
        <v>19560418875</v>
      </c>
      <c r="I40" s="93"/>
      <c r="J40" s="110">
        <v>-350402625</v>
      </c>
      <c r="K40" s="109"/>
      <c r="L40" s="110">
        <v>250000</v>
      </c>
      <c r="M40" s="93"/>
      <c r="N40" s="110">
        <v>19210016250</v>
      </c>
      <c r="O40" s="93"/>
      <c r="P40" s="110">
        <v>19877828176</v>
      </c>
      <c r="Q40" s="93"/>
      <c r="R40" s="110">
        <v>-667811926</v>
      </c>
    </row>
    <row r="41" spans="2:18" s="104" customFormat="1" x14ac:dyDescent="0.55000000000000004">
      <c r="B41" s="104" t="s">
        <v>17</v>
      </c>
      <c r="D41" s="110">
        <v>3342000</v>
      </c>
      <c r="E41" s="93"/>
      <c r="F41" s="110">
        <v>38370429405</v>
      </c>
      <c r="G41" s="93"/>
      <c r="H41" s="110">
        <v>41692544505</v>
      </c>
      <c r="I41" s="93"/>
      <c r="J41" s="110">
        <v>-3322115100</v>
      </c>
      <c r="K41" s="109"/>
      <c r="L41" s="110">
        <v>3342000</v>
      </c>
      <c r="M41" s="93"/>
      <c r="N41" s="110">
        <v>38370429405</v>
      </c>
      <c r="O41" s="93"/>
      <c r="P41" s="110">
        <v>39189308922</v>
      </c>
      <c r="Q41" s="93"/>
      <c r="R41" s="110">
        <v>-818879517</v>
      </c>
    </row>
    <row r="42" spans="2:18" s="104" customFormat="1" x14ac:dyDescent="0.55000000000000004">
      <c r="B42" s="104" t="s">
        <v>181</v>
      </c>
      <c r="D42" s="110">
        <v>934794</v>
      </c>
      <c r="E42" s="93"/>
      <c r="F42" s="110">
        <v>19039963182</v>
      </c>
      <c r="G42" s="93"/>
      <c r="H42" s="110">
        <v>19898583145</v>
      </c>
      <c r="I42" s="93"/>
      <c r="J42" s="110">
        <v>-858619962</v>
      </c>
      <c r="K42" s="109"/>
      <c r="L42" s="110">
        <v>934794</v>
      </c>
      <c r="M42" s="93"/>
      <c r="N42" s="110">
        <v>19039963182</v>
      </c>
      <c r="O42" s="93"/>
      <c r="P42" s="110">
        <v>19898583145</v>
      </c>
      <c r="Q42" s="93"/>
      <c r="R42" s="110">
        <v>-858619962</v>
      </c>
    </row>
    <row r="43" spans="2:18" s="104" customFormat="1" x14ac:dyDescent="0.55000000000000004">
      <c r="B43" s="105" t="s">
        <v>166</v>
      </c>
      <c r="D43" s="111">
        <v>940456</v>
      </c>
      <c r="E43" s="93"/>
      <c r="F43" s="111">
        <v>13284364675</v>
      </c>
      <c r="G43" s="93"/>
      <c r="H43" s="111">
        <v>16369403621</v>
      </c>
      <c r="I43" s="93"/>
      <c r="J43" s="111">
        <v>-3085038945</v>
      </c>
      <c r="K43" s="109"/>
      <c r="L43" s="111">
        <v>940456</v>
      </c>
      <c r="M43" s="93"/>
      <c r="N43" s="111">
        <v>13284364675</v>
      </c>
      <c r="O43" s="93"/>
      <c r="P43" s="111">
        <v>15014954934</v>
      </c>
      <c r="Q43" s="93"/>
      <c r="R43" s="111">
        <v>-1730590258</v>
      </c>
    </row>
    <row r="44" spans="2:18" s="104" customFormat="1" x14ac:dyDescent="0.55000000000000004">
      <c r="B44" s="104" t="s">
        <v>19</v>
      </c>
      <c r="D44" s="110">
        <v>2300000</v>
      </c>
      <c r="E44" s="93"/>
      <c r="F44" s="110">
        <v>8454792870</v>
      </c>
      <c r="G44" s="93"/>
      <c r="H44" s="110">
        <v>11461297095</v>
      </c>
      <c r="I44" s="93"/>
      <c r="J44" s="110">
        <v>-3006504225</v>
      </c>
      <c r="K44" s="109"/>
      <c r="L44" s="110">
        <v>2300000</v>
      </c>
      <c r="M44" s="93"/>
      <c r="N44" s="110">
        <v>8454792870</v>
      </c>
      <c r="O44" s="93"/>
      <c r="P44" s="110">
        <v>10194677055</v>
      </c>
      <c r="Q44" s="93"/>
      <c r="R44" s="110">
        <v>-1739884185</v>
      </c>
    </row>
    <row r="45" spans="2:18" s="104" customFormat="1" x14ac:dyDescent="0.55000000000000004">
      <c r="B45" s="104" t="s">
        <v>161</v>
      </c>
      <c r="D45" s="110">
        <v>439000</v>
      </c>
      <c r="E45" s="93"/>
      <c r="F45" s="110">
        <v>28103383980</v>
      </c>
      <c r="G45" s="93"/>
      <c r="H45" s="110">
        <v>29198717734</v>
      </c>
      <c r="I45" s="93"/>
      <c r="J45" s="110">
        <v>-1095333754</v>
      </c>
      <c r="K45" s="109"/>
      <c r="L45" s="110">
        <v>439000</v>
      </c>
      <c r="M45" s="93"/>
      <c r="N45" s="110">
        <v>28103383980</v>
      </c>
      <c r="O45" s="93"/>
      <c r="P45" s="110">
        <v>29985977304</v>
      </c>
      <c r="Q45" s="93"/>
      <c r="R45" s="110">
        <v>-1882593324</v>
      </c>
    </row>
    <row r="46" spans="2:18" s="104" customFormat="1" x14ac:dyDescent="0.55000000000000004">
      <c r="B46" s="104" t="s">
        <v>146</v>
      </c>
      <c r="D46" s="110">
        <v>2655000</v>
      </c>
      <c r="E46" s="93"/>
      <c r="F46" s="110">
        <v>13011269557</v>
      </c>
      <c r="G46" s="93"/>
      <c r="H46" s="110">
        <v>15149023785</v>
      </c>
      <c r="I46" s="93"/>
      <c r="J46" s="110">
        <v>-2137754227</v>
      </c>
      <c r="K46" s="109"/>
      <c r="L46" s="110">
        <v>2655000</v>
      </c>
      <c r="M46" s="93"/>
      <c r="N46" s="110">
        <v>13011269557</v>
      </c>
      <c r="O46" s="93"/>
      <c r="P46" s="110">
        <v>14934648296</v>
      </c>
      <c r="Q46" s="93"/>
      <c r="R46" s="110">
        <v>-1923378738</v>
      </c>
    </row>
    <row r="47" spans="2:18" s="104" customFormat="1" x14ac:dyDescent="0.55000000000000004">
      <c r="B47" s="104" t="s">
        <v>163</v>
      </c>
      <c r="D47" s="110">
        <v>3778923</v>
      </c>
      <c r="E47" s="93"/>
      <c r="F47" s="110">
        <v>30276893569</v>
      </c>
      <c r="G47" s="93"/>
      <c r="H47" s="110">
        <v>42485318396</v>
      </c>
      <c r="I47" s="93"/>
      <c r="J47" s="110">
        <v>-12208424826</v>
      </c>
      <c r="K47" s="109"/>
      <c r="L47" s="110">
        <v>3778923</v>
      </c>
      <c r="M47" s="93"/>
      <c r="N47" s="110">
        <v>30276893569</v>
      </c>
      <c r="O47" s="93"/>
      <c r="P47" s="110">
        <v>36591017986</v>
      </c>
      <c r="Q47" s="93"/>
      <c r="R47" s="110">
        <v>-6314124416</v>
      </c>
    </row>
    <row r="48" spans="2:18" s="104" customFormat="1" x14ac:dyDescent="0.55000000000000004">
      <c r="B48" s="105"/>
      <c r="D48" s="111"/>
      <c r="E48" s="93"/>
      <c r="F48" s="111"/>
      <c r="G48" s="93"/>
      <c r="H48" s="111"/>
      <c r="I48" s="93"/>
      <c r="J48" s="111"/>
      <c r="K48" s="109"/>
      <c r="L48" s="111"/>
      <c r="M48" s="93"/>
      <c r="N48" s="111"/>
      <c r="O48" s="93"/>
      <c r="P48" s="111"/>
      <c r="Q48" s="93"/>
      <c r="R48" s="111"/>
    </row>
    <row r="49" spans="2:18" s="45" customFormat="1" ht="30.75" customHeight="1" thickBot="1" x14ac:dyDescent="0.65">
      <c r="B49" s="107" t="s">
        <v>102</v>
      </c>
      <c r="D49" s="114">
        <f>SUM(D10:D47)</f>
        <v>28793952</v>
      </c>
      <c r="E49" s="49"/>
      <c r="F49" s="114">
        <f>SUM(F10:F48)</f>
        <v>460522677229</v>
      </c>
      <c r="G49" s="49"/>
      <c r="H49" s="114">
        <f>SUM(H10:H48)</f>
        <v>496436475538</v>
      </c>
      <c r="I49" s="49"/>
      <c r="J49" s="114">
        <f>SUM(J10:J48)</f>
        <v>-35913798295</v>
      </c>
      <c r="K49" s="115"/>
      <c r="L49" s="114">
        <f>SUM(L10:L48)</f>
        <v>28793952</v>
      </c>
      <c r="M49" s="49"/>
      <c r="N49" s="114">
        <f>SUM(N10:N48)</f>
        <v>460522677229</v>
      </c>
      <c r="O49" s="49"/>
      <c r="P49" s="114">
        <f>SUM(P10:P48)</f>
        <v>450134268135</v>
      </c>
      <c r="Q49" s="49"/>
      <c r="R49" s="114">
        <f>SUM(R10:R48)</f>
        <v>10388409101</v>
      </c>
    </row>
    <row r="50" spans="2:18" ht="21.75" thickTop="1" x14ac:dyDescent="0.55000000000000004"/>
    <row r="51" spans="2:18" ht="30" x14ac:dyDescent="0.75">
      <c r="J51" s="66">
        <v>11</v>
      </c>
    </row>
  </sheetData>
  <sortState xmlns:xlrd2="http://schemas.microsoft.com/office/spreadsheetml/2017/richdata2" ref="B10:R47">
    <sortCondition descending="1" ref="R10:R47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3622047244094488" right="0.23622047244094488" top="0.74803149606299213" bottom="0.74803149606299213" header="0.31496062992125984" footer="0.31496062992125984"/>
  <pageSetup paperSize="9" scale="4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1"/>
  <sheetViews>
    <sheetView rightToLeft="1" topLeftCell="A20" zoomScale="96" zoomScaleNormal="96" workbookViewId="0">
      <selection activeCell="M21" sqref="M21"/>
    </sheetView>
  </sheetViews>
  <sheetFormatPr defaultRowHeight="21" x14ac:dyDescent="0.55000000000000004"/>
  <cols>
    <col min="1" max="1" width="3.7109375" style="2" customWidth="1"/>
    <col min="2" max="2" width="28.85546875" style="2" bestFit="1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2:28" ht="30" x14ac:dyDescent="0.55000000000000004">
      <c r="B3" s="124" t="s">
        <v>63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2:28" ht="30" x14ac:dyDescent="0.55000000000000004">
      <c r="B4" s="124" t="s">
        <v>178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126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5" t="s">
        <v>2</v>
      </c>
      <c r="D8" s="124" t="s">
        <v>65</v>
      </c>
      <c r="E8" s="124" t="s">
        <v>65</v>
      </c>
      <c r="F8" s="124" t="s">
        <v>65</v>
      </c>
      <c r="G8" s="124" t="s">
        <v>65</v>
      </c>
      <c r="H8" s="124" t="s">
        <v>65</v>
      </c>
      <c r="I8" s="124" t="s">
        <v>65</v>
      </c>
      <c r="J8" s="124" t="s">
        <v>65</v>
      </c>
      <c r="L8" s="124" t="s">
        <v>66</v>
      </c>
      <c r="M8" s="124" t="s">
        <v>66</v>
      </c>
      <c r="N8" s="124" t="s">
        <v>66</v>
      </c>
      <c r="O8" s="124" t="s">
        <v>66</v>
      </c>
      <c r="P8" s="124" t="s">
        <v>66</v>
      </c>
      <c r="Q8" s="124" t="s">
        <v>66</v>
      </c>
      <c r="R8" s="124" t="s">
        <v>66</v>
      </c>
    </row>
    <row r="9" spans="2:28" s="4" customFormat="1" ht="63" customHeight="1" x14ac:dyDescent="0.55000000000000004">
      <c r="B9" s="145" t="s">
        <v>2</v>
      </c>
      <c r="D9" s="127" t="s">
        <v>6</v>
      </c>
      <c r="E9" s="51"/>
      <c r="F9" s="127" t="s">
        <v>81</v>
      </c>
      <c r="G9" s="51"/>
      <c r="H9" s="127" t="s">
        <v>82</v>
      </c>
      <c r="I9" s="51"/>
      <c r="J9" s="127" t="s">
        <v>84</v>
      </c>
      <c r="L9" s="127" t="s">
        <v>6</v>
      </c>
      <c r="M9" s="51"/>
      <c r="N9" s="127" t="s">
        <v>81</v>
      </c>
      <c r="O9" s="51"/>
      <c r="P9" s="127" t="s">
        <v>82</v>
      </c>
      <c r="Q9" s="51"/>
      <c r="R9" s="127" t="s">
        <v>84</v>
      </c>
    </row>
    <row r="10" spans="2:28" x14ac:dyDescent="0.55000000000000004">
      <c r="B10" s="46" t="s">
        <v>79</v>
      </c>
      <c r="D10" s="9">
        <v>530330</v>
      </c>
      <c r="F10" s="9">
        <v>12942134903</v>
      </c>
      <c r="H10" s="9">
        <v>9154304789</v>
      </c>
      <c r="J10" s="9">
        <v>3787830114</v>
      </c>
      <c r="L10" s="9">
        <v>530330</v>
      </c>
      <c r="N10" s="9">
        <v>12942134903</v>
      </c>
      <c r="P10" s="9">
        <v>9154304789</v>
      </c>
      <c r="R10" s="9">
        <v>3787830114</v>
      </c>
    </row>
    <row r="11" spans="2:28" x14ac:dyDescent="0.55000000000000004">
      <c r="B11" s="58" t="s">
        <v>164</v>
      </c>
      <c r="D11" s="59">
        <v>1138606</v>
      </c>
      <c r="F11" s="59">
        <v>21115813585</v>
      </c>
      <c r="H11" s="59">
        <v>19732146762</v>
      </c>
      <c r="J11" s="59">
        <v>1383666823</v>
      </c>
      <c r="L11" s="59">
        <v>1138606</v>
      </c>
      <c r="N11" s="59">
        <v>21115813585</v>
      </c>
      <c r="P11" s="59">
        <v>19732146762</v>
      </c>
      <c r="R11" s="59">
        <v>1383666823</v>
      </c>
    </row>
    <row r="12" spans="2:28" x14ac:dyDescent="0.55000000000000004">
      <c r="B12" s="58" t="s">
        <v>128</v>
      </c>
      <c r="D12" s="59">
        <v>1814680</v>
      </c>
      <c r="F12" s="59">
        <v>5790861145</v>
      </c>
      <c r="H12" s="59">
        <v>4556607584</v>
      </c>
      <c r="J12" s="59">
        <v>1234253561</v>
      </c>
      <c r="L12" s="59">
        <v>1814680</v>
      </c>
      <c r="N12" s="59">
        <v>5790861145</v>
      </c>
      <c r="P12" s="59">
        <v>4556607584</v>
      </c>
      <c r="R12" s="59">
        <v>1234253561</v>
      </c>
    </row>
    <row r="13" spans="2:28" x14ac:dyDescent="0.55000000000000004">
      <c r="B13" s="58" t="s">
        <v>85</v>
      </c>
      <c r="D13" s="59">
        <v>0</v>
      </c>
      <c r="F13" s="59">
        <v>0</v>
      </c>
      <c r="H13" s="59">
        <v>0</v>
      </c>
      <c r="J13" s="59">
        <v>0</v>
      </c>
      <c r="L13" s="59">
        <v>231433</v>
      </c>
      <c r="N13" s="59">
        <v>8667341847</v>
      </c>
      <c r="P13" s="59">
        <v>7476819143</v>
      </c>
      <c r="R13" s="59">
        <v>1190522704</v>
      </c>
    </row>
    <row r="14" spans="2:28" x14ac:dyDescent="0.55000000000000004">
      <c r="B14" s="58" t="s">
        <v>138</v>
      </c>
      <c r="D14" s="59">
        <v>432991</v>
      </c>
      <c r="F14" s="59">
        <v>15084903323</v>
      </c>
      <c r="H14" s="59">
        <v>14107983424</v>
      </c>
      <c r="J14" s="59">
        <v>976919899</v>
      </c>
      <c r="L14" s="59">
        <v>432991</v>
      </c>
      <c r="N14" s="59">
        <v>15084903323</v>
      </c>
      <c r="P14" s="59">
        <v>14107983424</v>
      </c>
      <c r="R14" s="59">
        <v>976919899</v>
      </c>
    </row>
    <row r="15" spans="2:28" x14ac:dyDescent="0.55000000000000004">
      <c r="B15" s="2" t="s">
        <v>153</v>
      </c>
      <c r="D15" s="3">
        <v>10200</v>
      </c>
      <c r="F15" s="3">
        <v>6321528019</v>
      </c>
      <c r="H15" s="3">
        <v>6118629000</v>
      </c>
      <c r="J15" s="3">
        <v>202899019</v>
      </c>
      <c r="L15" s="3">
        <v>28279</v>
      </c>
      <c r="N15" s="3">
        <v>17185116642</v>
      </c>
      <c r="P15" s="3">
        <v>16885457974</v>
      </c>
      <c r="R15" s="3">
        <v>299658668</v>
      </c>
    </row>
    <row r="16" spans="2:28" x14ac:dyDescent="0.55000000000000004">
      <c r="B16" s="2" t="s">
        <v>172</v>
      </c>
      <c r="D16" s="3">
        <v>14600</v>
      </c>
      <c r="F16" s="3">
        <v>8807065432</v>
      </c>
      <c r="H16" s="3">
        <v>8523472397</v>
      </c>
      <c r="J16" s="3">
        <v>283593035</v>
      </c>
      <c r="L16" s="3">
        <v>14600</v>
      </c>
      <c r="N16" s="3">
        <v>8807065432</v>
      </c>
      <c r="P16" s="3">
        <v>8523472397</v>
      </c>
      <c r="R16" s="3">
        <v>283593035</v>
      </c>
    </row>
    <row r="17" spans="2:18" x14ac:dyDescent="0.55000000000000004">
      <c r="B17" s="58" t="s">
        <v>137</v>
      </c>
      <c r="D17" s="59">
        <v>0</v>
      </c>
      <c r="F17" s="59">
        <v>0</v>
      </c>
      <c r="H17" s="59">
        <v>0</v>
      </c>
      <c r="J17" s="59">
        <v>0</v>
      </c>
      <c r="L17" s="59">
        <v>453479</v>
      </c>
      <c r="N17" s="59">
        <v>10827754839</v>
      </c>
      <c r="P17" s="59">
        <v>10647442494</v>
      </c>
      <c r="R17" s="59">
        <v>180312345</v>
      </c>
    </row>
    <row r="18" spans="2:18" x14ac:dyDescent="0.55000000000000004">
      <c r="B18" s="58" t="s">
        <v>155</v>
      </c>
      <c r="D18" s="59">
        <v>3660</v>
      </c>
      <c r="F18" s="59">
        <v>3660000000</v>
      </c>
      <c r="H18" s="59">
        <v>3528147360</v>
      </c>
      <c r="J18" s="59">
        <v>131852640</v>
      </c>
      <c r="L18" s="59">
        <v>10000</v>
      </c>
      <c r="N18" s="59">
        <v>9803833643</v>
      </c>
      <c r="P18" s="59">
        <v>9639746887</v>
      </c>
      <c r="R18" s="59">
        <v>164086756</v>
      </c>
    </row>
    <row r="19" spans="2:18" x14ac:dyDescent="0.55000000000000004">
      <c r="B19" s="58" t="s">
        <v>169</v>
      </c>
      <c r="D19" s="59">
        <v>15200</v>
      </c>
      <c r="F19" s="59">
        <v>9277918077</v>
      </c>
      <c r="H19" s="59">
        <v>9116766995</v>
      </c>
      <c r="J19" s="59">
        <v>161151082</v>
      </c>
      <c r="L19" s="59">
        <v>15200</v>
      </c>
      <c r="N19" s="59">
        <v>9277918077</v>
      </c>
      <c r="P19" s="59">
        <v>9116766995</v>
      </c>
      <c r="R19" s="59">
        <v>161151082</v>
      </c>
    </row>
    <row r="20" spans="2:18" x14ac:dyDescent="0.55000000000000004">
      <c r="B20" s="58" t="s">
        <v>141</v>
      </c>
      <c r="D20" s="59">
        <v>0</v>
      </c>
      <c r="F20" s="59">
        <v>0</v>
      </c>
      <c r="H20" s="59">
        <v>0</v>
      </c>
      <c r="J20" s="59">
        <v>0</v>
      </c>
      <c r="L20" s="59">
        <v>1664444</v>
      </c>
      <c r="N20" s="59">
        <v>4314715224</v>
      </c>
      <c r="P20" s="59">
        <v>4171096747</v>
      </c>
      <c r="R20" s="59">
        <v>143618477</v>
      </c>
    </row>
    <row r="21" spans="2:18" x14ac:dyDescent="0.55000000000000004">
      <c r="B21" s="2" t="s">
        <v>167</v>
      </c>
      <c r="D21" s="3">
        <v>0</v>
      </c>
      <c r="F21" s="3">
        <v>0</v>
      </c>
      <c r="H21" s="3">
        <v>0</v>
      </c>
      <c r="J21" s="3">
        <v>0</v>
      </c>
      <c r="L21" s="3">
        <v>8018</v>
      </c>
      <c r="N21" s="3">
        <v>8018000000</v>
      </c>
      <c r="P21" s="3">
        <v>7955237773</v>
      </c>
      <c r="R21" s="3">
        <v>62762227</v>
      </c>
    </row>
    <row r="22" spans="2:18" x14ac:dyDescent="0.55000000000000004">
      <c r="B22" s="58" t="s">
        <v>187</v>
      </c>
      <c r="D22" s="59">
        <v>15000</v>
      </c>
      <c r="F22" s="59">
        <v>15000000000</v>
      </c>
      <c r="H22" s="59">
        <v>14937494923</v>
      </c>
      <c r="J22" s="59">
        <v>62505077</v>
      </c>
      <c r="L22" s="59">
        <v>15000</v>
      </c>
      <c r="N22" s="59">
        <v>15000000000</v>
      </c>
      <c r="P22" s="59">
        <v>14937494923</v>
      </c>
      <c r="R22" s="59">
        <v>62505077</v>
      </c>
    </row>
    <row r="23" spans="2:18" x14ac:dyDescent="0.55000000000000004">
      <c r="B23" s="58" t="s">
        <v>148</v>
      </c>
      <c r="D23" s="59">
        <v>0</v>
      </c>
      <c r="F23" s="59">
        <v>0</v>
      </c>
      <c r="H23" s="59">
        <v>0</v>
      </c>
      <c r="J23" s="59">
        <v>0</v>
      </c>
      <c r="L23" s="59">
        <v>2617000</v>
      </c>
      <c r="N23" s="59">
        <v>26667584066</v>
      </c>
      <c r="P23" s="59">
        <v>26627741626</v>
      </c>
      <c r="R23" s="59">
        <v>39842440</v>
      </c>
    </row>
    <row r="24" spans="2:18" x14ac:dyDescent="0.55000000000000004">
      <c r="B24" s="2" t="s">
        <v>158</v>
      </c>
      <c r="D24" s="3">
        <v>1100</v>
      </c>
      <c r="F24" s="3">
        <v>692214515</v>
      </c>
      <c r="H24" s="3">
        <v>684891106</v>
      </c>
      <c r="J24" s="3">
        <v>7323409</v>
      </c>
      <c r="L24" s="3">
        <v>11100</v>
      </c>
      <c r="N24" s="3">
        <v>6754257476</v>
      </c>
      <c r="P24" s="3">
        <v>6717584333</v>
      </c>
      <c r="R24" s="3">
        <v>36673143</v>
      </c>
    </row>
    <row r="25" spans="2:18" x14ac:dyDescent="0.55000000000000004">
      <c r="B25" s="58" t="s">
        <v>140</v>
      </c>
      <c r="D25" s="59">
        <v>19000</v>
      </c>
      <c r="F25" s="59">
        <v>64782244</v>
      </c>
      <c r="H25" s="59">
        <v>55300989</v>
      </c>
      <c r="J25" s="59">
        <v>9481255</v>
      </c>
      <c r="L25" s="59">
        <v>19000</v>
      </c>
      <c r="N25" s="59">
        <v>64782244</v>
      </c>
      <c r="P25" s="59">
        <v>55300989</v>
      </c>
      <c r="R25" s="59">
        <v>9481255</v>
      </c>
    </row>
    <row r="26" spans="2:18" x14ac:dyDescent="0.55000000000000004">
      <c r="B26" s="2" t="s">
        <v>171</v>
      </c>
      <c r="D26" s="3">
        <v>0</v>
      </c>
      <c r="F26" s="3">
        <v>0</v>
      </c>
      <c r="H26" s="3">
        <v>0</v>
      </c>
      <c r="J26" s="3">
        <v>0</v>
      </c>
      <c r="L26" s="3">
        <v>1149</v>
      </c>
      <c r="N26" s="3">
        <v>727908913</v>
      </c>
      <c r="P26" s="3">
        <v>726322598</v>
      </c>
      <c r="R26" s="3">
        <v>1586315</v>
      </c>
    </row>
    <row r="27" spans="2:18" x14ac:dyDescent="0.55000000000000004">
      <c r="B27" s="58" t="s">
        <v>189</v>
      </c>
      <c r="D27" s="59">
        <v>100</v>
      </c>
      <c r="F27" s="59">
        <v>60115104</v>
      </c>
      <c r="H27" s="59">
        <v>59569792</v>
      </c>
      <c r="J27" s="59">
        <v>545312</v>
      </c>
      <c r="L27" s="59">
        <v>100</v>
      </c>
      <c r="N27" s="59">
        <v>60115104</v>
      </c>
      <c r="P27" s="59">
        <v>59569792</v>
      </c>
      <c r="R27" s="59">
        <v>545312</v>
      </c>
    </row>
    <row r="28" spans="2:18" x14ac:dyDescent="0.55000000000000004">
      <c r="B28" s="2" t="s">
        <v>159</v>
      </c>
      <c r="D28" s="3">
        <v>0</v>
      </c>
      <c r="F28" s="3">
        <v>0</v>
      </c>
      <c r="H28" s="3">
        <v>0</v>
      </c>
      <c r="J28" s="3">
        <v>0</v>
      </c>
      <c r="L28" s="3">
        <v>224</v>
      </c>
      <c r="N28" s="3">
        <v>126308625</v>
      </c>
      <c r="P28" s="3">
        <v>126276001</v>
      </c>
      <c r="R28" s="3">
        <v>32624</v>
      </c>
    </row>
    <row r="29" spans="2:18" ht="21.75" thickBot="1" x14ac:dyDescent="0.6">
      <c r="B29" s="32" t="s">
        <v>102</v>
      </c>
      <c r="D29" s="10"/>
      <c r="F29" s="10">
        <f>SUM(F10:F28)</f>
        <v>98817336347</v>
      </c>
      <c r="H29" s="10">
        <f>SUM(H10:H28)</f>
        <v>90575315121</v>
      </c>
      <c r="J29" s="10">
        <f>SUM(J10:J28)</f>
        <v>8242021226</v>
      </c>
      <c r="L29" s="10">
        <f>SUM(L10:L28)</f>
        <v>9005633</v>
      </c>
      <c r="N29" s="10">
        <f>SUM(N10:N28)</f>
        <v>181236415088</v>
      </c>
      <c r="P29" s="10">
        <f>SUM(P10:P28)</f>
        <v>171217373231</v>
      </c>
      <c r="R29" s="10">
        <f>SUM(R10:R28)</f>
        <v>10019041857</v>
      </c>
    </row>
    <row r="30" spans="2:18" ht="21.75" thickTop="1" x14ac:dyDescent="0.55000000000000004"/>
    <row r="31" spans="2:18" ht="26.25" x14ac:dyDescent="0.65">
      <c r="J31" s="28">
        <v>12</v>
      </c>
    </row>
  </sheetData>
  <sortState xmlns:xlrd2="http://schemas.microsoft.com/office/spreadsheetml/2017/richdata2" ref="B10:R28">
    <sortCondition descending="1" ref="R10:R28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5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24"/>
  <sheetViews>
    <sheetView rightToLeft="1" topLeftCell="A18" workbookViewId="0">
      <selection activeCell="M21" sqref="M21"/>
    </sheetView>
  </sheetViews>
  <sheetFormatPr defaultRowHeight="21" x14ac:dyDescent="0.6"/>
  <cols>
    <col min="1" max="1" width="5.7109375" style="1" customWidth="1"/>
    <col min="2" max="2" width="39.140625" style="1" customWidth="1"/>
    <col min="3" max="3" width="1" style="1" customWidth="1"/>
    <col min="4" max="4" width="17.710937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42578125" style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4.5703125" style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7"/>
      <c r="R2" s="17"/>
      <c r="S2" s="17"/>
      <c r="T2" s="17"/>
      <c r="U2" s="17"/>
    </row>
    <row r="3" spans="2:28" ht="30" x14ac:dyDescent="0.6">
      <c r="B3" s="124" t="s">
        <v>63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7"/>
      <c r="R3" s="17"/>
    </row>
    <row r="4" spans="2:28" ht="30" x14ac:dyDescent="0.6">
      <c r="B4" s="124" t="s">
        <v>178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7"/>
      <c r="R4" s="17"/>
    </row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14" t="s">
        <v>144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16" customFormat="1" ht="27" customHeight="1" x14ac:dyDescent="0.6">
      <c r="B8" s="125" t="s">
        <v>67</v>
      </c>
      <c r="D8" s="126" t="s">
        <v>65</v>
      </c>
      <c r="E8" s="126" t="s">
        <v>65</v>
      </c>
      <c r="F8" s="126" t="s">
        <v>65</v>
      </c>
      <c r="G8" s="126" t="s">
        <v>65</v>
      </c>
      <c r="H8" s="126" t="s">
        <v>65</v>
      </c>
      <c r="I8" s="126" t="s">
        <v>65</v>
      </c>
      <c r="J8" s="126" t="s">
        <v>65</v>
      </c>
      <c r="L8" s="126" t="s">
        <v>66</v>
      </c>
      <c r="M8" s="126" t="s">
        <v>66</v>
      </c>
      <c r="N8" s="126" t="s">
        <v>66</v>
      </c>
      <c r="O8" s="126" t="s">
        <v>66</v>
      </c>
      <c r="P8" s="126" t="s">
        <v>66</v>
      </c>
      <c r="Q8" s="126" t="s">
        <v>66</v>
      </c>
      <c r="R8" s="126" t="s">
        <v>66</v>
      </c>
    </row>
    <row r="9" spans="2:28" s="55" customFormat="1" ht="48" customHeight="1" x14ac:dyDescent="0.75">
      <c r="B9" s="125" t="s">
        <v>67</v>
      </c>
      <c r="D9" s="151" t="s">
        <v>90</v>
      </c>
      <c r="E9" s="56"/>
      <c r="F9" s="151" t="s">
        <v>87</v>
      </c>
      <c r="G9" s="56"/>
      <c r="H9" s="151" t="s">
        <v>88</v>
      </c>
      <c r="I9" s="56"/>
      <c r="J9" s="151" t="s">
        <v>91</v>
      </c>
      <c r="L9" s="151" t="s">
        <v>90</v>
      </c>
      <c r="M9" s="56"/>
      <c r="N9" s="151" t="s">
        <v>87</v>
      </c>
      <c r="O9" s="56"/>
      <c r="P9" s="151" t="s">
        <v>88</v>
      </c>
      <c r="Q9" s="56"/>
      <c r="R9" s="151" t="s">
        <v>91</v>
      </c>
      <c r="T9" s="80"/>
    </row>
    <row r="10" spans="2:28" s="55" customFormat="1" ht="24.75" customHeight="1" x14ac:dyDescent="0.75">
      <c r="B10" s="93" t="s">
        <v>149</v>
      </c>
      <c r="C10" s="1"/>
      <c r="D10" s="90">
        <v>81700824</v>
      </c>
      <c r="E10" s="90"/>
      <c r="F10" s="106">
        <v>53991</v>
      </c>
      <c r="G10" s="106"/>
      <c r="H10" s="106">
        <v>0</v>
      </c>
      <c r="I10" s="106"/>
      <c r="J10" s="106">
        <v>81754815</v>
      </c>
      <c r="K10" s="106"/>
      <c r="L10" s="106">
        <v>160884444</v>
      </c>
      <c r="M10" s="106"/>
      <c r="N10" s="106">
        <v>214081650</v>
      </c>
      <c r="O10" s="106"/>
      <c r="P10" s="106">
        <v>0</v>
      </c>
      <c r="Q10" s="106"/>
      <c r="R10" s="106">
        <v>374966094</v>
      </c>
      <c r="T10" s="80"/>
    </row>
    <row r="11" spans="2:28" s="55" customFormat="1" ht="21.75" customHeight="1" x14ac:dyDescent="0.75">
      <c r="B11" s="95" t="s">
        <v>153</v>
      </c>
      <c r="D11" s="89">
        <v>0</v>
      </c>
      <c r="E11" s="112"/>
      <c r="F11" s="106">
        <v>-105119252</v>
      </c>
      <c r="G11" s="106"/>
      <c r="H11" s="106">
        <v>202899019</v>
      </c>
      <c r="I11" s="106"/>
      <c r="J11" s="106">
        <v>97779767</v>
      </c>
      <c r="K11" s="106"/>
      <c r="L11" s="106">
        <v>0</v>
      </c>
      <c r="M11" s="106"/>
      <c r="N11" s="106">
        <v>0</v>
      </c>
      <c r="O11" s="106"/>
      <c r="P11" s="106">
        <v>299658668</v>
      </c>
      <c r="Q11" s="106"/>
      <c r="R11" s="106">
        <v>299658668</v>
      </c>
      <c r="T11" s="80"/>
    </row>
    <row r="12" spans="2:28" s="55" customFormat="1" ht="21.75" customHeight="1" x14ac:dyDescent="0.75">
      <c r="B12" s="95" t="s">
        <v>172</v>
      </c>
      <c r="D12" s="89">
        <v>0</v>
      </c>
      <c r="E12" s="112"/>
      <c r="F12" s="106">
        <v>-136231153</v>
      </c>
      <c r="G12" s="106"/>
      <c r="H12" s="106">
        <v>283593035</v>
      </c>
      <c r="I12" s="106"/>
      <c r="J12" s="106">
        <v>147361882</v>
      </c>
      <c r="K12" s="106"/>
      <c r="L12" s="106">
        <v>0</v>
      </c>
      <c r="M12" s="106"/>
      <c r="N12" s="106">
        <v>1566721</v>
      </c>
      <c r="O12" s="106"/>
      <c r="P12" s="106">
        <v>283593035</v>
      </c>
      <c r="Q12" s="106"/>
      <c r="R12" s="106">
        <v>285159756</v>
      </c>
      <c r="T12" s="80"/>
    </row>
    <row r="13" spans="2:28" s="55" customFormat="1" ht="21.75" customHeight="1" x14ac:dyDescent="0.75">
      <c r="B13" s="95" t="s">
        <v>155</v>
      </c>
      <c r="D13" s="89">
        <v>0</v>
      </c>
      <c r="E13" s="112"/>
      <c r="F13" s="106">
        <v>-91302495</v>
      </c>
      <c r="G13" s="106"/>
      <c r="H13" s="106">
        <v>131852640</v>
      </c>
      <c r="I13" s="106"/>
      <c r="J13" s="106">
        <v>40550145</v>
      </c>
      <c r="K13" s="106"/>
      <c r="L13" s="106">
        <v>0</v>
      </c>
      <c r="M13" s="106"/>
      <c r="N13" s="106">
        <v>0</v>
      </c>
      <c r="O13" s="106"/>
      <c r="P13" s="106">
        <v>164086756</v>
      </c>
      <c r="Q13" s="106"/>
      <c r="R13" s="106">
        <v>164086756</v>
      </c>
      <c r="T13" s="80"/>
    </row>
    <row r="14" spans="2:28" s="55" customFormat="1" ht="21.75" customHeight="1" x14ac:dyDescent="0.75">
      <c r="B14" s="95" t="s">
        <v>169</v>
      </c>
      <c r="D14" s="89">
        <v>0</v>
      </c>
      <c r="E14" s="112"/>
      <c r="F14" s="106">
        <v>-51678673</v>
      </c>
      <c r="G14" s="106"/>
      <c r="H14" s="106">
        <v>161151082</v>
      </c>
      <c r="I14" s="106"/>
      <c r="J14" s="106">
        <v>109472409</v>
      </c>
      <c r="K14" s="106"/>
      <c r="L14" s="106">
        <v>0</v>
      </c>
      <c r="M14" s="106"/>
      <c r="N14" s="106">
        <v>0</v>
      </c>
      <c r="O14" s="106"/>
      <c r="P14" s="106">
        <v>161151082</v>
      </c>
      <c r="Q14" s="106"/>
      <c r="R14" s="106">
        <v>161151082</v>
      </c>
      <c r="T14" s="80"/>
    </row>
    <row r="15" spans="2:28" s="55" customFormat="1" ht="21.75" customHeight="1" x14ac:dyDescent="0.75">
      <c r="B15" s="93" t="s">
        <v>167</v>
      </c>
      <c r="C15" s="1"/>
      <c r="D15" s="90">
        <v>0</v>
      </c>
      <c r="E15" s="90"/>
      <c r="F15" s="106">
        <v>0</v>
      </c>
      <c r="G15" s="106"/>
      <c r="H15" s="106">
        <v>0</v>
      </c>
      <c r="I15" s="106"/>
      <c r="J15" s="106">
        <v>0</v>
      </c>
      <c r="K15" s="106"/>
      <c r="L15" s="106">
        <v>0</v>
      </c>
      <c r="M15" s="106"/>
      <c r="N15" s="106">
        <v>0</v>
      </c>
      <c r="O15" s="106"/>
      <c r="P15" s="106">
        <v>62762227</v>
      </c>
      <c r="Q15" s="106"/>
      <c r="R15" s="106">
        <v>62762227</v>
      </c>
      <c r="T15" s="80"/>
    </row>
    <row r="16" spans="2:28" s="55" customFormat="1" ht="21.75" customHeight="1" x14ac:dyDescent="0.75">
      <c r="B16" s="93" t="s">
        <v>187</v>
      </c>
      <c r="C16" s="1"/>
      <c r="D16" s="90">
        <v>0</v>
      </c>
      <c r="E16" s="90"/>
      <c r="F16" s="106">
        <v>0</v>
      </c>
      <c r="G16" s="106"/>
      <c r="H16" s="106">
        <v>62505077</v>
      </c>
      <c r="I16" s="106"/>
      <c r="J16" s="106">
        <v>62505077</v>
      </c>
      <c r="K16" s="106"/>
      <c r="L16" s="106">
        <v>0</v>
      </c>
      <c r="M16" s="106"/>
      <c r="N16" s="106">
        <v>0</v>
      </c>
      <c r="O16" s="106"/>
      <c r="P16" s="106">
        <v>62505077</v>
      </c>
      <c r="Q16" s="106"/>
      <c r="R16" s="106">
        <v>62505077</v>
      </c>
      <c r="T16" s="80"/>
    </row>
    <row r="17" spans="2:20" s="55" customFormat="1" ht="27.75" customHeight="1" x14ac:dyDescent="0.75">
      <c r="B17" s="95" t="s">
        <v>158</v>
      </c>
      <c r="D17" s="89">
        <v>0</v>
      </c>
      <c r="E17" s="112"/>
      <c r="F17" s="106">
        <v>0</v>
      </c>
      <c r="G17" s="106"/>
      <c r="H17" s="106">
        <v>7323409</v>
      </c>
      <c r="I17" s="106"/>
      <c r="J17" s="106">
        <v>7323409</v>
      </c>
      <c r="K17" s="106"/>
      <c r="L17" s="106">
        <v>0</v>
      </c>
      <c r="M17" s="106"/>
      <c r="N17" s="106">
        <v>0</v>
      </c>
      <c r="O17" s="106"/>
      <c r="P17" s="106">
        <v>36673143</v>
      </c>
      <c r="Q17" s="106"/>
      <c r="R17" s="106">
        <v>36673143</v>
      </c>
      <c r="S17" s="80"/>
      <c r="T17" s="80"/>
    </row>
    <row r="18" spans="2:20" ht="26.25" x14ac:dyDescent="0.75">
      <c r="B18" s="92" t="s">
        <v>171</v>
      </c>
      <c r="D18" s="89">
        <v>0</v>
      </c>
      <c r="E18" s="112"/>
      <c r="F18" s="106">
        <v>0</v>
      </c>
      <c r="G18" s="106"/>
      <c r="H18" s="106">
        <v>0</v>
      </c>
      <c r="I18" s="106"/>
      <c r="J18" s="106">
        <v>0</v>
      </c>
      <c r="K18" s="106"/>
      <c r="L18" s="106">
        <v>0</v>
      </c>
      <c r="M18" s="106"/>
      <c r="N18" s="106">
        <v>0</v>
      </c>
      <c r="O18" s="106"/>
      <c r="P18" s="106">
        <v>1586315</v>
      </c>
      <c r="Q18" s="106"/>
      <c r="R18" s="106">
        <v>1586315</v>
      </c>
      <c r="S18" s="79">
        <v>0</v>
      </c>
      <c r="T18" s="79"/>
    </row>
    <row r="19" spans="2:20" ht="26.25" x14ac:dyDescent="0.75">
      <c r="B19" s="95" t="s">
        <v>189</v>
      </c>
      <c r="C19" s="55"/>
      <c r="D19" s="89">
        <v>0</v>
      </c>
      <c r="E19" s="112"/>
      <c r="F19" s="106">
        <v>0</v>
      </c>
      <c r="G19" s="106"/>
      <c r="H19" s="106">
        <v>545312</v>
      </c>
      <c r="I19" s="106"/>
      <c r="J19" s="106">
        <v>545312</v>
      </c>
      <c r="K19" s="106"/>
      <c r="L19" s="106">
        <v>0</v>
      </c>
      <c r="M19" s="106"/>
      <c r="N19" s="106">
        <v>0</v>
      </c>
      <c r="O19" s="106"/>
      <c r="P19" s="106">
        <v>545312</v>
      </c>
      <c r="Q19" s="106"/>
      <c r="R19" s="106">
        <v>545312</v>
      </c>
    </row>
    <row r="20" spans="2:20" ht="26.25" x14ac:dyDescent="0.75">
      <c r="B20" s="94" t="s">
        <v>159</v>
      </c>
      <c r="C20" s="55"/>
      <c r="D20" s="89">
        <v>0</v>
      </c>
      <c r="E20" s="112"/>
      <c r="F20" s="106">
        <v>0</v>
      </c>
      <c r="G20" s="106"/>
      <c r="H20" s="106">
        <v>0</v>
      </c>
      <c r="I20" s="106"/>
      <c r="J20" s="106">
        <v>0</v>
      </c>
      <c r="K20" s="106"/>
      <c r="L20" s="106">
        <v>0</v>
      </c>
      <c r="M20" s="106"/>
      <c r="N20" s="106">
        <v>0</v>
      </c>
      <c r="O20" s="106"/>
      <c r="P20" s="106">
        <v>32624</v>
      </c>
      <c r="Q20" s="106"/>
      <c r="R20" s="106">
        <v>32624</v>
      </c>
    </row>
    <row r="21" spans="2:20" ht="21.75" x14ac:dyDescent="0.6">
      <c r="B21" s="93"/>
      <c r="D21" s="90"/>
      <c r="E21" s="90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</row>
    <row r="22" spans="2:20" ht="24.75" thickBot="1" x14ac:dyDescent="0.65">
      <c r="B22" s="27" t="s">
        <v>102</v>
      </c>
      <c r="D22" s="83">
        <f>SUM(D10:D21)</f>
        <v>81700824</v>
      </c>
      <c r="E22" s="90">
        <v>0</v>
      </c>
      <c r="F22" s="83">
        <f>SUM(F10:F20)</f>
        <v>-384277582</v>
      </c>
      <c r="G22" s="106">
        <v>0</v>
      </c>
      <c r="H22" s="83">
        <f>SUM(H10:H20)</f>
        <v>849869574</v>
      </c>
      <c r="I22" s="106">
        <v>0</v>
      </c>
      <c r="J22" s="83">
        <f>SUM(J10:J20)</f>
        <v>547292816</v>
      </c>
      <c r="K22" s="106">
        <v>0</v>
      </c>
      <c r="L22" s="83">
        <f>SUM(L10:L21)</f>
        <v>160884444</v>
      </c>
      <c r="M22" s="106">
        <v>0</v>
      </c>
      <c r="N22" s="83">
        <f>SUM(N10:N20)</f>
        <v>215648371</v>
      </c>
      <c r="O22" s="106">
        <v>0</v>
      </c>
      <c r="P22" s="83">
        <f>SUM(P10:P20)</f>
        <v>1072594239</v>
      </c>
      <c r="Q22" s="106">
        <v>0</v>
      </c>
      <c r="R22" s="83">
        <f>SUM(R10:R20)</f>
        <v>1449127054</v>
      </c>
    </row>
    <row r="23" spans="2:20" ht="22.5" thickTop="1" x14ac:dyDescent="0.6">
      <c r="D23" s="106"/>
    </row>
    <row r="24" spans="2:20" ht="30" x14ac:dyDescent="0.75">
      <c r="J24" s="61">
        <v>13</v>
      </c>
    </row>
  </sheetData>
  <sortState xmlns:xlrd2="http://schemas.microsoft.com/office/spreadsheetml/2017/richdata2" ref="B10:R21">
    <sortCondition descending="1" ref="R10:R21"/>
  </sortState>
  <mergeCells count="14">
    <mergeCell ref="R9"/>
    <mergeCell ref="L8:R8"/>
    <mergeCell ref="B8:B9"/>
    <mergeCell ref="D9"/>
    <mergeCell ref="F9"/>
    <mergeCell ref="H9"/>
    <mergeCell ref="J9"/>
    <mergeCell ref="D8:J8"/>
    <mergeCell ref="B2:P2"/>
    <mergeCell ref="B3:P3"/>
    <mergeCell ref="B4:P4"/>
    <mergeCell ref="L9"/>
    <mergeCell ref="N9"/>
    <mergeCell ref="P9"/>
  </mergeCells>
  <printOptions horizontalCentered="1" verticalCentered="1"/>
  <pageMargins left="0.7" right="0.7" top="0.75" bottom="0.75" header="0.3" footer="0.3"/>
  <pageSetup paperSize="9" scale="6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5"/>
  <sheetViews>
    <sheetView rightToLeft="1" topLeftCell="A13" workbookViewId="0">
      <selection activeCell="M21" sqref="M21"/>
    </sheetView>
  </sheetViews>
  <sheetFormatPr defaultRowHeight="21.75" customHeight="1" x14ac:dyDescent="0.55000000000000004"/>
  <cols>
    <col min="1" max="1" width="3" style="2" customWidth="1"/>
    <col min="2" max="2" width="20.7109375" style="2" bestFit="1" customWidth="1"/>
    <col min="3" max="3" width="1" style="2" customWidth="1"/>
    <col min="4" max="4" width="18.570312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 x14ac:dyDescent="0.55000000000000004"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2:28" ht="27" customHeight="1" x14ac:dyDescent="0.55000000000000004">
      <c r="B3" s="124" t="s">
        <v>63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2:28" ht="27" customHeight="1" x14ac:dyDescent="0.55000000000000004">
      <c r="B4" s="124" t="s">
        <v>178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2:28" ht="73.5" customHeight="1" x14ac:dyDescent="0.55000000000000004"/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127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4" customFormat="1" ht="21.75" customHeight="1" x14ac:dyDescent="0.55000000000000004">
      <c r="B9" s="128" t="s">
        <v>92</v>
      </c>
      <c r="C9" s="128" t="s">
        <v>92</v>
      </c>
      <c r="D9" s="128" t="s">
        <v>92</v>
      </c>
      <c r="F9" s="128" t="s">
        <v>65</v>
      </c>
      <c r="G9" s="128" t="s">
        <v>65</v>
      </c>
      <c r="H9" s="128" t="s">
        <v>65</v>
      </c>
      <c r="J9" s="128" t="s">
        <v>66</v>
      </c>
      <c r="K9" s="128" t="s">
        <v>66</v>
      </c>
      <c r="L9" s="128" t="s">
        <v>66</v>
      </c>
    </row>
    <row r="10" spans="2:28" s="45" customFormat="1" ht="50.25" customHeight="1" x14ac:dyDescent="0.6">
      <c r="B10" s="149" t="s">
        <v>93</v>
      </c>
      <c r="D10" s="149" t="s">
        <v>43</v>
      </c>
      <c r="F10" s="149" t="s">
        <v>94</v>
      </c>
      <c r="H10" s="149" t="s">
        <v>95</v>
      </c>
      <c r="J10" s="149" t="s">
        <v>94</v>
      </c>
      <c r="L10" s="149" t="s">
        <v>95</v>
      </c>
    </row>
    <row r="11" spans="2:28" s="4" customFormat="1" ht="21.75" customHeight="1" x14ac:dyDescent="0.55000000000000004">
      <c r="B11" s="51" t="s">
        <v>50</v>
      </c>
      <c r="D11" s="51" t="s">
        <v>51</v>
      </c>
      <c r="F11" s="77">
        <v>10358191</v>
      </c>
      <c r="H11" s="51" t="s">
        <v>72</v>
      </c>
      <c r="J11" s="77">
        <v>34071390</v>
      </c>
      <c r="L11" s="51" t="s">
        <v>72</v>
      </c>
    </row>
    <row r="12" spans="2:28" s="4" customFormat="1" ht="21.75" customHeight="1" x14ac:dyDescent="0.55000000000000004">
      <c r="B12" s="41" t="s">
        <v>53</v>
      </c>
      <c r="D12" s="41" t="s">
        <v>54</v>
      </c>
      <c r="F12" s="78">
        <v>84935</v>
      </c>
      <c r="H12" s="41" t="s">
        <v>72</v>
      </c>
      <c r="J12" s="78">
        <v>4227682</v>
      </c>
      <c r="L12" s="41" t="s">
        <v>72</v>
      </c>
    </row>
    <row r="13" spans="2:28" ht="21.75" customHeight="1" thickBot="1" x14ac:dyDescent="0.6">
      <c r="B13" s="152" t="s">
        <v>102</v>
      </c>
      <c r="C13" s="152"/>
      <c r="D13" s="152"/>
      <c r="F13" s="83">
        <f>SUM(F11:F12)</f>
        <v>10443126</v>
      </c>
      <c r="H13" s="32"/>
      <c r="J13" s="83">
        <f>SUM(J11:J12)</f>
        <v>38299072</v>
      </c>
      <c r="L13" s="32"/>
    </row>
    <row r="14" spans="2:28" ht="21.75" customHeight="1" thickTop="1" x14ac:dyDescent="0.55000000000000004"/>
    <row r="15" spans="2:28" ht="30" x14ac:dyDescent="0.75">
      <c r="F15" s="64">
        <v>14</v>
      </c>
    </row>
  </sheetData>
  <sortState xmlns:xlrd2="http://schemas.microsoft.com/office/spreadsheetml/2017/richdata2" ref="B11:J12">
    <sortCondition descending="1" ref="J11:J12"/>
  </sortState>
  <mergeCells count="13">
    <mergeCell ref="B2:L2"/>
    <mergeCell ref="B3:L3"/>
    <mergeCell ref="B4:L4"/>
    <mergeCell ref="B13:D13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AB18"/>
  <sheetViews>
    <sheetView rightToLeft="1" topLeftCell="A10" workbookViewId="0">
      <selection activeCell="M21" sqref="M21"/>
    </sheetView>
  </sheetViews>
  <sheetFormatPr defaultRowHeight="21" x14ac:dyDescent="0.25"/>
  <cols>
    <col min="1" max="1" width="2.7109375" style="34" customWidth="1"/>
    <col min="2" max="2" width="20.7109375" style="34" bestFit="1" customWidth="1"/>
    <col min="3" max="3" width="1" style="34" customWidth="1"/>
    <col min="4" max="4" width="14.85546875" style="34" bestFit="1" customWidth="1"/>
    <col min="5" max="5" width="1" style="34" customWidth="1"/>
    <col min="6" max="6" width="11.7109375" style="34" customWidth="1"/>
    <col min="7" max="7" width="1" style="34" customWidth="1"/>
    <col min="8" max="8" width="10.42578125" style="34" bestFit="1" customWidth="1"/>
    <col min="9" max="9" width="1" style="34" customWidth="1"/>
    <col min="10" max="10" width="12.42578125" style="34" bestFit="1" customWidth="1"/>
    <col min="11" max="11" width="1" style="34" customWidth="1"/>
    <col min="12" max="12" width="10.5703125" style="34" customWidth="1"/>
    <col min="13" max="13" width="1" style="34" customWidth="1"/>
    <col min="14" max="14" width="12.140625" style="34" customWidth="1"/>
    <col min="15" max="15" width="1" style="34" customWidth="1"/>
    <col min="16" max="16" width="12.42578125" style="34" bestFit="1" customWidth="1"/>
    <col min="17" max="17" width="1" style="34" customWidth="1"/>
    <col min="18" max="18" width="11.28515625" style="34" customWidth="1"/>
    <col min="19" max="19" width="1" style="34" customWidth="1"/>
    <col min="20" max="20" width="13.140625" style="34" customWidth="1"/>
    <col min="21" max="21" width="1" style="34" customWidth="1"/>
    <col min="22" max="22" width="9.140625" style="34" customWidth="1"/>
    <col min="23" max="16384" width="9.140625" style="34"/>
  </cols>
  <sheetData>
    <row r="2" spans="2:28" ht="30" x14ac:dyDescent="0.25">
      <c r="B2" s="155" t="s"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</row>
    <row r="3" spans="2:28" ht="30" x14ac:dyDescent="0.25">
      <c r="B3" s="155" t="s">
        <v>63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</row>
    <row r="4" spans="2:28" ht="30" x14ac:dyDescent="0.25">
      <c r="B4" s="155" t="s">
        <v>178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2:28" s="35" customFormat="1" ht="87" customHeight="1" x14ac:dyDescent="0.25"/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76" t="s">
        <v>143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35" customFormat="1" x14ac:dyDescent="0.25">
      <c r="B9" s="154" t="s">
        <v>64</v>
      </c>
      <c r="C9" s="154" t="s">
        <v>64</v>
      </c>
      <c r="D9" s="154" t="s">
        <v>64</v>
      </c>
      <c r="E9" s="154" t="s">
        <v>64</v>
      </c>
      <c r="F9" s="154" t="s">
        <v>64</v>
      </c>
      <c r="G9" s="154" t="s">
        <v>64</v>
      </c>
      <c r="H9" s="154" t="s">
        <v>64</v>
      </c>
      <c r="J9" s="154" t="s">
        <v>65</v>
      </c>
      <c r="K9" s="154" t="s">
        <v>65</v>
      </c>
      <c r="L9" s="154" t="s">
        <v>65</v>
      </c>
      <c r="M9" s="154" t="s">
        <v>65</v>
      </c>
      <c r="N9" s="154" t="s">
        <v>65</v>
      </c>
      <c r="P9" s="154" t="s">
        <v>66</v>
      </c>
      <c r="Q9" s="154" t="s">
        <v>66</v>
      </c>
      <c r="R9" s="154" t="s">
        <v>66</v>
      </c>
      <c r="S9" s="154" t="s">
        <v>66</v>
      </c>
      <c r="T9" s="154" t="s">
        <v>66</v>
      </c>
    </row>
    <row r="10" spans="2:28" s="37" customFormat="1" ht="60" customHeight="1" x14ac:dyDescent="0.25">
      <c r="B10" s="153" t="s">
        <v>67</v>
      </c>
      <c r="C10" s="40"/>
      <c r="D10" s="153" t="s">
        <v>68</v>
      </c>
      <c r="E10" s="40"/>
      <c r="F10" s="153" t="s">
        <v>29</v>
      </c>
      <c r="G10" s="40"/>
      <c r="H10" s="153" t="s">
        <v>30</v>
      </c>
      <c r="J10" s="153" t="s">
        <v>69</v>
      </c>
      <c r="K10" s="40"/>
      <c r="L10" s="153" t="s">
        <v>70</v>
      </c>
      <c r="M10" s="40"/>
      <c r="N10" s="153" t="s">
        <v>71</v>
      </c>
      <c r="P10" s="153" t="s">
        <v>69</v>
      </c>
      <c r="Q10" s="40"/>
      <c r="R10" s="153" t="s">
        <v>70</v>
      </c>
      <c r="S10" s="40"/>
      <c r="T10" s="153" t="s">
        <v>71</v>
      </c>
    </row>
    <row r="11" spans="2:28" s="35" customFormat="1" ht="42" x14ac:dyDescent="0.25">
      <c r="B11" s="35" t="s">
        <v>149</v>
      </c>
      <c r="D11" s="36" t="s">
        <v>72</v>
      </c>
      <c r="F11" s="35" t="s">
        <v>152</v>
      </c>
      <c r="H11" s="36">
        <v>18</v>
      </c>
      <c r="J11" s="38">
        <v>81700824</v>
      </c>
      <c r="K11" s="39"/>
      <c r="L11" s="38" t="s">
        <v>72</v>
      </c>
      <c r="M11" s="39"/>
      <c r="N11" s="38">
        <v>81700824</v>
      </c>
      <c r="O11" s="39"/>
      <c r="P11" s="38">
        <v>160884444</v>
      </c>
      <c r="Q11" s="39"/>
      <c r="R11" s="38" t="s">
        <v>72</v>
      </c>
      <c r="S11" s="39"/>
      <c r="T11" s="38">
        <v>160884444</v>
      </c>
    </row>
    <row r="12" spans="2:28" s="35" customFormat="1" x14ac:dyDescent="0.25">
      <c r="B12" s="35" t="s">
        <v>50</v>
      </c>
      <c r="D12" s="36">
        <v>27</v>
      </c>
      <c r="F12" s="35" t="s">
        <v>72</v>
      </c>
      <c r="H12" s="36">
        <v>0</v>
      </c>
      <c r="J12" s="38">
        <v>10358191</v>
      </c>
      <c r="K12" s="39"/>
      <c r="L12" s="38">
        <v>0</v>
      </c>
      <c r="M12" s="39"/>
      <c r="N12" s="38">
        <v>10358191</v>
      </c>
      <c r="O12" s="39"/>
      <c r="P12" s="38">
        <v>34071390</v>
      </c>
      <c r="Q12" s="39"/>
      <c r="R12" s="38">
        <v>0</v>
      </c>
      <c r="S12" s="39"/>
      <c r="T12" s="38">
        <v>34071390</v>
      </c>
    </row>
    <row r="13" spans="2:28" s="35" customFormat="1" x14ac:dyDescent="0.25">
      <c r="B13" s="35" t="s">
        <v>53</v>
      </c>
      <c r="D13" s="36">
        <v>17</v>
      </c>
      <c r="F13" s="35" t="s">
        <v>72</v>
      </c>
      <c r="H13" s="36">
        <v>0</v>
      </c>
      <c r="J13" s="38">
        <v>84935</v>
      </c>
      <c r="K13" s="39"/>
      <c r="L13" s="38">
        <v>0</v>
      </c>
      <c r="M13" s="39"/>
      <c r="N13" s="38">
        <v>84935</v>
      </c>
      <c r="O13" s="39"/>
      <c r="P13" s="38">
        <v>4227682</v>
      </c>
      <c r="Q13" s="39"/>
      <c r="R13" s="38">
        <v>0</v>
      </c>
      <c r="S13" s="39"/>
      <c r="T13" s="38">
        <v>4227682</v>
      </c>
    </row>
    <row r="14" spans="2:28" s="35" customFormat="1" x14ac:dyDescent="0.25">
      <c r="D14" s="36"/>
      <c r="H14" s="36"/>
      <c r="J14" s="38"/>
      <c r="K14" s="39"/>
      <c r="L14" s="38"/>
      <c r="M14" s="39"/>
      <c r="N14" s="38"/>
      <c r="O14" s="39"/>
      <c r="P14" s="38"/>
      <c r="Q14" s="39"/>
      <c r="R14" s="38"/>
      <c r="S14" s="39"/>
      <c r="T14" s="38"/>
    </row>
    <row r="15" spans="2:28" s="35" customFormat="1" ht="21.75" thickBot="1" x14ac:dyDescent="0.3">
      <c r="B15" s="156" t="s">
        <v>102</v>
      </c>
      <c r="C15" s="156"/>
      <c r="D15" s="156"/>
      <c r="E15" s="156"/>
      <c r="F15" s="156"/>
      <c r="G15" s="156"/>
      <c r="H15" s="156"/>
      <c r="J15" s="43">
        <f>SUM(J11:J13)</f>
        <v>92143950</v>
      </c>
      <c r="L15" s="75">
        <f>SUM(L11:L12)</f>
        <v>0</v>
      </c>
      <c r="N15" s="43">
        <f>SUM(N11:N13)</f>
        <v>92143950</v>
      </c>
      <c r="P15" s="43">
        <f>SUM(P11:P13)</f>
        <v>199183516</v>
      </c>
      <c r="R15" s="75">
        <f>SUM(R11:R12)</f>
        <v>0</v>
      </c>
      <c r="T15" s="43">
        <f>SUM(T11:T13)</f>
        <v>199183516</v>
      </c>
    </row>
    <row r="16" spans="2:28" ht="21.75" thickTop="1" x14ac:dyDescent="0.25"/>
    <row r="18" spans="10:10" ht="30" x14ac:dyDescent="0.25">
      <c r="J18" s="68">
        <v>15</v>
      </c>
    </row>
  </sheetData>
  <sortState xmlns:xlrd2="http://schemas.microsoft.com/office/spreadsheetml/2017/richdata2" ref="B11:T14">
    <sortCondition descending="1" ref="T11:T14"/>
  </sortState>
  <mergeCells count="17">
    <mergeCell ref="B15:H15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  <mergeCell ref="H10"/>
    <mergeCell ref="B9:H9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8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19"/>
  <sheetViews>
    <sheetView rightToLeft="1" topLeftCell="A7" workbookViewId="0">
      <selection activeCell="M21" sqref="M21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7.5703125" style="2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24" t="s">
        <v>0</v>
      </c>
      <c r="C2" s="124"/>
      <c r="D2" s="124"/>
      <c r="E2" s="124"/>
      <c r="F2" s="124"/>
    </row>
    <row r="3" spans="2:28" ht="30" x14ac:dyDescent="0.55000000000000004">
      <c r="B3" s="124" t="s">
        <v>63</v>
      </c>
      <c r="C3" s="124"/>
      <c r="D3" s="124"/>
      <c r="E3" s="124"/>
      <c r="F3" s="124"/>
    </row>
    <row r="4" spans="2:28" ht="30" x14ac:dyDescent="0.55000000000000004">
      <c r="B4" s="124" t="s">
        <v>178</v>
      </c>
      <c r="C4" s="124"/>
      <c r="D4" s="124"/>
      <c r="E4" s="124"/>
      <c r="F4" s="124"/>
    </row>
    <row r="5" spans="2:28" ht="125.25" customHeight="1" x14ac:dyDescent="0.55000000000000004"/>
    <row r="6" spans="2:28" s="27" customFormat="1" ht="24" x14ac:dyDescent="0.6">
      <c r="B6" s="69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2:28" s="27" customFormat="1" ht="24" x14ac:dyDescent="0.6">
      <c r="B7" s="69" t="s">
        <v>142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</row>
    <row r="8" spans="2:28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ht="30" x14ac:dyDescent="0.55000000000000004">
      <c r="B9" s="157" t="s">
        <v>96</v>
      </c>
      <c r="D9" s="124" t="s">
        <v>65</v>
      </c>
      <c r="F9" s="124" t="s">
        <v>179</v>
      </c>
    </row>
    <row r="10" spans="2:28" ht="30" x14ac:dyDescent="0.55000000000000004">
      <c r="B10" s="158" t="s">
        <v>96</v>
      </c>
      <c r="D10" s="159" t="s">
        <v>46</v>
      </c>
      <c r="F10" s="159" t="s">
        <v>46</v>
      </c>
    </row>
    <row r="11" spans="2:28" x14ac:dyDescent="0.55000000000000004">
      <c r="B11" s="2" t="s">
        <v>96</v>
      </c>
      <c r="D11" s="110">
        <v>28710201</v>
      </c>
      <c r="E11" s="93"/>
      <c r="F11" s="110">
        <v>71861318</v>
      </c>
    </row>
    <row r="12" spans="2:28" x14ac:dyDescent="0.55000000000000004">
      <c r="B12" s="2" t="s">
        <v>98</v>
      </c>
      <c r="D12" s="110">
        <v>12450627</v>
      </c>
      <c r="E12" s="93"/>
      <c r="F12" s="110">
        <v>33832062</v>
      </c>
    </row>
    <row r="13" spans="2:28" x14ac:dyDescent="0.55000000000000004">
      <c r="B13" s="2" t="s">
        <v>97</v>
      </c>
      <c r="D13" s="110">
        <v>0</v>
      </c>
      <c r="E13" s="93"/>
      <c r="F13" s="110">
        <v>0</v>
      </c>
    </row>
    <row r="14" spans="2:28" x14ac:dyDescent="0.55000000000000004">
      <c r="D14" s="110"/>
      <c r="E14" s="93"/>
      <c r="F14" s="110"/>
    </row>
    <row r="15" spans="2:28" ht="21.75" thickBot="1" x14ac:dyDescent="0.6">
      <c r="B15" s="32" t="s">
        <v>102</v>
      </c>
      <c r="D15" s="113">
        <f>SUM(D11:D13)</f>
        <v>41160828</v>
      </c>
      <c r="E15" s="93"/>
      <c r="F15" s="113">
        <f>SUM(F11:F13)</f>
        <v>105693380</v>
      </c>
    </row>
    <row r="16" spans="2:28" ht="21.75" thickTop="1" x14ac:dyDescent="0.55000000000000004"/>
    <row r="17" spans="4:4" ht="85.5" customHeight="1" x14ac:dyDescent="0.55000000000000004"/>
    <row r="18" spans="4:4" ht="85.5" customHeight="1" x14ac:dyDescent="0.55000000000000004"/>
    <row r="19" spans="4:4" ht="30" x14ac:dyDescent="0.75">
      <c r="D19" s="61">
        <v>16</v>
      </c>
    </row>
  </sheetData>
  <sortState xmlns:xlrd2="http://schemas.microsoft.com/office/spreadsheetml/2017/richdata2" ref="B11:F13">
    <sortCondition descending="1" ref="F11:F13"/>
  </sortState>
  <mergeCells count="8"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2"/>
  <sheetViews>
    <sheetView rightToLeft="1" zoomScaleNormal="100" workbookViewId="0">
      <selection activeCell="M21" sqref="M21"/>
    </sheetView>
  </sheetViews>
  <sheetFormatPr defaultRowHeight="21" x14ac:dyDescent="0.55000000000000004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7.140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24" t="s">
        <v>0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3:17" ht="30" x14ac:dyDescent="0.55000000000000004">
      <c r="C3" s="124" t="s">
        <v>1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3:17" ht="30" x14ac:dyDescent="0.55000000000000004">
      <c r="C4" s="124" t="s">
        <v>178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60" t="s">
        <v>103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25" t="s">
        <v>113</v>
      </c>
      <c r="D9" s="126" t="s">
        <v>160</v>
      </c>
      <c r="E9" s="126" t="s">
        <v>3</v>
      </c>
      <c r="F9" s="126" t="s">
        <v>3</v>
      </c>
      <c r="G9" s="126" t="s">
        <v>3</v>
      </c>
      <c r="I9" s="126" t="s">
        <v>4</v>
      </c>
      <c r="J9" s="126" t="s">
        <v>4</v>
      </c>
      <c r="K9" s="126" t="s">
        <v>4</v>
      </c>
      <c r="M9" s="126" t="s">
        <v>179</v>
      </c>
      <c r="N9" s="126" t="s">
        <v>5</v>
      </c>
      <c r="O9" s="126" t="s">
        <v>5</v>
      </c>
      <c r="P9" s="126" t="s">
        <v>5</v>
      </c>
      <c r="Q9" s="126" t="s">
        <v>5</v>
      </c>
    </row>
    <row r="10" spans="3:17" s="6" customFormat="1" ht="44.25" customHeight="1" x14ac:dyDescent="0.25">
      <c r="C10" s="125"/>
      <c r="D10" s="12"/>
      <c r="E10" s="127" t="s">
        <v>7</v>
      </c>
      <c r="F10" s="12"/>
      <c r="G10" s="127" t="s">
        <v>8</v>
      </c>
      <c r="I10" s="127" t="s">
        <v>114</v>
      </c>
      <c r="J10" s="12"/>
      <c r="K10" s="127" t="s">
        <v>115</v>
      </c>
      <c r="M10" s="127" t="s">
        <v>7</v>
      </c>
      <c r="N10" s="12"/>
      <c r="O10" s="127" t="s">
        <v>8</v>
      </c>
      <c r="Q10" s="129" t="s">
        <v>12</v>
      </c>
    </row>
    <row r="11" spans="3:17" s="6" customFormat="1" ht="39.75" customHeight="1" x14ac:dyDescent="0.25">
      <c r="C11" s="125"/>
      <c r="D11" s="11"/>
      <c r="E11" s="128" t="s">
        <v>7</v>
      </c>
      <c r="F11" s="11"/>
      <c r="G11" s="128" t="s">
        <v>8</v>
      </c>
      <c r="I11" s="128"/>
      <c r="J11" s="11"/>
      <c r="K11" s="128"/>
      <c r="M11" s="128" t="s">
        <v>7</v>
      </c>
      <c r="N11" s="11"/>
      <c r="O11" s="128" t="s">
        <v>8</v>
      </c>
      <c r="Q11" s="130" t="s">
        <v>12</v>
      </c>
    </row>
    <row r="12" spans="3:17" x14ac:dyDescent="0.55000000000000004">
      <c r="C12" s="46" t="s">
        <v>105</v>
      </c>
      <c r="E12" s="3">
        <f>سهام!G44</f>
        <v>404789985800</v>
      </c>
      <c r="G12" s="3">
        <f>سهام!I44</f>
        <v>441386860895.92847</v>
      </c>
      <c r="I12" s="3">
        <f>سهام!M44</f>
        <v>96814464099</v>
      </c>
      <c r="K12" s="3">
        <f>سهام!Q44</f>
        <v>54998495200</v>
      </c>
      <c r="M12" s="3">
        <f>سهام!W44</f>
        <v>455426156246</v>
      </c>
      <c r="O12" s="3">
        <f>سهام!Y44</f>
        <v>455065460718.77881</v>
      </c>
      <c r="Q12" s="8">
        <f t="shared" ref="Q12:Q17" si="0">O12/$O$18</f>
        <v>0.97111582768684046</v>
      </c>
    </row>
    <row r="13" spans="3:17" x14ac:dyDescent="0.55000000000000004">
      <c r="C13" s="2" t="s">
        <v>109</v>
      </c>
      <c r="E13" s="3">
        <f>سپرده!L15</f>
        <v>31892719861</v>
      </c>
      <c r="G13" s="3">
        <f>E13</f>
        <v>31892719861</v>
      </c>
      <c r="I13" s="3">
        <f>سپرده!N15</f>
        <v>121679067609</v>
      </c>
      <c r="K13" s="3">
        <f>سپرده!P15</f>
        <v>145493863478</v>
      </c>
      <c r="M13" s="3">
        <f>سپرده!R15</f>
        <v>8077923992</v>
      </c>
      <c r="O13" s="3">
        <f>M13</f>
        <v>8077923992</v>
      </c>
      <c r="Q13" s="8">
        <f t="shared" si="0"/>
        <v>1.723839869343604E-2</v>
      </c>
    </row>
    <row r="14" spans="3:17" x14ac:dyDescent="0.55000000000000004">
      <c r="C14" s="2" t="s">
        <v>106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0</v>
      </c>
      <c r="Q14" s="8">
        <f t="shared" si="0"/>
        <v>0</v>
      </c>
    </row>
    <row r="15" spans="3:17" x14ac:dyDescent="0.55000000000000004">
      <c r="C15" s="2" t="s">
        <v>107</v>
      </c>
      <c r="E15" s="3">
        <f>'اوراق مشارکت'!R20</f>
        <v>23745192221</v>
      </c>
      <c r="G15" s="3">
        <f>'اوراق مشارکت'!T20</f>
        <v>24345118175</v>
      </c>
      <c r="I15" s="3">
        <f>'اوراق مشارکت'!X20</f>
        <v>24465347501</v>
      </c>
      <c r="K15" s="3">
        <f>'اوراق مشارکت'!AB20</f>
        <v>43818841147</v>
      </c>
      <c r="M15" s="3">
        <f>'اوراق مشارکت'!AH20</f>
        <v>5241568149</v>
      </c>
      <c r="O15" s="3">
        <f>'اوراق مشارکت'!AJ20</f>
        <v>5457216520</v>
      </c>
      <c r="Q15" s="8">
        <f t="shared" si="0"/>
        <v>1.1645773619723552E-2</v>
      </c>
    </row>
    <row r="16" spans="3:17" x14ac:dyDescent="0.55000000000000004">
      <c r="C16" s="2" t="s">
        <v>112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 x14ac:dyDescent="0.55000000000000004">
      <c r="C17" s="2" t="s">
        <v>108</v>
      </c>
      <c r="E17" s="59">
        <v>0</v>
      </c>
      <c r="G17" s="59">
        <v>0</v>
      </c>
      <c r="I17" s="59">
        <v>0</v>
      </c>
      <c r="K17" s="59">
        <v>0</v>
      </c>
      <c r="M17" s="59">
        <v>0</v>
      </c>
      <c r="O17" s="59">
        <v>0</v>
      </c>
      <c r="Q17" s="84">
        <f t="shared" si="0"/>
        <v>0</v>
      </c>
    </row>
    <row r="18" spans="3:17" ht="21.75" thickBot="1" x14ac:dyDescent="0.6">
      <c r="C18" s="58" t="s">
        <v>102</v>
      </c>
      <c r="D18" s="3">
        <f t="shared" ref="D18:P18" si="1">SUM(D12:D17)</f>
        <v>0</v>
      </c>
      <c r="E18" s="10">
        <f>SUM(E12:E17)</f>
        <v>460427897882</v>
      </c>
      <c r="F18" s="3">
        <f t="shared" si="1"/>
        <v>0</v>
      </c>
      <c r="G18" s="10">
        <f t="shared" si="1"/>
        <v>497624698931.92847</v>
      </c>
      <c r="H18" s="3">
        <f t="shared" si="1"/>
        <v>0</v>
      </c>
      <c r="I18" s="10">
        <f t="shared" si="1"/>
        <v>242958879209</v>
      </c>
      <c r="J18" s="3">
        <f t="shared" si="1"/>
        <v>0</v>
      </c>
      <c r="K18" s="10">
        <f t="shared" si="1"/>
        <v>244311199825</v>
      </c>
      <c r="L18" s="3">
        <f t="shared" si="1"/>
        <v>0</v>
      </c>
      <c r="M18" s="10">
        <f>SUM(M12:M17)</f>
        <v>468745648387</v>
      </c>
      <c r="N18" s="3">
        <f t="shared" si="1"/>
        <v>0</v>
      </c>
      <c r="O18" s="10">
        <f>SUM(O12:O17)</f>
        <v>468600601230.77881</v>
      </c>
      <c r="P18" s="3">
        <f t="shared" si="1"/>
        <v>0</v>
      </c>
      <c r="Q18" s="33">
        <f>O18/$O$18</f>
        <v>1</v>
      </c>
    </row>
    <row r="19" spans="3:17" ht="21.75" thickTop="1" x14ac:dyDescent="0.55000000000000004"/>
    <row r="22" spans="3:17" ht="30" x14ac:dyDescent="0.75">
      <c r="I22" s="61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46"/>
  <sheetViews>
    <sheetView rightToLeft="1" topLeftCell="A37" zoomScale="80" zoomScaleNormal="80" workbookViewId="0">
      <selection activeCell="M21" sqref="M21"/>
    </sheetView>
  </sheetViews>
  <sheetFormatPr defaultRowHeight="21" x14ac:dyDescent="0.55000000000000004"/>
  <cols>
    <col min="1" max="1" width="2.5703125" style="2" customWidth="1"/>
    <col min="2" max="2" width="5" style="2" customWidth="1"/>
    <col min="3" max="3" width="27.5703125" style="2" bestFit="1" customWidth="1"/>
    <col min="4" max="4" width="1" style="2" customWidth="1"/>
    <col min="5" max="5" width="11.4257812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9.7109375" style="2" customWidth="1"/>
    <col min="10" max="10" width="1" style="2" customWidth="1"/>
    <col min="11" max="11" width="11.5703125" style="2" bestFit="1" customWidth="1"/>
    <col min="12" max="12" width="0.85546875" style="2" customWidth="1"/>
    <col min="13" max="13" width="19.28515625" style="2" bestFit="1" customWidth="1"/>
    <col min="14" max="14" width="1" style="2" customWidth="1"/>
    <col min="15" max="15" width="12.140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1.42578125" style="2" bestFit="1" customWidth="1"/>
    <col min="20" max="20" width="1" style="2" customWidth="1"/>
    <col min="21" max="21" width="11.28515625" style="2" customWidth="1"/>
    <col min="22" max="22" width="1" style="2" customWidth="1"/>
    <col min="23" max="23" width="17.7109375" style="2" customWidth="1"/>
    <col min="24" max="24" width="1" style="2" customWidth="1"/>
    <col min="25" max="25" width="17.140625" style="2" customWidth="1"/>
    <col min="26" max="26" width="1" style="2" customWidth="1"/>
    <col min="27" max="27" width="17.5703125" style="7" customWidth="1"/>
    <col min="28" max="28" width="1" style="2" customWidth="1"/>
    <col min="29" max="29" width="9.140625" style="2" customWidth="1"/>
    <col min="30" max="16384" width="9.140625" style="2"/>
  </cols>
  <sheetData>
    <row r="2" spans="3:27" ht="30" x14ac:dyDescent="0.55000000000000004">
      <c r="C2" s="124" t="s">
        <v>0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</row>
    <row r="3" spans="3:27" ht="30" x14ac:dyDescent="0.55000000000000004">
      <c r="C3" s="124" t="s">
        <v>1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</row>
    <row r="4" spans="3:27" ht="30" x14ac:dyDescent="0.55000000000000004">
      <c r="C4" s="124" t="s">
        <v>178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</row>
    <row r="5" spans="3:27" ht="30" x14ac:dyDescent="0.55000000000000004"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3:27" ht="30" x14ac:dyDescent="0.55000000000000004">
      <c r="C6" s="14" t="s">
        <v>104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8" spans="3:27" s="6" customFormat="1" ht="34.5" customHeight="1" x14ac:dyDescent="0.25">
      <c r="C8" s="125" t="s">
        <v>2</v>
      </c>
      <c r="E8" s="126" t="s">
        <v>160</v>
      </c>
      <c r="F8" s="126" t="s">
        <v>3</v>
      </c>
      <c r="G8" s="126" t="s">
        <v>3</v>
      </c>
      <c r="H8" s="126" t="s">
        <v>3</v>
      </c>
      <c r="I8" s="126" t="s">
        <v>3</v>
      </c>
      <c r="J8" s="131"/>
      <c r="K8" s="126" t="s">
        <v>4</v>
      </c>
      <c r="L8" s="126" t="s">
        <v>4</v>
      </c>
      <c r="M8" s="126" t="s">
        <v>4</v>
      </c>
      <c r="N8" s="126" t="s">
        <v>4</v>
      </c>
      <c r="O8" s="126" t="s">
        <v>4</v>
      </c>
      <c r="P8" s="126" t="s">
        <v>4</v>
      </c>
      <c r="Q8" s="126" t="s">
        <v>4</v>
      </c>
      <c r="R8" s="131"/>
      <c r="S8" s="126" t="s">
        <v>179</v>
      </c>
      <c r="T8" s="126" t="s">
        <v>5</v>
      </c>
      <c r="U8" s="126" t="s">
        <v>5</v>
      </c>
      <c r="V8" s="126" t="s">
        <v>5</v>
      </c>
      <c r="W8" s="126" t="s">
        <v>5</v>
      </c>
      <c r="X8" s="126" t="s">
        <v>5</v>
      </c>
      <c r="Y8" s="126" t="s">
        <v>5</v>
      </c>
      <c r="Z8" s="126" t="s">
        <v>5</v>
      </c>
      <c r="AA8" s="126" t="s">
        <v>5</v>
      </c>
    </row>
    <row r="9" spans="3:27" s="6" customFormat="1" ht="44.25" customHeight="1" x14ac:dyDescent="0.25">
      <c r="C9" s="125" t="s">
        <v>2</v>
      </c>
      <c r="D9" s="131"/>
      <c r="E9" s="127" t="s">
        <v>6</v>
      </c>
      <c r="F9" s="132"/>
      <c r="G9" s="127" t="s">
        <v>7</v>
      </c>
      <c r="H9" s="12"/>
      <c r="I9" s="127" t="s">
        <v>8</v>
      </c>
      <c r="J9" s="131"/>
      <c r="K9" s="127" t="s">
        <v>9</v>
      </c>
      <c r="L9" s="127" t="s">
        <v>9</v>
      </c>
      <c r="M9" s="127" t="s">
        <v>9</v>
      </c>
      <c r="N9" s="12"/>
      <c r="O9" s="127" t="s">
        <v>10</v>
      </c>
      <c r="P9" s="127" t="s">
        <v>10</v>
      </c>
      <c r="Q9" s="127" t="s">
        <v>10</v>
      </c>
      <c r="R9" s="131"/>
      <c r="S9" s="127" t="s">
        <v>6</v>
      </c>
      <c r="T9" s="132"/>
      <c r="U9" s="127" t="s">
        <v>11</v>
      </c>
      <c r="V9" s="132"/>
      <c r="W9" s="127" t="s">
        <v>7</v>
      </c>
      <c r="X9" s="132"/>
      <c r="Y9" s="127" t="s">
        <v>8</v>
      </c>
      <c r="Z9" s="131"/>
      <c r="AA9" s="127" t="s">
        <v>12</v>
      </c>
    </row>
    <row r="10" spans="3:27" s="6" customFormat="1" ht="54" customHeight="1" x14ac:dyDescent="0.25">
      <c r="C10" s="125" t="s">
        <v>2</v>
      </c>
      <c r="D10" s="131"/>
      <c r="E10" s="128" t="s">
        <v>6</v>
      </c>
      <c r="F10" s="133"/>
      <c r="G10" s="128" t="s">
        <v>7</v>
      </c>
      <c r="H10" s="11"/>
      <c r="I10" s="128" t="s">
        <v>8</v>
      </c>
      <c r="J10" s="131"/>
      <c r="K10" s="128" t="s">
        <v>6</v>
      </c>
      <c r="L10" s="11"/>
      <c r="M10" s="128" t="s">
        <v>7</v>
      </c>
      <c r="N10" s="11"/>
      <c r="O10" s="128" t="s">
        <v>6</v>
      </c>
      <c r="P10" s="11"/>
      <c r="Q10" s="128" t="s">
        <v>13</v>
      </c>
      <c r="R10" s="131"/>
      <c r="S10" s="128" t="s">
        <v>6</v>
      </c>
      <c r="T10" s="133"/>
      <c r="U10" s="128" t="s">
        <v>11</v>
      </c>
      <c r="V10" s="133"/>
      <c r="W10" s="128" t="s">
        <v>7</v>
      </c>
      <c r="X10" s="133"/>
      <c r="Y10" s="128" t="s">
        <v>8</v>
      </c>
      <c r="Z10" s="131"/>
      <c r="AA10" s="128" t="s">
        <v>12</v>
      </c>
    </row>
    <row r="11" spans="3:27" x14ac:dyDescent="0.55000000000000004">
      <c r="C11" s="46" t="s">
        <v>17</v>
      </c>
      <c r="E11" s="3">
        <v>3342000</v>
      </c>
      <c r="G11" s="3">
        <v>39556972059</v>
      </c>
      <c r="I11" s="3">
        <v>41692544505</v>
      </c>
      <c r="K11" s="3">
        <v>0</v>
      </c>
      <c r="M11" s="3">
        <v>0</v>
      </c>
      <c r="O11" s="3">
        <v>0</v>
      </c>
      <c r="Q11" s="3">
        <v>0</v>
      </c>
      <c r="S11" s="3">
        <v>3342000</v>
      </c>
      <c r="U11" s="3">
        <v>11550</v>
      </c>
      <c r="W11" s="3">
        <v>39556972059</v>
      </c>
      <c r="Y11" s="3">
        <v>38370429405</v>
      </c>
      <c r="Z11" s="3"/>
      <c r="AA11" s="8">
        <v>7.9100000000000004E-2</v>
      </c>
    </row>
    <row r="12" spans="3:27" x14ac:dyDescent="0.55000000000000004">
      <c r="C12" s="2" t="s">
        <v>163</v>
      </c>
      <c r="E12" s="3">
        <v>3778923</v>
      </c>
      <c r="G12" s="3">
        <v>36591017986</v>
      </c>
      <c r="I12" s="3">
        <v>42485318396.176498</v>
      </c>
      <c r="K12" s="3">
        <v>0</v>
      </c>
      <c r="M12" s="3">
        <v>0</v>
      </c>
      <c r="O12" s="3">
        <v>0</v>
      </c>
      <c r="Q12" s="3">
        <v>0</v>
      </c>
      <c r="S12" s="3">
        <v>3778923</v>
      </c>
      <c r="U12" s="3">
        <v>8060</v>
      </c>
      <c r="W12" s="3">
        <v>36591017986</v>
      </c>
      <c r="Y12" s="3">
        <v>30276893569.688999</v>
      </c>
      <c r="Z12" s="3"/>
      <c r="AA12" s="8">
        <v>6.2399999999999997E-2</v>
      </c>
    </row>
    <row r="13" spans="3:27" x14ac:dyDescent="0.55000000000000004">
      <c r="C13" s="2" t="s">
        <v>161</v>
      </c>
      <c r="E13" s="3">
        <v>439000</v>
      </c>
      <c r="G13" s="3">
        <v>29985977304</v>
      </c>
      <c r="I13" s="3">
        <v>29198717734.5</v>
      </c>
      <c r="K13" s="3">
        <v>0</v>
      </c>
      <c r="M13" s="3">
        <v>0</v>
      </c>
      <c r="O13" s="3">
        <v>0</v>
      </c>
      <c r="Q13" s="3">
        <v>0</v>
      </c>
      <c r="S13" s="3">
        <v>439000</v>
      </c>
      <c r="U13" s="3">
        <v>64400</v>
      </c>
      <c r="W13" s="3">
        <v>29985977304</v>
      </c>
      <c r="Y13" s="3">
        <v>28103383980</v>
      </c>
      <c r="Z13" s="3"/>
      <c r="AA13" s="8">
        <v>5.79E-2</v>
      </c>
    </row>
    <row r="14" spans="3:27" x14ac:dyDescent="0.55000000000000004">
      <c r="C14" s="58" t="s">
        <v>147</v>
      </c>
      <c r="E14" s="3">
        <v>1481018</v>
      </c>
      <c r="G14" s="3">
        <v>25112199117</v>
      </c>
      <c r="I14" s="3">
        <v>26588039328.773998</v>
      </c>
      <c r="K14" s="3">
        <v>104000</v>
      </c>
      <c r="M14" s="3">
        <v>1821688951</v>
      </c>
      <c r="O14" s="3">
        <v>0</v>
      </c>
      <c r="Q14" s="3">
        <v>0</v>
      </c>
      <c r="S14" s="3">
        <v>1585018</v>
      </c>
      <c r="U14" s="3">
        <v>17490</v>
      </c>
      <c r="W14" s="3">
        <v>26933888068</v>
      </c>
      <c r="Y14" s="3">
        <v>27557019129.320999</v>
      </c>
      <c r="AA14" s="8">
        <v>5.6800000000000003E-2</v>
      </c>
    </row>
    <row r="15" spans="3:27" x14ac:dyDescent="0.55000000000000004">
      <c r="C15" s="2" t="s">
        <v>182</v>
      </c>
      <c r="E15" s="3">
        <v>0</v>
      </c>
      <c r="G15" s="3">
        <v>0</v>
      </c>
      <c r="I15" s="3">
        <v>0</v>
      </c>
      <c r="K15" s="3">
        <v>1486000</v>
      </c>
      <c r="M15" s="3">
        <v>22699031926</v>
      </c>
      <c r="O15" s="3">
        <v>0</v>
      </c>
      <c r="Q15" s="3">
        <v>0</v>
      </c>
      <c r="S15" s="3">
        <v>1486000</v>
      </c>
      <c r="U15" s="3">
        <v>15985</v>
      </c>
      <c r="W15" s="3">
        <v>22699031926</v>
      </c>
      <c r="Y15" s="3">
        <v>23612375425.5</v>
      </c>
      <c r="AA15" s="8">
        <v>4.87E-2</v>
      </c>
    </row>
    <row r="16" spans="3:27" x14ac:dyDescent="0.55000000000000004">
      <c r="C16" s="58" t="s">
        <v>183</v>
      </c>
      <c r="E16" s="3">
        <v>0</v>
      </c>
      <c r="G16" s="3">
        <v>0</v>
      </c>
      <c r="I16" s="3">
        <v>0</v>
      </c>
      <c r="K16" s="3">
        <v>401649</v>
      </c>
      <c r="M16" s="3">
        <v>22081131257</v>
      </c>
      <c r="O16" s="3">
        <v>0</v>
      </c>
      <c r="Q16" s="3">
        <v>0</v>
      </c>
      <c r="S16" s="3">
        <v>401649</v>
      </c>
      <c r="U16" s="3">
        <v>55850</v>
      </c>
      <c r="W16" s="3">
        <v>22081131253</v>
      </c>
      <c r="Y16" s="3">
        <v>22298625674.932499</v>
      </c>
      <c r="AA16" s="8">
        <v>4.5999999999999999E-2</v>
      </c>
    </row>
    <row r="17" spans="3:27" x14ac:dyDescent="0.55000000000000004">
      <c r="C17" s="2" t="s">
        <v>18</v>
      </c>
      <c r="E17" s="3">
        <v>1025600</v>
      </c>
      <c r="G17" s="3">
        <v>23203366299</v>
      </c>
      <c r="I17" s="3">
        <v>20818142625.599998</v>
      </c>
      <c r="K17" s="3">
        <v>0</v>
      </c>
      <c r="M17" s="3">
        <v>0</v>
      </c>
      <c r="O17" s="3">
        <v>0</v>
      </c>
      <c r="Q17" s="3">
        <v>0</v>
      </c>
      <c r="S17" s="3">
        <v>1025600</v>
      </c>
      <c r="U17" s="3">
        <v>20950</v>
      </c>
      <c r="W17" s="3">
        <v>23203366299</v>
      </c>
      <c r="Y17" s="3">
        <v>21358476396</v>
      </c>
      <c r="Z17" s="3"/>
      <c r="AA17" s="8">
        <v>4.3999999999999997E-2</v>
      </c>
    </row>
    <row r="18" spans="3:27" x14ac:dyDescent="0.55000000000000004">
      <c r="C18" s="2" t="s">
        <v>139</v>
      </c>
      <c r="E18" s="3">
        <v>681827</v>
      </c>
      <c r="G18" s="3">
        <v>26785254926</v>
      </c>
      <c r="I18" s="3">
        <v>26629588382.161499</v>
      </c>
      <c r="K18" s="3">
        <v>0</v>
      </c>
      <c r="M18" s="3">
        <v>0</v>
      </c>
      <c r="O18" s="3">
        <v>0</v>
      </c>
      <c r="Q18" s="3">
        <v>0</v>
      </c>
      <c r="S18" s="3">
        <v>681827</v>
      </c>
      <c r="U18" s="3">
        <v>30930</v>
      </c>
      <c r="W18" s="3">
        <v>26785254926</v>
      </c>
      <c r="Y18" s="3">
        <v>20963430100.795502</v>
      </c>
      <c r="Z18" s="3"/>
      <c r="AA18" s="8">
        <v>4.3200000000000002E-2</v>
      </c>
    </row>
    <row r="19" spans="3:27" x14ac:dyDescent="0.55000000000000004">
      <c r="C19" s="2" t="s">
        <v>131</v>
      </c>
      <c r="E19" s="3">
        <v>1156000</v>
      </c>
      <c r="G19" s="3">
        <v>16869191238</v>
      </c>
      <c r="I19" s="3">
        <v>19374193548</v>
      </c>
      <c r="K19" s="3">
        <v>0</v>
      </c>
      <c r="M19" s="3">
        <v>0</v>
      </c>
      <c r="O19" s="3">
        <v>0</v>
      </c>
      <c r="Q19" s="3">
        <v>0</v>
      </c>
      <c r="S19" s="3">
        <v>1156000</v>
      </c>
      <c r="U19" s="3">
        <v>16750</v>
      </c>
      <c r="W19" s="3">
        <v>16869191238</v>
      </c>
      <c r="Y19" s="3">
        <v>19247790150</v>
      </c>
      <c r="Z19" s="3"/>
      <c r="AA19" s="8">
        <v>3.9699999999999999E-2</v>
      </c>
    </row>
    <row r="20" spans="3:27" x14ac:dyDescent="0.55000000000000004">
      <c r="C20" s="2" t="s">
        <v>162</v>
      </c>
      <c r="E20" s="3">
        <v>250000</v>
      </c>
      <c r="G20" s="3">
        <v>19877828176</v>
      </c>
      <c r="I20" s="3">
        <v>19560418875</v>
      </c>
      <c r="K20" s="3">
        <v>0</v>
      </c>
      <c r="M20" s="3">
        <v>0</v>
      </c>
      <c r="O20" s="3">
        <v>0</v>
      </c>
      <c r="Q20" s="3">
        <v>0</v>
      </c>
      <c r="S20" s="3">
        <v>250000</v>
      </c>
      <c r="U20" s="3">
        <v>77300</v>
      </c>
      <c r="W20" s="3">
        <v>19877828176</v>
      </c>
      <c r="Y20" s="3">
        <v>19210016250</v>
      </c>
      <c r="AA20" s="8">
        <v>3.9600000000000003E-2</v>
      </c>
    </row>
    <row r="21" spans="3:27" x14ac:dyDescent="0.55000000000000004">
      <c r="C21" s="2" t="s">
        <v>181</v>
      </c>
      <c r="E21" s="3">
        <v>0</v>
      </c>
      <c r="G21" s="3">
        <v>0</v>
      </c>
      <c r="I21" s="3">
        <v>0</v>
      </c>
      <c r="K21" s="3">
        <v>934794</v>
      </c>
      <c r="M21" s="3">
        <v>19898583143</v>
      </c>
      <c r="O21" s="3">
        <v>0</v>
      </c>
      <c r="Q21" s="3">
        <v>0</v>
      </c>
      <c r="S21" s="3">
        <v>934794</v>
      </c>
      <c r="U21" s="3">
        <v>20490</v>
      </c>
      <c r="W21" s="3">
        <v>19898583145</v>
      </c>
      <c r="Y21" s="3">
        <v>19039963182.092999</v>
      </c>
      <c r="AA21" s="8">
        <v>3.9300000000000002E-2</v>
      </c>
    </row>
    <row r="22" spans="3:27" x14ac:dyDescent="0.55000000000000004">
      <c r="C22" s="2" t="s">
        <v>135</v>
      </c>
      <c r="E22" s="3">
        <v>577650</v>
      </c>
      <c r="G22" s="3">
        <v>10214066776</v>
      </c>
      <c r="I22" s="3">
        <v>10169311920.075001</v>
      </c>
      <c r="K22" s="3">
        <v>261000</v>
      </c>
      <c r="M22" s="3">
        <v>4947814070</v>
      </c>
      <c r="O22" s="3">
        <v>0</v>
      </c>
      <c r="Q22" s="3">
        <v>0</v>
      </c>
      <c r="S22" s="3">
        <v>838650</v>
      </c>
      <c r="U22" s="3">
        <v>21490</v>
      </c>
      <c r="W22" s="3">
        <v>15161880846</v>
      </c>
      <c r="Y22" s="3">
        <v>17915354098.424999</v>
      </c>
      <c r="Z22" s="3"/>
      <c r="AA22" s="8">
        <v>3.6900000000000002E-2</v>
      </c>
    </row>
    <row r="23" spans="3:27" x14ac:dyDescent="0.55000000000000004">
      <c r="C23" s="2" t="s">
        <v>136</v>
      </c>
      <c r="E23" s="3">
        <v>522234</v>
      </c>
      <c r="G23" s="3">
        <v>4841489606</v>
      </c>
      <c r="I23" s="3">
        <v>5596185909.0059996</v>
      </c>
      <c r="K23" s="3">
        <v>905000</v>
      </c>
      <c r="M23" s="3">
        <v>9926350910</v>
      </c>
      <c r="O23" s="3">
        <v>0</v>
      </c>
      <c r="Q23" s="3">
        <v>0</v>
      </c>
      <c r="S23" s="3">
        <v>1427234</v>
      </c>
      <c r="U23" s="3">
        <v>11990</v>
      </c>
      <c r="W23" s="3">
        <v>14767840516</v>
      </c>
      <c r="Y23" s="3">
        <v>17010716072.823</v>
      </c>
      <c r="Z23" s="3"/>
      <c r="AA23" s="8">
        <v>3.5099999999999999E-2</v>
      </c>
    </row>
    <row r="24" spans="3:27" x14ac:dyDescent="0.55000000000000004">
      <c r="C24" s="2" t="s">
        <v>145</v>
      </c>
      <c r="E24" s="3">
        <v>193594</v>
      </c>
      <c r="G24" s="3">
        <v>14003094371</v>
      </c>
      <c r="I24" s="3">
        <v>18788123755.791</v>
      </c>
      <c r="K24" s="3">
        <v>0</v>
      </c>
      <c r="M24" s="3">
        <v>0</v>
      </c>
      <c r="O24" s="3">
        <v>0</v>
      </c>
      <c r="Q24" s="3">
        <v>0</v>
      </c>
      <c r="S24" s="3">
        <v>193594</v>
      </c>
      <c r="U24" s="3">
        <v>83200</v>
      </c>
      <c r="W24" s="3">
        <v>14003094371</v>
      </c>
      <c r="Y24" s="3">
        <v>16011184026.24</v>
      </c>
      <c r="Z24" s="3"/>
      <c r="AA24" s="8">
        <v>3.3000000000000002E-2</v>
      </c>
    </row>
    <row r="25" spans="3:27" x14ac:dyDescent="0.55000000000000004">
      <c r="C25" s="2" t="s">
        <v>138</v>
      </c>
      <c r="E25" s="3">
        <v>723736</v>
      </c>
      <c r="G25" s="3">
        <v>20456269699</v>
      </c>
      <c r="I25" s="3">
        <v>25287956443.619999</v>
      </c>
      <c r="K25" s="3">
        <v>162000</v>
      </c>
      <c r="M25" s="3">
        <v>5512046557</v>
      </c>
      <c r="O25" s="3">
        <v>-432991</v>
      </c>
      <c r="Q25" s="3">
        <v>15084903323</v>
      </c>
      <c r="S25" s="3">
        <v>452745</v>
      </c>
      <c r="U25" s="3">
        <v>34950</v>
      </c>
      <c r="W25" s="3">
        <v>13273735450</v>
      </c>
      <c r="Y25" s="3">
        <v>15729288295.387501</v>
      </c>
      <c r="Z25" s="3"/>
      <c r="AA25" s="8">
        <v>3.2399999999999998E-2</v>
      </c>
    </row>
    <row r="26" spans="3:27" x14ac:dyDescent="0.55000000000000004">
      <c r="C26" s="2" t="s">
        <v>133</v>
      </c>
      <c r="E26" s="3">
        <v>770803</v>
      </c>
      <c r="G26" s="3">
        <v>14832083366</v>
      </c>
      <c r="I26" s="3">
        <v>17071308569.502001</v>
      </c>
      <c r="K26" s="3">
        <v>0</v>
      </c>
      <c r="M26" s="3">
        <v>0</v>
      </c>
      <c r="O26" s="3">
        <v>0</v>
      </c>
      <c r="Q26" s="3">
        <v>0</v>
      </c>
      <c r="S26" s="3">
        <v>770803</v>
      </c>
      <c r="U26" s="3">
        <v>19270</v>
      </c>
      <c r="W26" s="3">
        <v>14832083366</v>
      </c>
      <c r="Y26" s="3">
        <v>14764996235.8305</v>
      </c>
      <c r="Z26" s="3"/>
      <c r="AA26" s="8">
        <v>3.04E-2</v>
      </c>
    </row>
    <row r="27" spans="3:27" x14ac:dyDescent="0.55000000000000004">
      <c r="C27" s="2" t="s">
        <v>132</v>
      </c>
      <c r="E27" s="3">
        <v>363478</v>
      </c>
      <c r="G27" s="3">
        <v>10136147686</v>
      </c>
      <c r="I27" s="3">
        <v>12468991206.608999</v>
      </c>
      <c r="K27" s="3">
        <v>0</v>
      </c>
      <c r="M27" s="3">
        <v>0</v>
      </c>
      <c r="O27" s="3">
        <v>0</v>
      </c>
      <c r="Q27" s="3">
        <v>0</v>
      </c>
      <c r="S27" s="3">
        <v>363478</v>
      </c>
      <c r="U27" s="3">
        <v>36900</v>
      </c>
      <c r="W27" s="3">
        <v>10136147686</v>
      </c>
      <c r="Y27" s="3">
        <v>13332534787.709999</v>
      </c>
      <c r="Z27" s="3"/>
      <c r="AA27" s="8">
        <v>2.75E-2</v>
      </c>
    </row>
    <row r="28" spans="3:27" x14ac:dyDescent="0.55000000000000004">
      <c r="C28" s="2" t="s">
        <v>166</v>
      </c>
      <c r="E28" s="3">
        <v>940456</v>
      </c>
      <c r="G28" s="3">
        <v>15014954934</v>
      </c>
      <c r="I28" s="3">
        <v>16369403621.868</v>
      </c>
      <c r="K28" s="3">
        <v>0</v>
      </c>
      <c r="M28" s="3">
        <v>0</v>
      </c>
      <c r="O28" s="3">
        <v>0</v>
      </c>
      <c r="Q28" s="3">
        <v>0</v>
      </c>
      <c r="S28" s="3">
        <v>940456</v>
      </c>
      <c r="U28" s="3">
        <v>14210</v>
      </c>
      <c r="W28" s="3">
        <v>15014954934</v>
      </c>
      <c r="Y28" s="3">
        <v>13284364675.427999</v>
      </c>
      <c r="Z28" s="3"/>
      <c r="AA28" s="8">
        <v>2.7400000000000001E-2</v>
      </c>
    </row>
    <row r="29" spans="3:27" x14ac:dyDescent="0.55000000000000004">
      <c r="C29" s="2" t="s">
        <v>146</v>
      </c>
      <c r="E29" s="3">
        <v>2655000</v>
      </c>
      <c r="G29" s="3">
        <v>14934648296</v>
      </c>
      <c r="I29" s="3">
        <v>15149023785</v>
      </c>
      <c r="K29" s="3">
        <v>0</v>
      </c>
      <c r="M29" s="3">
        <v>0</v>
      </c>
      <c r="O29" s="3">
        <v>0</v>
      </c>
      <c r="Q29" s="3">
        <v>0</v>
      </c>
      <c r="S29" s="3">
        <v>2655000</v>
      </c>
      <c r="U29" s="3">
        <v>4930</v>
      </c>
      <c r="W29" s="3">
        <v>14934648296</v>
      </c>
      <c r="Y29" s="3">
        <v>13011269557.5</v>
      </c>
      <c r="Z29" s="3"/>
      <c r="AA29" s="8">
        <v>2.6800000000000001E-2</v>
      </c>
    </row>
    <row r="30" spans="3:27" x14ac:dyDescent="0.55000000000000004">
      <c r="C30" s="58" t="s">
        <v>14</v>
      </c>
      <c r="E30" s="3">
        <v>1382000</v>
      </c>
      <c r="G30" s="3">
        <v>9940173064</v>
      </c>
      <c r="I30" s="3">
        <v>12377731671</v>
      </c>
      <c r="K30" s="3">
        <v>0</v>
      </c>
      <c r="M30" s="3">
        <v>0</v>
      </c>
      <c r="O30" s="3">
        <v>0</v>
      </c>
      <c r="Q30" s="3">
        <v>0</v>
      </c>
      <c r="S30" s="3">
        <v>1382000</v>
      </c>
      <c r="U30" s="3">
        <v>9180</v>
      </c>
      <c r="W30" s="3">
        <v>9940173064</v>
      </c>
      <c r="Y30" s="3">
        <v>12611273778</v>
      </c>
      <c r="AA30" s="8">
        <v>2.5999999999999999E-2</v>
      </c>
    </row>
    <row r="31" spans="3:27" x14ac:dyDescent="0.55000000000000004">
      <c r="C31" s="2" t="s">
        <v>130</v>
      </c>
      <c r="E31" s="3">
        <v>60347</v>
      </c>
      <c r="G31" s="3">
        <v>8130931704</v>
      </c>
      <c r="I31" s="3">
        <v>11532680571.0375</v>
      </c>
      <c r="K31" s="3">
        <v>0</v>
      </c>
      <c r="M31" s="3">
        <v>0</v>
      </c>
      <c r="O31" s="3">
        <v>0</v>
      </c>
      <c r="Q31" s="3">
        <v>0</v>
      </c>
      <c r="S31" s="3">
        <v>60347</v>
      </c>
      <c r="U31" s="3">
        <v>202100</v>
      </c>
      <c r="W31" s="3">
        <v>8130931704</v>
      </c>
      <c r="Y31" s="3">
        <v>12123561734.235001</v>
      </c>
      <c r="AA31" s="8">
        <v>2.5000000000000001E-2</v>
      </c>
    </row>
    <row r="32" spans="3:27" x14ac:dyDescent="0.55000000000000004">
      <c r="C32" s="58" t="s">
        <v>180</v>
      </c>
      <c r="E32" s="3">
        <v>0</v>
      </c>
      <c r="G32" s="3">
        <v>0</v>
      </c>
      <c r="I32" s="3">
        <v>0</v>
      </c>
      <c r="K32" s="3">
        <v>373000</v>
      </c>
      <c r="M32" s="3">
        <v>9927817285</v>
      </c>
      <c r="O32" s="3">
        <v>0</v>
      </c>
      <c r="Q32" s="3">
        <v>0</v>
      </c>
      <c r="S32" s="3">
        <v>373000</v>
      </c>
      <c r="U32" s="3">
        <v>27050</v>
      </c>
      <c r="W32" s="3">
        <v>9927817285</v>
      </c>
      <c r="Y32" s="3">
        <v>10029616582.5</v>
      </c>
      <c r="AA32" s="8">
        <v>2.07E-2</v>
      </c>
    </row>
    <row r="33" spans="3:27" x14ac:dyDescent="0.55000000000000004">
      <c r="C33" s="2" t="s">
        <v>16</v>
      </c>
      <c r="E33" s="3">
        <v>414000</v>
      </c>
      <c r="G33" s="3">
        <v>9914744073</v>
      </c>
      <c r="I33" s="3">
        <v>8761616343</v>
      </c>
      <c r="K33" s="3">
        <v>0</v>
      </c>
      <c r="M33" s="3">
        <v>0</v>
      </c>
      <c r="O33" s="3">
        <v>0</v>
      </c>
      <c r="Q33" s="3">
        <v>0</v>
      </c>
      <c r="S33" s="3">
        <v>414000</v>
      </c>
      <c r="U33" s="3">
        <v>23330</v>
      </c>
      <c r="W33" s="3">
        <v>9914744073</v>
      </c>
      <c r="Y33" s="3">
        <v>9601151211</v>
      </c>
      <c r="Z33" s="3"/>
      <c r="AA33" s="8">
        <v>1.9800000000000002E-2</v>
      </c>
    </row>
    <row r="34" spans="3:27" x14ac:dyDescent="0.55000000000000004">
      <c r="C34" s="2" t="s">
        <v>19</v>
      </c>
      <c r="E34" s="3">
        <v>2300000</v>
      </c>
      <c r="G34" s="3">
        <v>9759862733</v>
      </c>
      <c r="I34" s="3">
        <v>11461297095</v>
      </c>
      <c r="K34" s="3">
        <v>0</v>
      </c>
      <c r="M34" s="3">
        <v>0</v>
      </c>
      <c r="O34" s="3">
        <v>0</v>
      </c>
      <c r="Q34" s="3">
        <v>0</v>
      </c>
      <c r="S34" s="3">
        <v>2300000</v>
      </c>
      <c r="U34" s="3">
        <v>3698</v>
      </c>
      <c r="W34" s="3">
        <v>9759862733</v>
      </c>
      <c r="Y34" s="3">
        <v>8454792870</v>
      </c>
      <c r="Z34" s="3"/>
      <c r="AA34" s="8">
        <v>1.7399999999999999E-2</v>
      </c>
    </row>
    <row r="35" spans="3:27" x14ac:dyDescent="0.55000000000000004">
      <c r="C35" s="2" t="s">
        <v>134</v>
      </c>
      <c r="E35" s="3">
        <v>620000</v>
      </c>
      <c r="G35" s="3">
        <v>4950675582</v>
      </c>
      <c r="I35" s="3">
        <v>5626919430</v>
      </c>
      <c r="K35" s="3">
        <v>0</v>
      </c>
      <c r="M35" s="3">
        <v>0</v>
      </c>
      <c r="O35" s="3">
        <v>0</v>
      </c>
      <c r="Q35" s="3">
        <v>0</v>
      </c>
      <c r="S35" s="3">
        <v>620000</v>
      </c>
      <c r="U35" s="3">
        <v>8850</v>
      </c>
      <c r="W35" s="3">
        <v>4950675582</v>
      </c>
      <c r="Y35" s="3">
        <v>5454352350</v>
      </c>
      <c r="Z35" s="3"/>
      <c r="AA35" s="8">
        <v>1.12E-2</v>
      </c>
    </row>
    <row r="36" spans="3:27" x14ac:dyDescent="0.55000000000000004">
      <c r="C36" s="2" t="s">
        <v>129</v>
      </c>
      <c r="E36" s="3">
        <v>332919</v>
      </c>
      <c r="G36" s="3">
        <v>3937310734</v>
      </c>
      <c r="I36" s="3">
        <v>4110251598.8189998</v>
      </c>
      <c r="K36" s="3">
        <v>0</v>
      </c>
      <c r="M36" s="3">
        <v>0</v>
      </c>
      <c r="O36" s="3">
        <v>0</v>
      </c>
      <c r="Q36" s="3">
        <v>0</v>
      </c>
      <c r="S36" s="3">
        <v>332919</v>
      </c>
      <c r="U36" s="3">
        <v>11310</v>
      </c>
      <c r="W36" s="3">
        <v>3937310734</v>
      </c>
      <c r="Y36" s="3">
        <v>3742910272.3544998</v>
      </c>
      <c r="AA36" s="8">
        <v>7.7000000000000002E-3</v>
      </c>
    </row>
    <row r="37" spans="3:27" x14ac:dyDescent="0.55000000000000004">
      <c r="C37" s="2" t="s">
        <v>165</v>
      </c>
      <c r="E37" s="3">
        <v>501303</v>
      </c>
      <c r="G37" s="3">
        <v>1849015840</v>
      </c>
      <c r="I37" s="3">
        <v>1820363862.8389499</v>
      </c>
      <c r="K37" s="3">
        <v>0</v>
      </c>
      <c r="M37" s="3">
        <v>0</v>
      </c>
      <c r="O37" s="3">
        <v>0</v>
      </c>
      <c r="Q37" s="3">
        <v>0</v>
      </c>
      <c r="S37" s="3">
        <v>501303</v>
      </c>
      <c r="U37" s="3">
        <v>3052</v>
      </c>
      <c r="W37" s="3">
        <v>1849015840</v>
      </c>
      <c r="Y37" s="3">
        <v>1520873394.3018</v>
      </c>
      <c r="Z37" s="3"/>
      <c r="AA37" s="8">
        <v>3.0999999999999999E-3</v>
      </c>
    </row>
    <row r="38" spans="3:27" x14ac:dyDescent="0.55000000000000004">
      <c r="C38" s="2" t="s">
        <v>15</v>
      </c>
      <c r="E38" s="3">
        <v>35846</v>
      </c>
      <c r="G38" s="3">
        <v>408997386</v>
      </c>
      <c r="I38" s="3">
        <v>449684879.70599997</v>
      </c>
      <c r="K38" s="3">
        <v>18776</v>
      </c>
      <c r="M38" s="3">
        <v>0</v>
      </c>
      <c r="O38" s="3">
        <v>0</v>
      </c>
      <c r="Q38" s="3">
        <v>0</v>
      </c>
      <c r="S38" s="3">
        <v>54622</v>
      </c>
      <c r="U38" s="3">
        <v>5990</v>
      </c>
      <c r="W38" s="3">
        <v>290365091</v>
      </c>
      <c r="Y38" s="3">
        <v>325239024.60900003</v>
      </c>
      <c r="Z38" s="3"/>
      <c r="AA38" s="8">
        <v>6.9999999999999999E-4</v>
      </c>
    </row>
    <row r="39" spans="3:27" x14ac:dyDescent="0.55000000000000004">
      <c r="C39" s="2" t="s">
        <v>184</v>
      </c>
      <c r="E39" s="3">
        <v>0</v>
      </c>
      <c r="G39" s="3">
        <v>0</v>
      </c>
      <c r="I39" s="3">
        <v>0</v>
      </c>
      <c r="K39" s="3">
        <v>27493</v>
      </c>
      <c r="M39" s="3">
        <v>0</v>
      </c>
      <c r="O39" s="3">
        <v>0</v>
      </c>
      <c r="Q39" s="3">
        <v>0</v>
      </c>
      <c r="S39" s="3">
        <v>27493</v>
      </c>
      <c r="U39" s="3">
        <v>3790</v>
      </c>
      <c r="W39" s="3">
        <v>118632295</v>
      </c>
      <c r="Y39" s="3">
        <v>103578489.10349999</v>
      </c>
      <c r="AA39" s="8">
        <v>2.0000000000000001E-4</v>
      </c>
    </row>
    <row r="40" spans="3:27" x14ac:dyDescent="0.55000000000000004">
      <c r="C40" s="58" t="s">
        <v>128</v>
      </c>
      <c r="E40" s="3">
        <v>1814680</v>
      </c>
      <c r="G40" s="3">
        <v>4509425919</v>
      </c>
      <c r="I40" s="3">
        <v>6311785406.3459997</v>
      </c>
      <c r="K40" s="3">
        <v>0</v>
      </c>
      <c r="M40" s="3">
        <v>0</v>
      </c>
      <c r="O40" s="3">
        <v>-1814680</v>
      </c>
      <c r="Q40" s="3">
        <v>5790861145</v>
      </c>
      <c r="S40" s="3">
        <v>0</v>
      </c>
      <c r="U40" s="3">
        <v>0</v>
      </c>
      <c r="W40" s="3">
        <v>0</v>
      </c>
      <c r="Y40" s="3">
        <v>0</v>
      </c>
      <c r="Z40" s="3"/>
      <c r="AA40" s="8">
        <v>0</v>
      </c>
    </row>
    <row r="41" spans="3:27" x14ac:dyDescent="0.55000000000000004">
      <c r="C41" s="2" t="s">
        <v>79</v>
      </c>
      <c r="E41" s="3">
        <v>530330</v>
      </c>
      <c r="G41" s="3">
        <v>9171636145</v>
      </c>
      <c r="I41" s="3">
        <v>12256807973.625</v>
      </c>
      <c r="K41" s="3">
        <v>0</v>
      </c>
      <c r="M41" s="3">
        <v>0</v>
      </c>
      <c r="O41" s="3">
        <v>-530330</v>
      </c>
      <c r="Q41" s="3">
        <v>12942134903</v>
      </c>
      <c r="S41" s="3">
        <v>0</v>
      </c>
      <c r="U41" s="3">
        <v>0</v>
      </c>
      <c r="W41" s="3">
        <v>0</v>
      </c>
      <c r="Y41" s="3">
        <v>0</v>
      </c>
      <c r="Z41" s="3"/>
      <c r="AA41" s="8">
        <v>0</v>
      </c>
    </row>
    <row r="42" spans="3:27" x14ac:dyDescent="0.55000000000000004">
      <c r="C42" s="2" t="s">
        <v>164</v>
      </c>
      <c r="E42" s="3">
        <v>1138606</v>
      </c>
      <c r="G42" s="3">
        <v>19732146762</v>
      </c>
      <c r="I42" s="3">
        <v>19365633445.473</v>
      </c>
      <c r="K42" s="3">
        <v>0</v>
      </c>
      <c r="M42" s="3">
        <v>0</v>
      </c>
      <c r="O42" s="3">
        <v>-1138606</v>
      </c>
      <c r="Q42" s="3">
        <v>21115813585</v>
      </c>
      <c r="S42" s="3">
        <v>0</v>
      </c>
      <c r="U42" s="3">
        <v>0</v>
      </c>
      <c r="W42" s="3">
        <v>0</v>
      </c>
      <c r="Y42" s="3">
        <v>0</v>
      </c>
      <c r="Z42" s="3"/>
      <c r="AA42" s="8">
        <v>0</v>
      </c>
    </row>
    <row r="43" spans="3:27" x14ac:dyDescent="0.55000000000000004">
      <c r="C43" s="2" t="s">
        <v>140</v>
      </c>
      <c r="E43" s="3">
        <v>19000</v>
      </c>
      <c r="G43" s="3">
        <v>70504019</v>
      </c>
      <c r="I43" s="3">
        <v>64820012.399999999</v>
      </c>
      <c r="K43" s="3">
        <v>0</v>
      </c>
      <c r="M43" s="3">
        <v>0</v>
      </c>
      <c r="O43" s="3">
        <v>-19000</v>
      </c>
      <c r="Q43" s="3">
        <v>64782244</v>
      </c>
      <c r="S43" s="3">
        <v>0</v>
      </c>
      <c r="U43" s="3">
        <v>0</v>
      </c>
      <c r="W43" s="3">
        <v>0</v>
      </c>
      <c r="Y43" s="3">
        <v>0</v>
      </c>
      <c r="Z43" s="3"/>
      <c r="AA43" s="8">
        <v>0</v>
      </c>
    </row>
    <row r="44" spans="3:27" ht="21.75" thickBot="1" x14ac:dyDescent="0.6">
      <c r="C44" s="58" t="s">
        <v>102</v>
      </c>
      <c r="E44" s="10">
        <f t="shared" ref="E44:AA44" si="0">SUM(E11:E43)</f>
        <v>28050350</v>
      </c>
      <c r="F44" s="3">
        <f t="shared" si="0"/>
        <v>0</v>
      </c>
      <c r="G44" s="10">
        <f t="shared" si="0"/>
        <v>404789985800</v>
      </c>
      <c r="H44" s="3">
        <f t="shared" si="0"/>
        <v>0</v>
      </c>
      <c r="I44" s="10">
        <f t="shared" si="0"/>
        <v>441386860895.92847</v>
      </c>
      <c r="J44" s="3">
        <f t="shared" si="0"/>
        <v>0</v>
      </c>
      <c r="K44" s="10">
        <f t="shared" si="0"/>
        <v>4673712</v>
      </c>
      <c r="L44" s="3">
        <f t="shared" si="0"/>
        <v>0</v>
      </c>
      <c r="M44" s="10">
        <f t="shared" si="0"/>
        <v>96814464099</v>
      </c>
      <c r="N44" s="3">
        <f t="shared" si="0"/>
        <v>0</v>
      </c>
      <c r="O44" s="10">
        <f t="shared" si="0"/>
        <v>-3935607</v>
      </c>
      <c r="P44" s="3">
        <f t="shared" si="0"/>
        <v>0</v>
      </c>
      <c r="Q44" s="10">
        <f t="shared" si="0"/>
        <v>54998495200</v>
      </c>
      <c r="R44" s="3">
        <f t="shared" si="0"/>
        <v>0</v>
      </c>
      <c r="S44" s="10">
        <f t="shared" si="0"/>
        <v>28788455</v>
      </c>
      <c r="T44" s="3">
        <f t="shared" si="0"/>
        <v>0</v>
      </c>
      <c r="U44" s="10">
        <f t="shared" si="0"/>
        <v>865045</v>
      </c>
      <c r="V44" s="3">
        <f t="shared" si="0"/>
        <v>0</v>
      </c>
      <c r="W44" s="10">
        <f t="shared" si="0"/>
        <v>455426156246</v>
      </c>
      <c r="X44" s="3">
        <f t="shared" si="0"/>
        <v>0</v>
      </c>
      <c r="Y44" s="10">
        <f t="shared" si="0"/>
        <v>455065460718.77881</v>
      </c>
      <c r="Z44" s="3">
        <f t="shared" si="0"/>
        <v>0</v>
      </c>
      <c r="AA44" s="33">
        <f t="shared" si="0"/>
        <v>0.93800000000000028</v>
      </c>
    </row>
    <row r="45" spans="3:27" ht="21.75" thickTop="1" x14ac:dyDescent="0.55000000000000004">
      <c r="AA45" s="8"/>
    </row>
    <row r="46" spans="3:27" ht="30.75" customHeight="1" x14ac:dyDescent="0.95">
      <c r="O46" s="62">
        <v>2</v>
      </c>
    </row>
  </sheetData>
  <sortState xmlns:xlrd2="http://schemas.microsoft.com/office/spreadsheetml/2017/richdata2" ref="C11:AA43">
    <sortCondition descending="1" ref="Y11:Y43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.7" right="0.7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7"/>
  <sheetViews>
    <sheetView rightToLeft="1" workbookViewId="0">
      <selection activeCell="M21" sqref="M21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2:28" ht="30" x14ac:dyDescent="0.6">
      <c r="B3" s="124" t="s">
        <v>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2:28" ht="30" x14ac:dyDescent="0.6">
      <c r="B4" s="124" t="s">
        <v>178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116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34" t="s">
        <v>160</v>
      </c>
      <c r="E8" s="134" t="s">
        <v>3</v>
      </c>
      <c r="F8" s="134" t="s">
        <v>3</v>
      </c>
      <c r="G8" s="134" t="s">
        <v>3</v>
      </c>
      <c r="H8" s="134" t="s">
        <v>3</v>
      </c>
      <c r="I8" s="134" t="s">
        <v>3</v>
      </c>
      <c r="J8" s="134" t="s">
        <v>3</v>
      </c>
      <c r="K8" s="15"/>
      <c r="L8" s="134" t="s">
        <v>179</v>
      </c>
      <c r="M8" s="134" t="s">
        <v>5</v>
      </c>
      <c r="N8" s="134" t="s">
        <v>5</v>
      </c>
      <c r="O8" s="134" t="s">
        <v>5</v>
      </c>
      <c r="P8" s="134" t="s">
        <v>5</v>
      </c>
      <c r="Q8" s="134" t="s">
        <v>5</v>
      </c>
      <c r="R8" s="134" t="s">
        <v>5</v>
      </c>
      <c r="S8" s="15"/>
    </row>
    <row r="9" spans="2:28" ht="30" x14ac:dyDescent="0.6">
      <c r="B9" s="21" t="s">
        <v>2</v>
      </c>
      <c r="C9" s="15"/>
      <c r="D9" s="18" t="s">
        <v>20</v>
      </c>
      <c r="E9" s="19"/>
      <c r="F9" s="18" t="s">
        <v>21</v>
      </c>
      <c r="G9" s="19"/>
      <c r="H9" s="18" t="s">
        <v>22</v>
      </c>
      <c r="I9" s="19"/>
      <c r="J9" s="18" t="s">
        <v>23</v>
      </c>
      <c r="K9" s="15"/>
      <c r="L9" s="18" t="s">
        <v>20</v>
      </c>
      <c r="M9" s="19"/>
      <c r="N9" s="18" t="s">
        <v>21</v>
      </c>
      <c r="O9" s="19"/>
      <c r="P9" s="18" t="s">
        <v>22</v>
      </c>
      <c r="Q9" s="19"/>
      <c r="R9" s="18" t="s">
        <v>23</v>
      </c>
      <c r="S9" s="15"/>
    </row>
    <row r="10" spans="2:28" x14ac:dyDescent="0.6">
      <c r="D10" s="81">
        <v>0</v>
      </c>
      <c r="E10" s="81"/>
      <c r="F10" s="81">
        <v>0</v>
      </c>
      <c r="G10" s="81"/>
      <c r="H10" s="81">
        <v>0</v>
      </c>
      <c r="I10" s="81"/>
      <c r="J10" s="81">
        <v>0</v>
      </c>
      <c r="K10" s="81"/>
      <c r="L10" s="81">
        <v>0</v>
      </c>
      <c r="M10" s="81"/>
      <c r="N10" s="81">
        <v>0</v>
      </c>
      <c r="O10" s="81"/>
      <c r="P10" s="81">
        <v>0</v>
      </c>
      <c r="Q10" s="81"/>
      <c r="R10" s="81">
        <v>0</v>
      </c>
    </row>
    <row r="11" spans="2:28" ht="26.25" customHeight="1" thickBot="1" x14ac:dyDescent="0.65">
      <c r="B11" s="22" t="s">
        <v>102</v>
      </c>
      <c r="D11" s="82">
        <v>0</v>
      </c>
      <c r="E11" s="81"/>
      <c r="F11" s="82">
        <v>0</v>
      </c>
      <c r="G11" s="81"/>
      <c r="H11" s="82">
        <v>0</v>
      </c>
      <c r="I11" s="81"/>
      <c r="J11" s="82">
        <v>0</v>
      </c>
      <c r="K11" s="81"/>
      <c r="L11" s="82">
        <v>0</v>
      </c>
      <c r="M11" s="81"/>
      <c r="N11" s="82">
        <v>0</v>
      </c>
      <c r="O11" s="81"/>
      <c r="P11" s="82">
        <v>0</v>
      </c>
      <c r="Q11" s="81"/>
      <c r="R11" s="82">
        <v>0</v>
      </c>
    </row>
    <row r="12" spans="2:28" ht="21.75" thickTop="1" x14ac:dyDescent="0.6"/>
    <row r="17" spans="10:10" ht="30" x14ac:dyDescent="0.75">
      <c r="J17" s="61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M26"/>
  <sheetViews>
    <sheetView rightToLeft="1" view="pageBreakPreview" topLeftCell="A7" zoomScale="60" zoomScaleNormal="70" workbookViewId="0">
      <selection activeCell="M21" sqref="M21"/>
    </sheetView>
  </sheetViews>
  <sheetFormatPr defaultRowHeight="21" x14ac:dyDescent="0.6"/>
  <cols>
    <col min="1" max="1" width="4.7109375" style="1" customWidth="1"/>
    <col min="2" max="2" width="46.28515625" style="1" bestFit="1" customWidth="1"/>
    <col min="3" max="3" width="1" style="1" customWidth="1"/>
    <col min="4" max="4" width="28.85546875" style="1" bestFit="1" customWidth="1"/>
    <col min="5" max="5" width="1" style="1" customWidth="1"/>
    <col min="6" max="6" width="24.7109375" style="1" bestFit="1" customWidth="1"/>
    <col min="7" max="7" width="1" style="1" customWidth="1"/>
    <col min="8" max="8" width="15.42578125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10.5703125" style="1" bestFit="1" customWidth="1"/>
    <col min="17" max="17" width="1" style="1" customWidth="1"/>
    <col min="18" max="18" width="22.57031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0.7109375" style="1" bestFit="1" customWidth="1"/>
    <col min="23" max="23" width="1" style="1" customWidth="1"/>
    <col min="24" max="24" width="22.7109375" style="1" bestFit="1" customWidth="1"/>
    <col min="25" max="25" width="1" style="1" customWidth="1"/>
    <col min="26" max="26" width="13.28515625" style="1" customWidth="1"/>
    <col min="27" max="27" width="1" style="1" customWidth="1"/>
    <col min="28" max="28" width="22.5703125" style="1" bestFit="1" customWidth="1"/>
    <col min="29" max="29" width="1" style="1" customWidth="1"/>
    <col min="30" max="30" width="10.7109375" style="1" bestFit="1" customWidth="1"/>
    <col min="31" max="31" width="1" style="1" customWidth="1"/>
    <col min="32" max="32" width="25" style="1" bestFit="1" customWidth="1"/>
    <col min="33" max="33" width="1" style="1" customWidth="1"/>
    <col min="34" max="34" width="22.7109375" style="1" bestFit="1" customWidth="1"/>
    <col min="35" max="35" width="1" style="1" customWidth="1"/>
    <col min="36" max="36" width="25.7109375" style="1" bestFit="1" customWidth="1"/>
    <col min="37" max="37" width="1" style="1" customWidth="1"/>
    <col min="38" max="38" width="23.14062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36" t="s">
        <v>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</row>
    <row r="3" spans="2:38" ht="39" x14ac:dyDescent="0.6">
      <c r="B3" s="136" t="s">
        <v>1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</row>
    <row r="4" spans="2:38" ht="39" x14ac:dyDescent="0.6">
      <c r="B4" s="136" t="s">
        <v>178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</row>
    <row r="5" spans="2:3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8" s="2" customFormat="1" ht="30" x14ac:dyDescent="0.55000000000000004">
      <c r="B6" s="14" t="s">
        <v>117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8" ht="30" x14ac:dyDescent="0.6">
      <c r="B8" s="124" t="s">
        <v>24</v>
      </c>
      <c r="C8" s="124" t="s">
        <v>24</v>
      </c>
      <c r="D8" s="124" t="s">
        <v>24</v>
      </c>
      <c r="E8" s="124" t="s">
        <v>24</v>
      </c>
      <c r="F8" s="124" t="s">
        <v>24</v>
      </c>
      <c r="G8" s="124" t="s">
        <v>24</v>
      </c>
      <c r="H8" s="124" t="s">
        <v>24</v>
      </c>
      <c r="I8" s="124" t="s">
        <v>24</v>
      </c>
      <c r="J8" s="124" t="s">
        <v>24</v>
      </c>
      <c r="K8" s="124" t="s">
        <v>24</v>
      </c>
      <c r="L8" s="124" t="s">
        <v>24</v>
      </c>
      <c r="M8" s="124" t="s">
        <v>24</v>
      </c>
      <c r="N8" s="124" t="s">
        <v>24</v>
      </c>
      <c r="P8" s="124" t="s">
        <v>160</v>
      </c>
      <c r="Q8" s="124" t="s">
        <v>3</v>
      </c>
      <c r="R8" s="124" t="s">
        <v>3</v>
      </c>
      <c r="S8" s="124" t="s">
        <v>3</v>
      </c>
      <c r="T8" s="124" t="s">
        <v>3</v>
      </c>
      <c r="V8" s="124" t="s">
        <v>4</v>
      </c>
      <c r="W8" s="124" t="s">
        <v>4</v>
      </c>
      <c r="X8" s="124" t="s">
        <v>4</v>
      </c>
      <c r="Y8" s="124" t="s">
        <v>4</v>
      </c>
      <c r="Z8" s="124" t="s">
        <v>4</v>
      </c>
      <c r="AA8" s="124" t="s">
        <v>4</v>
      </c>
      <c r="AB8" s="124" t="s">
        <v>4</v>
      </c>
      <c r="AD8" s="124" t="s">
        <v>179</v>
      </c>
      <c r="AE8" s="124" t="s">
        <v>5</v>
      </c>
      <c r="AF8" s="124" t="s">
        <v>5</v>
      </c>
      <c r="AG8" s="124" t="s">
        <v>5</v>
      </c>
      <c r="AH8" s="124" t="s">
        <v>5</v>
      </c>
      <c r="AI8" s="124" t="s">
        <v>5</v>
      </c>
      <c r="AJ8" s="124" t="s">
        <v>5</v>
      </c>
      <c r="AK8" s="124" t="s">
        <v>5</v>
      </c>
      <c r="AL8" s="124" t="s">
        <v>5</v>
      </c>
    </row>
    <row r="9" spans="2:38" s="16" customFormat="1" ht="45.75" customHeight="1" x14ac:dyDescent="0.6">
      <c r="B9" s="127" t="s">
        <v>25</v>
      </c>
      <c r="C9" s="23"/>
      <c r="D9" s="127" t="s">
        <v>26</v>
      </c>
      <c r="E9" s="23"/>
      <c r="F9" s="127" t="s">
        <v>27</v>
      </c>
      <c r="G9" s="23"/>
      <c r="H9" s="127" t="s">
        <v>28</v>
      </c>
      <c r="I9" s="23"/>
      <c r="J9" s="127" t="s">
        <v>29</v>
      </c>
      <c r="K9" s="23"/>
      <c r="L9" s="127" t="s">
        <v>30</v>
      </c>
      <c r="M9" s="23"/>
      <c r="N9" s="127" t="s">
        <v>23</v>
      </c>
      <c r="P9" s="127" t="s">
        <v>6</v>
      </c>
      <c r="Q9" s="23"/>
      <c r="R9" s="127" t="s">
        <v>7</v>
      </c>
      <c r="S9" s="23"/>
      <c r="T9" s="127" t="s">
        <v>8</v>
      </c>
      <c r="V9" s="127" t="s">
        <v>9</v>
      </c>
      <c r="W9" s="127" t="s">
        <v>9</v>
      </c>
      <c r="X9" s="127" t="s">
        <v>9</v>
      </c>
      <c r="Z9" s="127" t="s">
        <v>10</v>
      </c>
      <c r="AA9" s="127" t="s">
        <v>10</v>
      </c>
      <c r="AB9" s="127" t="s">
        <v>10</v>
      </c>
      <c r="AD9" s="127" t="s">
        <v>6</v>
      </c>
      <c r="AE9" s="23"/>
      <c r="AF9" s="127" t="s">
        <v>31</v>
      </c>
      <c r="AG9" s="23"/>
      <c r="AH9" s="127" t="s">
        <v>7</v>
      </c>
      <c r="AI9" s="23"/>
      <c r="AJ9" s="127" t="s">
        <v>8</v>
      </c>
      <c r="AK9" s="23"/>
      <c r="AL9" s="127" t="s">
        <v>12</v>
      </c>
    </row>
    <row r="10" spans="2:38" s="16" customFormat="1" ht="52.5" customHeight="1" x14ac:dyDescent="0.6">
      <c r="B10" s="128" t="s">
        <v>25</v>
      </c>
      <c r="C10" s="25"/>
      <c r="D10" s="128" t="s">
        <v>26</v>
      </c>
      <c r="E10" s="25"/>
      <c r="F10" s="128" t="s">
        <v>27</v>
      </c>
      <c r="G10" s="25"/>
      <c r="H10" s="128" t="s">
        <v>28</v>
      </c>
      <c r="I10" s="25"/>
      <c r="J10" s="128" t="s">
        <v>29</v>
      </c>
      <c r="K10" s="25"/>
      <c r="L10" s="128" t="s">
        <v>30</v>
      </c>
      <c r="M10" s="25"/>
      <c r="N10" s="128" t="s">
        <v>23</v>
      </c>
      <c r="P10" s="128" t="s">
        <v>6</v>
      </c>
      <c r="Q10" s="25"/>
      <c r="R10" s="128" t="s">
        <v>7</v>
      </c>
      <c r="S10" s="25"/>
      <c r="T10" s="128" t="s">
        <v>8</v>
      </c>
      <c r="V10" s="128" t="s">
        <v>6</v>
      </c>
      <c r="W10" s="25"/>
      <c r="X10" s="128" t="s">
        <v>7</v>
      </c>
      <c r="Z10" s="128" t="s">
        <v>6</v>
      </c>
      <c r="AA10" s="25"/>
      <c r="AB10" s="128" t="s">
        <v>13</v>
      </c>
      <c r="AD10" s="128" t="s">
        <v>6</v>
      </c>
      <c r="AE10" s="25"/>
      <c r="AF10" s="128" t="s">
        <v>31</v>
      </c>
      <c r="AG10" s="25"/>
      <c r="AH10" s="128" t="s">
        <v>7</v>
      </c>
      <c r="AI10" s="25"/>
      <c r="AJ10" s="128" t="s">
        <v>8</v>
      </c>
      <c r="AK10" s="25"/>
      <c r="AL10" s="128" t="s">
        <v>12</v>
      </c>
    </row>
    <row r="11" spans="2:38" s="16" customFormat="1" ht="45" customHeight="1" x14ac:dyDescent="0.85">
      <c r="B11" s="85" t="s">
        <v>149</v>
      </c>
      <c r="C11" s="24"/>
      <c r="D11" s="85" t="s">
        <v>150</v>
      </c>
      <c r="E11" s="24"/>
      <c r="F11" s="85" t="s">
        <v>150</v>
      </c>
      <c r="G11" s="24"/>
      <c r="H11" s="91" t="s">
        <v>151</v>
      </c>
      <c r="I11" s="24"/>
      <c r="J11" s="85" t="s">
        <v>152</v>
      </c>
      <c r="K11" s="24"/>
      <c r="L11" s="85">
        <v>18</v>
      </c>
      <c r="M11" s="24"/>
      <c r="N11" s="85">
        <v>18</v>
      </c>
      <c r="P11" s="85">
        <v>5400</v>
      </c>
      <c r="Q11" s="24"/>
      <c r="R11" s="85">
        <v>5184939600</v>
      </c>
      <c r="S11" s="24"/>
      <c r="T11" s="85">
        <v>5398967259</v>
      </c>
      <c r="V11" s="86">
        <v>0</v>
      </c>
      <c r="W11" s="87"/>
      <c r="X11" s="86">
        <v>0</v>
      </c>
      <c r="Y11" s="88"/>
      <c r="Z11" s="86">
        <v>0</v>
      </c>
      <c r="AA11" s="87"/>
      <c r="AB11" s="123">
        <v>0</v>
      </c>
      <c r="AC11" s="88"/>
      <c r="AD11" s="86">
        <v>5400</v>
      </c>
      <c r="AE11" s="87"/>
      <c r="AF11" s="86">
        <v>1000000</v>
      </c>
      <c r="AG11" s="87"/>
      <c r="AH11" s="86">
        <v>5184939600</v>
      </c>
      <c r="AI11" s="87"/>
      <c r="AJ11" s="86">
        <v>5399021250</v>
      </c>
      <c r="AK11" s="24"/>
      <c r="AL11" s="98">
        <v>1.11E-2</v>
      </c>
    </row>
    <row r="12" spans="2:38" s="16" customFormat="1" ht="45" customHeight="1" x14ac:dyDescent="0.85">
      <c r="B12" s="123" t="s">
        <v>172</v>
      </c>
      <c r="C12" s="24"/>
      <c r="D12" s="123" t="s">
        <v>150</v>
      </c>
      <c r="E12" s="24"/>
      <c r="F12" s="123" t="s">
        <v>150</v>
      </c>
      <c r="G12" s="24"/>
      <c r="H12" s="123" t="s">
        <v>173</v>
      </c>
      <c r="I12" s="24"/>
      <c r="J12" s="123" t="s">
        <v>174</v>
      </c>
      <c r="K12" s="24"/>
      <c r="L12" s="123">
        <v>0</v>
      </c>
      <c r="M12" s="24"/>
      <c r="N12" s="123">
        <v>0</v>
      </c>
      <c r="P12" s="123">
        <v>12697</v>
      </c>
      <c r="Q12" s="24"/>
      <c r="R12" s="123">
        <v>7383684139</v>
      </c>
      <c r="S12" s="24"/>
      <c r="T12" s="123">
        <v>7521482014</v>
      </c>
      <c r="V12" s="86">
        <v>2000</v>
      </c>
      <c r="W12" s="87"/>
      <c r="X12" s="86">
        <v>1196416807</v>
      </c>
      <c r="Y12" s="88"/>
      <c r="Z12" s="86">
        <v>14600</v>
      </c>
      <c r="AA12" s="87"/>
      <c r="AB12" s="86">
        <v>8807065432</v>
      </c>
      <c r="AC12" s="88"/>
      <c r="AD12" s="86">
        <v>97</v>
      </c>
      <c r="AE12" s="87"/>
      <c r="AF12" s="86">
        <v>600060</v>
      </c>
      <c r="AG12" s="87"/>
      <c r="AH12" s="86">
        <v>56628549</v>
      </c>
      <c r="AI12" s="87"/>
      <c r="AJ12" s="86">
        <v>58195270</v>
      </c>
      <c r="AK12" s="24"/>
      <c r="AL12" s="98">
        <v>1E-4</v>
      </c>
    </row>
    <row r="13" spans="2:38" s="16" customFormat="1" ht="45" customHeight="1" x14ac:dyDescent="0.75">
      <c r="B13" s="123" t="s">
        <v>155</v>
      </c>
      <c r="C13" s="123"/>
      <c r="D13" s="123" t="s">
        <v>150</v>
      </c>
      <c r="E13" s="123"/>
      <c r="F13" s="123" t="s">
        <v>150</v>
      </c>
      <c r="G13" s="123"/>
      <c r="H13" s="123" t="s">
        <v>156</v>
      </c>
      <c r="I13" s="123"/>
      <c r="J13" s="123" t="s">
        <v>157</v>
      </c>
      <c r="K13" s="123"/>
      <c r="L13" s="123">
        <v>0</v>
      </c>
      <c r="M13" s="123"/>
      <c r="N13" s="123">
        <v>0</v>
      </c>
      <c r="O13" s="123"/>
      <c r="P13" s="123">
        <v>3660</v>
      </c>
      <c r="Q13" s="123"/>
      <c r="R13" s="123">
        <v>3528147360</v>
      </c>
      <c r="S13" s="123"/>
      <c r="T13" s="123">
        <v>3619449855</v>
      </c>
      <c r="U13" s="123"/>
      <c r="V13" s="86">
        <v>0</v>
      </c>
      <c r="W13" s="123"/>
      <c r="X13" s="86">
        <v>0</v>
      </c>
      <c r="Y13" s="123"/>
      <c r="Z13" s="86">
        <v>3660</v>
      </c>
      <c r="AA13" s="123"/>
      <c r="AB13" s="86">
        <v>3660000000</v>
      </c>
      <c r="AC13" s="123"/>
      <c r="AD13" s="123">
        <v>0</v>
      </c>
      <c r="AE13" s="123"/>
      <c r="AF13" s="123">
        <v>0</v>
      </c>
      <c r="AG13" s="123"/>
      <c r="AH13" s="123">
        <v>0</v>
      </c>
      <c r="AI13" s="123"/>
      <c r="AJ13" s="123">
        <v>0</v>
      </c>
      <c r="AK13" s="1"/>
      <c r="AL13" s="98">
        <v>0</v>
      </c>
    </row>
    <row r="14" spans="2:38" s="16" customFormat="1" ht="28.5" customHeight="1" x14ac:dyDescent="0.75">
      <c r="B14" s="85" t="s">
        <v>169</v>
      </c>
      <c r="C14" s="123"/>
      <c r="D14" s="85" t="s">
        <v>150</v>
      </c>
      <c r="E14" s="123"/>
      <c r="F14" s="85" t="s">
        <v>150</v>
      </c>
      <c r="G14" s="123"/>
      <c r="H14" s="117" t="s">
        <v>80</v>
      </c>
      <c r="I14" s="123"/>
      <c r="J14" s="85" t="s">
        <v>170</v>
      </c>
      <c r="K14" s="123"/>
      <c r="L14" s="85">
        <v>0</v>
      </c>
      <c r="M14" s="123"/>
      <c r="N14" s="85">
        <v>0</v>
      </c>
      <c r="O14" s="123"/>
      <c r="P14" s="85">
        <v>5000</v>
      </c>
      <c r="Q14" s="123"/>
      <c r="R14" s="85">
        <v>2943628329</v>
      </c>
      <c r="S14" s="123"/>
      <c r="T14" s="85">
        <v>2995307002</v>
      </c>
      <c r="U14" s="123"/>
      <c r="V14" s="86">
        <v>10200</v>
      </c>
      <c r="W14" s="123"/>
      <c r="X14" s="86">
        <v>6173138666</v>
      </c>
      <c r="Y14" s="123"/>
      <c r="Z14" s="86">
        <v>15200</v>
      </c>
      <c r="AA14" s="123"/>
      <c r="AB14" s="86">
        <v>9277918077</v>
      </c>
      <c r="AC14" s="123"/>
      <c r="AD14" s="123">
        <v>0</v>
      </c>
      <c r="AE14" s="123"/>
      <c r="AF14" s="123">
        <v>0</v>
      </c>
      <c r="AG14" s="123"/>
      <c r="AH14" s="123">
        <v>0</v>
      </c>
      <c r="AI14" s="123"/>
      <c r="AJ14" s="123">
        <v>0</v>
      </c>
      <c r="AK14" s="1"/>
      <c r="AL14" s="98">
        <v>0</v>
      </c>
    </row>
    <row r="15" spans="2:38" s="16" customFormat="1" ht="28.5" customHeight="1" x14ac:dyDescent="0.75">
      <c r="B15" s="85" t="s">
        <v>153</v>
      </c>
      <c r="C15" s="123"/>
      <c r="D15" s="85" t="s">
        <v>150</v>
      </c>
      <c r="E15" s="123"/>
      <c r="F15" s="85" t="s">
        <v>150</v>
      </c>
      <c r="G15" s="123"/>
      <c r="H15" s="123" t="s">
        <v>80</v>
      </c>
      <c r="I15" s="123"/>
      <c r="J15" s="85" t="s">
        <v>154</v>
      </c>
      <c r="K15" s="123"/>
      <c r="L15" s="85">
        <v>0</v>
      </c>
      <c r="M15" s="123"/>
      <c r="N15" s="85">
        <v>0</v>
      </c>
      <c r="O15" s="123"/>
      <c r="P15" s="85">
        <v>7900</v>
      </c>
      <c r="Q15" s="123"/>
      <c r="R15" s="85">
        <v>4704792793</v>
      </c>
      <c r="S15" s="123"/>
      <c r="T15" s="85">
        <v>4809912045</v>
      </c>
      <c r="U15" s="123"/>
      <c r="V15" s="86">
        <v>2300</v>
      </c>
      <c r="W15" s="123"/>
      <c r="X15" s="86">
        <v>1413836207</v>
      </c>
      <c r="Y15" s="123"/>
      <c r="Z15" s="86">
        <v>10200</v>
      </c>
      <c r="AA15" s="123"/>
      <c r="AB15" s="86">
        <v>6321528019</v>
      </c>
      <c r="AC15" s="123"/>
      <c r="AD15" s="123">
        <v>0</v>
      </c>
      <c r="AE15" s="123"/>
      <c r="AF15" s="123">
        <v>0</v>
      </c>
      <c r="AG15" s="123"/>
      <c r="AH15" s="123">
        <v>0</v>
      </c>
      <c r="AI15" s="123"/>
      <c r="AJ15" s="123">
        <v>0</v>
      </c>
      <c r="AK15" s="1"/>
      <c r="AL15" s="98">
        <v>0</v>
      </c>
    </row>
    <row r="16" spans="2:38" ht="60" x14ac:dyDescent="0.85">
      <c r="B16" s="85" t="s">
        <v>187</v>
      </c>
      <c r="C16" s="24"/>
      <c r="D16" s="85" t="s">
        <v>150</v>
      </c>
      <c r="E16" s="24"/>
      <c r="F16" s="85" t="s">
        <v>150</v>
      </c>
      <c r="G16" s="24"/>
      <c r="H16" s="85" t="s">
        <v>168</v>
      </c>
      <c r="I16" s="24"/>
      <c r="J16" s="85" t="s">
        <v>188</v>
      </c>
      <c r="K16" s="24"/>
      <c r="L16" s="85">
        <v>0</v>
      </c>
      <c r="M16" s="24"/>
      <c r="N16" s="85">
        <v>0</v>
      </c>
      <c r="O16" s="16"/>
      <c r="P16" s="85">
        <v>0</v>
      </c>
      <c r="Q16" s="24"/>
      <c r="R16" s="85">
        <v>0</v>
      </c>
      <c r="S16" s="24"/>
      <c r="T16" s="85">
        <v>0</v>
      </c>
      <c r="U16" s="16"/>
      <c r="V16" s="86">
        <v>15000</v>
      </c>
      <c r="W16" s="87"/>
      <c r="X16" s="86">
        <v>14937494923</v>
      </c>
      <c r="Y16" s="88"/>
      <c r="Z16" s="86">
        <v>15000</v>
      </c>
      <c r="AA16" s="87"/>
      <c r="AB16" s="117">
        <v>15000000000</v>
      </c>
      <c r="AC16" s="88"/>
      <c r="AD16" s="86">
        <v>0</v>
      </c>
      <c r="AE16" s="87"/>
      <c r="AF16" s="86">
        <v>0</v>
      </c>
      <c r="AG16" s="87"/>
      <c r="AH16" s="86">
        <v>0</v>
      </c>
      <c r="AI16" s="87"/>
      <c r="AJ16" s="86">
        <v>0</v>
      </c>
      <c r="AK16" s="24"/>
      <c r="AL16" s="98">
        <v>0</v>
      </c>
    </row>
    <row r="17" spans="2:39" ht="30" customHeight="1" x14ac:dyDescent="0.75">
      <c r="B17" s="85" t="s">
        <v>189</v>
      </c>
      <c r="C17" s="85"/>
      <c r="D17" s="85" t="s">
        <v>150</v>
      </c>
      <c r="E17" s="85"/>
      <c r="F17" s="85" t="s">
        <v>150</v>
      </c>
      <c r="G17" s="85"/>
      <c r="H17" s="85" t="s">
        <v>190</v>
      </c>
      <c r="I17" s="85"/>
      <c r="J17" s="85" t="s">
        <v>191</v>
      </c>
      <c r="K17" s="85"/>
      <c r="L17" s="85">
        <v>0</v>
      </c>
      <c r="M17" s="85"/>
      <c r="N17" s="85">
        <v>0</v>
      </c>
      <c r="O17" s="85"/>
      <c r="P17" s="85">
        <v>0</v>
      </c>
      <c r="Q17" s="85"/>
      <c r="R17" s="85">
        <v>0</v>
      </c>
      <c r="S17" s="85"/>
      <c r="T17" s="85">
        <v>0</v>
      </c>
      <c r="U17" s="85"/>
      <c r="V17" s="86">
        <v>100</v>
      </c>
      <c r="W17" s="85"/>
      <c r="X17" s="86">
        <v>59569792</v>
      </c>
      <c r="Y17" s="85"/>
      <c r="Z17" s="86">
        <v>100</v>
      </c>
      <c r="AA17" s="85"/>
      <c r="AB17" s="86">
        <v>60115104</v>
      </c>
      <c r="AC17" s="85"/>
      <c r="AD17" s="85">
        <v>0</v>
      </c>
      <c r="AE17" s="85"/>
      <c r="AF17" s="85">
        <v>0</v>
      </c>
      <c r="AG17" s="85"/>
      <c r="AH17" s="85">
        <v>0</v>
      </c>
      <c r="AI17" s="85"/>
      <c r="AJ17" s="85">
        <v>0</v>
      </c>
      <c r="AL17" s="98">
        <v>0</v>
      </c>
    </row>
    <row r="18" spans="2:39" ht="30" customHeight="1" x14ac:dyDescent="0.75">
      <c r="B18" s="117" t="s">
        <v>158</v>
      </c>
      <c r="C18" s="117"/>
      <c r="D18" s="117" t="s">
        <v>150</v>
      </c>
      <c r="E18" s="117"/>
      <c r="F18" s="117" t="s">
        <v>150</v>
      </c>
      <c r="G18" s="117"/>
      <c r="H18" s="117" t="s">
        <v>80</v>
      </c>
      <c r="I18" s="117"/>
      <c r="J18" s="117" t="s">
        <v>192</v>
      </c>
      <c r="K18" s="117"/>
      <c r="L18" s="117">
        <v>0</v>
      </c>
      <c r="M18" s="117"/>
      <c r="N18" s="117">
        <v>0</v>
      </c>
      <c r="O18" s="117"/>
      <c r="P18" s="117">
        <v>0</v>
      </c>
      <c r="Q18" s="117"/>
      <c r="R18" s="117">
        <v>0</v>
      </c>
      <c r="S18" s="117"/>
      <c r="T18" s="117">
        <v>0</v>
      </c>
      <c r="U18" s="117"/>
      <c r="V18" s="86">
        <v>1100</v>
      </c>
      <c r="W18" s="117"/>
      <c r="X18" s="86">
        <v>684891106</v>
      </c>
      <c r="Y18" s="117"/>
      <c r="Z18" s="86">
        <v>1100</v>
      </c>
      <c r="AA18" s="117"/>
      <c r="AB18" s="86">
        <v>692214515</v>
      </c>
      <c r="AC18" s="117"/>
      <c r="AD18" s="117">
        <v>0</v>
      </c>
      <c r="AE18" s="117"/>
      <c r="AF18" s="117">
        <v>0</v>
      </c>
      <c r="AG18" s="117"/>
      <c r="AH18" s="117">
        <v>0</v>
      </c>
      <c r="AI18" s="117"/>
      <c r="AJ18" s="117">
        <v>0</v>
      </c>
      <c r="AL18" s="98">
        <v>0</v>
      </c>
    </row>
    <row r="19" spans="2:39" ht="30" x14ac:dyDescent="0.75"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6"/>
      <c r="W19" s="85"/>
      <c r="X19" s="85"/>
      <c r="Y19" s="85"/>
      <c r="Z19" s="86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L19" s="98"/>
    </row>
    <row r="20" spans="2:39" s="61" customFormat="1" ht="30.75" thickBot="1" x14ac:dyDescent="0.8">
      <c r="B20" s="135" t="s">
        <v>102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P20" s="97">
        <f t="shared" ref="P20:AH20" si="0">SUM(P11:P19)</f>
        <v>34657</v>
      </c>
      <c r="Q20" s="97">
        <f t="shared" si="0"/>
        <v>0</v>
      </c>
      <c r="R20" s="97">
        <f t="shared" si="0"/>
        <v>23745192221</v>
      </c>
      <c r="S20" s="97">
        <f t="shared" si="0"/>
        <v>0</v>
      </c>
      <c r="T20" s="97">
        <f t="shared" si="0"/>
        <v>24345118175</v>
      </c>
      <c r="U20" s="97">
        <f t="shared" si="0"/>
        <v>0</v>
      </c>
      <c r="V20" s="97">
        <f t="shared" si="0"/>
        <v>30700</v>
      </c>
      <c r="W20" s="97">
        <f t="shared" si="0"/>
        <v>0</v>
      </c>
      <c r="X20" s="97">
        <f t="shared" si="0"/>
        <v>24465347501</v>
      </c>
      <c r="Y20" s="97">
        <f t="shared" si="0"/>
        <v>0</v>
      </c>
      <c r="Z20" s="97">
        <f t="shared" si="0"/>
        <v>59860</v>
      </c>
      <c r="AA20" s="97">
        <f t="shared" si="0"/>
        <v>0</v>
      </c>
      <c r="AB20" s="97">
        <f t="shared" si="0"/>
        <v>43818841147</v>
      </c>
      <c r="AC20" s="97">
        <f t="shared" si="0"/>
        <v>0</v>
      </c>
      <c r="AD20" s="97">
        <f t="shared" si="0"/>
        <v>5497</v>
      </c>
      <c r="AE20" s="97">
        <f t="shared" si="0"/>
        <v>0</v>
      </c>
      <c r="AF20" s="97">
        <f t="shared" si="0"/>
        <v>1600060</v>
      </c>
      <c r="AG20" s="97">
        <f t="shared" si="0"/>
        <v>0</v>
      </c>
      <c r="AH20" s="97">
        <f t="shared" si="0"/>
        <v>5241568149</v>
      </c>
      <c r="AI20" s="65"/>
      <c r="AJ20" s="97">
        <f>SUM(AJ11:AJ19)</f>
        <v>5457216520</v>
      </c>
      <c r="AK20" s="65"/>
      <c r="AL20" s="101">
        <f>SUM(AL11:AL19)</f>
        <v>1.12E-2</v>
      </c>
      <c r="AM20" s="61">
        <f>SUM(P20:AL20)</f>
        <v>127075014487.0112</v>
      </c>
    </row>
    <row r="21" spans="2:39" ht="21" customHeight="1" thickTop="1" x14ac:dyDescent="0.6"/>
    <row r="26" spans="2:39" ht="33" x14ac:dyDescent="0.8">
      <c r="T26" s="63">
        <v>4</v>
      </c>
    </row>
  </sheetData>
  <sortState xmlns:xlrd2="http://schemas.microsoft.com/office/spreadsheetml/2017/richdata2" ref="B11:AL19">
    <sortCondition descending="1" ref="AJ11:AJ19"/>
  </sortState>
  <mergeCells count="29">
    <mergeCell ref="B8:N8"/>
    <mergeCell ref="P9:P10"/>
    <mergeCell ref="R9:R10"/>
    <mergeCell ref="B9:B10"/>
    <mergeCell ref="D9:D10"/>
    <mergeCell ref="F9:F10"/>
    <mergeCell ref="H9:H10"/>
    <mergeCell ref="J9:J10"/>
    <mergeCell ref="V10"/>
    <mergeCell ref="X10"/>
    <mergeCell ref="V9:X9"/>
    <mergeCell ref="L9:L10"/>
    <mergeCell ref="N9:N10"/>
    <mergeCell ref="B20:N20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</mergeCells>
  <printOptions horizontalCentered="1" verticalCentered="1"/>
  <pageMargins left="0.7" right="0.7" top="0.75" bottom="0.75" header="0.3" footer="0.3"/>
  <pageSetup paperSize="9" scale="3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17"/>
  <sheetViews>
    <sheetView rightToLeft="1" view="pageBreakPreview" zoomScale="60" zoomScaleNormal="70" workbookViewId="0">
      <selection activeCell="M21" sqref="M21"/>
    </sheetView>
  </sheetViews>
  <sheetFormatPr defaultRowHeight="21" x14ac:dyDescent="0.6"/>
  <cols>
    <col min="1" max="1" width="4.7109375" style="1" customWidth="1"/>
    <col min="2" max="2" width="39" style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8" style="1" bestFit="1" customWidth="1"/>
    <col min="13" max="13" width="1" style="1" customWidth="1"/>
    <col min="14" max="14" width="17" style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8" style="1" bestFit="1" customWidth="1"/>
    <col min="23" max="23" width="1" style="1" customWidth="1"/>
    <col min="24" max="24" width="14.8554687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36" t="s">
        <v>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</row>
    <row r="3" spans="2:32" ht="39" x14ac:dyDescent="0.6">
      <c r="B3" s="136" t="s">
        <v>1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</row>
    <row r="4" spans="2:32" ht="39" x14ac:dyDescent="0.6">
      <c r="B4" s="136" t="s">
        <v>178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</row>
    <row r="5" spans="2:32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2" s="2" customFormat="1" ht="30" x14ac:dyDescent="0.55000000000000004">
      <c r="B6" s="14" t="s">
        <v>118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2" s="16" customFormat="1" x14ac:dyDescent="0.6">
      <c r="B8" s="138" t="s">
        <v>37</v>
      </c>
      <c r="C8" s="138" t="s">
        <v>37</v>
      </c>
      <c r="D8" s="138" t="s">
        <v>37</v>
      </c>
      <c r="E8" s="138" t="s">
        <v>37</v>
      </c>
      <c r="F8" s="138" t="s">
        <v>37</v>
      </c>
      <c r="G8" s="138" t="s">
        <v>37</v>
      </c>
      <c r="H8" s="138" t="s">
        <v>37</v>
      </c>
      <c r="I8" s="138" t="s">
        <v>37</v>
      </c>
      <c r="J8" s="138" t="s">
        <v>37</v>
      </c>
      <c r="K8" s="24"/>
      <c r="L8" s="138" t="s">
        <v>160</v>
      </c>
      <c r="M8" s="138" t="s">
        <v>3</v>
      </c>
      <c r="N8" s="138" t="s">
        <v>3</v>
      </c>
      <c r="O8" s="138" t="s">
        <v>3</v>
      </c>
      <c r="P8" s="138" t="s">
        <v>3</v>
      </c>
      <c r="Q8" s="24"/>
      <c r="R8" s="138" t="s">
        <v>4</v>
      </c>
      <c r="S8" s="138" t="s">
        <v>4</v>
      </c>
      <c r="T8" s="138" t="s">
        <v>4</v>
      </c>
      <c r="U8" s="138" t="s">
        <v>4</v>
      </c>
      <c r="V8" s="138" t="s">
        <v>4</v>
      </c>
      <c r="W8" s="138" t="s">
        <v>4</v>
      </c>
      <c r="X8" s="138" t="s">
        <v>4</v>
      </c>
      <c r="Y8" s="24"/>
      <c r="Z8" s="138" t="s">
        <v>179</v>
      </c>
      <c r="AA8" s="138" t="s">
        <v>5</v>
      </c>
      <c r="AB8" s="138" t="s">
        <v>5</v>
      </c>
      <c r="AC8" s="138" t="s">
        <v>5</v>
      </c>
      <c r="AD8" s="138" t="s">
        <v>5</v>
      </c>
      <c r="AE8" s="138" t="s">
        <v>5</v>
      </c>
      <c r="AF8" s="138" t="s">
        <v>5</v>
      </c>
    </row>
    <row r="9" spans="2:32" s="16" customFormat="1" x14ac:dyDescent="0.6">
      <c r="B9" s="127" t="s">
        <v>38</v>
      </c>
      <c r="C9" s="23"/>
      <c r="D9" s="127" t="s">
        <v>111</v>
      </c>
      <c r="E9" s="23"/>
      <c r="F9" s="127" t="s">
        <v>30</v>
      </c>
      <c r="G9" s="23"/>
      <c r="H9" s="127" t="s">
        <v>39</v>
      </c>
      <c r="I9" s="23"/>
      <c r="J9" s="127" t="s">
        <v>27</v>
      </c>
      <c r="L9" s="127" t="s">
        <v>6</v>
      </c>
      <c r="M9" s="23"/>
      <c r="N9" s="127" t="s">
        <v>7</v>
      </c>
      <c r="O9" s="23"/>
      <c r="P9" s="127" t="s">
        <v>8</v>
      </c>
      <c r="R9" s="127" t="s">
        <v>9</v>
      </c>
      <c r="S9" s="127" t="s">
        <v>9</v>
      </c>
      <c r="T9" s="127" t="s">
        <v>9</v>
      </c>
      <c r="U9" s="23"/>
      <c r="V9" s="127" t="s">
        <v>10</v>
      </c>
      <c r="W9" s="127" t="s">
        <v>10</v>
      </c>
      <c r="X9" s="127" t="s">
        <v>10</v>
      </c>
      <c r="Z9" s="127" t="s">
        <v>6</v>
      </c>
      <c r="AA9" s="23"/>
      <c r="AB9" s="127" t="s">
        <v>7</v>
      </c>
      <c r="AC9" s="23"/>
      <c r="AD9" s="127" t="s">
        <v>8</v>
      </c>
      <c r="AE9" s="23"/>
      <c r="AF9" s="127" t="s">
        <v>40</v>
      </c>
    </row>
    <row r="10" spans="2:32" s="16" customFormat="1" ht="45.75" customHeight="1" x14ac:dyDescent="0.6">
      <c r="B10" s="128" t="s">
        <v>38</v>
      </c>
      <c r="C10" s="25"/>
      <c r="D10" s="128" t="s">
        <v>29</v>
      </c>
      <c r="E10" s="25"/>
      <c r="F10" s="128" t="s">
        <v>30</v>
      </c>
      <c r="G10" s="25"/>
      <c r="H10" s="128" t="s">
        <v>39</v>
      </c>
      <c r="I10" s="25"/>
      <c r="J10" s="128" t="s">
        <v>27</v>
      </c>
      <c r="L10" s="128" t="s">
        <v>6</v>
      </c>
      <c r="M10" s="25"/>
      <c r="N10" s="128" t="s">
        <v>7</v>
      </c>
      <c r="O10" s="25"/>
      <c r="P10" s="128" t="s">
        <v>8</v>
      </c>
      <c r="R10" s="128" t="s">
        <v>6</v>
      </c>
      <c r="S10" s="25"/>
      <c r="T10" s="128" t="s">
        <v>7</v>
      </c>
      <c r="U10" s="25"/>
      <c r="V10" s="128" t="s">
        <v>6</v>
      </c>
      <c r="W10" s="25"/>
      <c r="X10" s="128" t="s">
        <v>13</v>
      </c>
      <c r="Z10" s="128" t="s">
        <v>6</v>
      </c>
      <c r="AA10" s="25"/>
      <c r="AB10" s="128" t="s">
        <v>7</v>
      </c>
      <c r="AC10" s="25"/>
      <c r="AD10" s="128" t="s">
        <v>8</v>
      </c>
      <c r="AE10" s="25"/>
      <c r="AF10" s="128" t="s">
        <v>40</v>
      </c>
    </row>
    <row r="11" spans="2:32" ht="30.75" x14ac:dyDescent="0.85">
      <c r="L11" s="99">
        <v>0</v>
      </c>
      <c r="M11" s="99"/>
      <c r="N11" s="99">
        <v>0</v>
      </c>
      <c r="O11" s="99"/>
      <c r="P11" s="99">
        <v>0</v>
      </c>
      <c r="Q11" s="99"/>
      <c r="R11" s="99">
        <v>0</v>
      </c>
      <c r="S11" s="99"/>
      <c r="T11" s="99">
        <v>0</v>
      </c>
      <c r="U11" s="99"/>
      <c r="V11" s="99">
        <v>0</v>
      </c>
      <c r="W11" s="99"/>
      <c r="X11" s="99">
        <v>0</v>
      </c>
      <c r="Y11" s="99"/>
      <c r="Z11" s="99">
        <v>0</v>
      </c>
      <c r="AA11" s="99"/>
      <c r="AB11" s="99">
        <v>0</v>
      </c>
      <c r="AC11" s="99"/>
      <c r="AD11" s="99">
        <v>0</v>
      </c>
      <c r="AE11" s="99"/>
      <c r="AF11" s="99">
        <v>0</v>
      </c>
    </row>
    <row r="12" spans="2:32" ht="31.5" thickBot="1" x14ac:dyDescent="0.9">
      <c r="B12" s="137" t="s">
        <v>102</v>
      </c>
      <c r="C12" s="137"/>
      <c r="D12" s="137"/>
      <c r="E12" s="137"/>
      <c r="F12" s="137"/>
      <c r="G12" s="137"/>
      <c r="H12" s="137"/>
      <c r="I12" s="137"/>
      <c r="J12" s="137"/>
      <c r="L12" s="100">
        <v>0</v>
      </c>
      <c r="M12" s="99"/>
      <c r="N12" s="100">
        <v>0</v>
      </c>
      <c r="O12" s="99"/>
      <c r="P12" s="100">
        <v>0</v>
      </c>
      <c r="Q12" s="99"/>
      <c r="R12" s="100">
        <v>0</v>
      </c>
      <c r="S12" s="99"/>
      <c r="T12" s="100">
        <v>0</v>
      </c>
      <c r="U12" s="99"/>
      <c r="V12" s="100">
        <v>0</v>
      </c>
      <c r="W12" s="99"/>
      <c r="X12" s="100">
        <v>0</v>
      </c>
      <c r="Y12" s="99"/>
      <c r="Z12" s="100">
        <v>0</v>
      </c>
      <c r="AA12" s="99"/>
      <c r="AB12" s="100">
        <v>0</v>
      </c>
      <c r="AC12" s="99"/>
      <c r="AD12" s="100">
        <v>0</v>
      </c>
      <c r="AE12" s="99"/>
      <c r="AF12" s="100">
        <v>0</v>
      </c>
    </row>
    <row r="13" spans="2:32" ht="21.75" thickTop="1" x14ac:dyDescent="0.6"/>
    <row r="17" spans="16:16" ht="33" x14ac:dyDescent="0.8">
      <c r="P17" s="63">
        <v>5</v>
      </c>
    </row>
  </sheetData>
  <mergeCells count="26"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</mergeCells>
  <printOptions horizontalCentered="1" verticalCentered="1"/>
  <pageMargins left="0.7" right="0.7" top="0.75" bottom="0.75" header="0.3" footer="0.3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6"/>
  <sheetViews>
    <sheetView rightToLeft="1" topLeftCell="A4" workbookViewId="0">
      <selection activeCell="M21" sqref="M21"/>
    </sheetView>
  </sheetViews>
  <sheetFormatPr defaultRowHeight="21" x14ac:dyDescent="0.55000000000000004"/>
  <cols>
    <col min="1" max="1" width="12.28515625" style="2" customWidth="1"/>
    <col min="2" max="2" width="21.7109375" style="2" customWidth="1"/>
    <col min="3" max="3" width="1" style="2" customWidth="1"/>
    <col min="4" max="4" width="1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11.7109375" style="2" bestFit="1" customWidth="1"/>
    <col min="11" max="11" width="1" style="2" customWidth="1"/>
    <col min="12" max="12" width="16" style="2" bestFit="1" customWidth="1"/>
    <col min="13" max="13" width="1" style="2" customWidth="1"/>
    <col min="14" max="14" width="19.5703125" style="2" customWidth="1"/>
    <col min="15" max="15" width="1" style="2" customWidth="1"/>
    <col min="16" max="16" width="16.5703125" style="2" bestFit="1" customWidth="1"/>
    <col min="17" max="17" width="1" style="2" customWidth="1"/>
    <col min="18" max="18" width="15.425781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2:28" ht="30" x14ac:dyDescent="0.55000000000000004">
      <c r="B3" s="124" t="s">
        <v>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2:28" ht="30" x14ac:dyDescent="0.55000000000000004">
      <c r="B4" s="124" t="s">
        <v>178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5" spans="2:28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30" x14ac:dyDescent="0.55000000000000004">
      <c r="B6" s="14" t="s">
        <v>119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0" customHeight="1" x14ac:dyDescent="0.55000000000000004">
      <c r="B8" s="142" t="s">
        <v>41</v>
      </c>
      <c r="C8" s="41"/>
      <c r="D8" s="138" t="s">
        <v>42</v>
      </c>
      <c r="E8" s="138" t="s">
        <v>42</v>
      </c>
      <c r="F8" s="138" t="s">
        <v>42</v>
      </c>
      <c r="G8" s="138" t="s">
        <v>42</v>
      </c>
      <c r="H8" s="138" t="s">
        <v>42</v>
      </c>
      <c r="I8" s="138" t="s">
        <v>42</v>
      </c>
      <c r="J8" s="138" t="s">
        <v>42</v>
      </c>
      <c r="K8" s="41"/>
      <c r="L8" s="138" t="s">
        <v>160</v>
      </c>
      <c r="M8" s="41"/>
      <c r="N8" s="138" t="s">
        <v>4</v>
      </c>
      <c r="O8" s="138" t="s">
        <v>4</v>
      </c>
      <c r="P8" s="138" t="s">
        <v>4</v>
      </c>
      <c r="Q8" s="41"/>
      <c r="R8" s="138" t="s">
        <v>179</v>
      </c>
      <c r="S8" s="138" t="s">
        <v>5</v>
      </c>
      <c r="T8" s="138" t="s">
        <v>5</v>
      </c>
    </row>
    <row r="9" spans="2:28" s="4" customFormat="1" ht="47.25" customHeight="1" x14ac:dyDescent="0.55000000000000004">
      <c r="B9" s="143" t="s">
        <v>41</v>
      </c>
      <c r="C9" s="41"/>
      <c r="D9" s="139" t="s">
        <v>43</v>
      </c>
      <c r="E9" s="42"/>
      <c r="F9" s="139" t="s">
        <v>44</v>
      </c>
      <c r="G9" s="42"/>
      <c r="H9" s="139" t="s">
        <v>45</v>
      </c>
      <c r="I9" s="42"/>
      <c r="J9" s="139" t="s">
        <v>30</v>
      </c>
      <c r="K9" s="41"/>
      <c r="L9" s="139" t="s">
        <v>46</v>
      </c>
      <c r="M9" s="41"/>
      <c r="N9" s="139" t="s">
        <v>47</v>
      </c>
      <c r="O9" s="42"/>
      <c r="P9" s="139" t="s">
        <v>48</v>
      </c>
      <c r="Q9" s="41"/>
      <c r="R9" s="139" t="s">
        <v>46</v>
      </c>
      <c r="S9" s="42"/>
      <c r="T9" s="141" t="s">
        <v>40</v>
      </c>
    </row>
    <row r="10" spans="2:28" s="4" customFormat="1" x14ac:dyDescent="0.55000000000000004">
      <c r="B10" s="5" t="s">
        <v>50</v>
      </c>
      <c r="C10" s="5"/>
      <c r="D10" s="30" t="s">
        <v>51</v>
      </c>
      <c r="E10" s="5"/>
      <c r="F10" s="5" t="s">
        <v>49</v>
      </c>
      <c r="G10" s="5"/>
      <c r="H10" s="5" t="s">
        <v>52</v>
      </c>
      <c r="I10" s="5"/>
      <c r="J10" s="31">
        <v>0</v>
      </c>
      <c r="K10" s="5"/>
      <c r="L10" s="31">
        <v>26276419461</v>
      </c>
      <c r="M10" s="5"/>
      <c r="N10" s="31">
        <v>120083332674</v>
      </c>
      <c r="O10" s="5"/>
      <c r="P10" s="31">
        <v>138323413478</v>
      </c>
      <c r="Q10" s="5"/>
      <c r="R10" s="31">
        <v>8036338657</v>
      </c>
      <c r="S10" s="5"/>
      <c r="T10" s="48">
        <v>1.66E-2</v>
      </c>
    </row>
    <row r="11" spans="2:28" s="4" customFormat="1" x14ac:dyDescent="0.55000000000000004">
      <c r="B11" s="5" t="s">
        <v>56</v>
      </c>
      <c r="C11" s="5"/>
      <c r="D11" s="30" t="s">
        <v>57</v>
      </c>
      <c r="E11" s="5"/>
      <c r="F11" s="5" t="s">
        <v>58</v>
      </c>
      <c r="G11" s="5"/>
      <c r="H11" s="5" t="s">
        <v>59</v>
      </c>
      <c r="I11" s="5"/>
      <c r="J11" s="31">
        <v>0</v>
      </c>
      <c r="K11" s="5"/>
      <c r="L11" s="31">
        <v>20000000</v>
      </c>
      <c r="M11" s="5"/>
      <c r="N11" s="31">
        <v>0</v>
      </c>
      <c r="O11" s="5"/>
      <c r="P11" s="31">
        <v>0</v>
      </c>
      <c r="Q11" s="5"/>
      <c r="R11" s="31">
        <v>20000000</v>
      </c>
      <c r="S11" s="5"/>
      <c r="T11" s="48">
        <v>0</v>
      </c>
    </row>
    <row r="12" spans="2:28" s="4" customFormat="1" x14ac:dyDescent="0.55000000000000004">
      <c r="B12" s="5" t="s">
        <v>53</v>
      </c>
      <c r="C12" s="5"/>
      <c r="D12" s="30" t="s">
        <v>54</v>
      </c>
      <c r="E12" s="5"/>
      <c r="F12" s="5" t="s">
        <v>49</v>
      </c>
      <c r="G12" s="5"/>
      <c r="H12" s="5" t="s">
        <v>55</v>
      </c>
      <c r="I12" s="5"/>
      <c r="J12" s="31">
        <v>0</v>
      </c>
      <c r="K12" s="5"/>
      <c r="L12" s="31">
        <v>5594600400</v>
      </c>
      <c r="M12" s="5"/>
      <c r="N12" s="31">
        <v>1595734935</v>
      </c>
      <c r="O12" s="5"/>
      <c r="P12" s="31">
        <v>7170450000</v>
      </c>
      <c r="Q12" s="5"/>
      <c r="R12" s="31">
        <v>19885335</v>
      </c>
      <c r="S12" s="5"/>
      <c r="T12" s="48">
        <v>0</v>
      </c>
    </row>
    <row r="13" spans="2:28" s="4" customFormat="1" ht="63" x14ac:dyDescent="0.55000000000000004">
      <c r="B13" s="5" t="s">
        <v>60</v>
      </c>
      <c r="C13" s="5"/>
      <c r="D13" s="30" t="s">
        <v>61</v>
      </c>
      <c r="E13" s="5"/>
      <c r="F13" s="5" t="s">
        <v>58</v>
      </c>
      <c r="G13" s="5"/>
      <c r="H13" s="5" t="s">
        <v>62</v>
      </c>
      <c r="I13" s="5"/>
      <c r="J13" s="31">
        <v>0</v>
      </c>
      <c r="K13" s="5"/>
      <c r="L13" s="31">
        <v>1700000</v>
      </c>
      <c r="M13" s="5"/>
      <c r="N13" s="31">
        <v>0</v>
      </c>
      <c r="O13" s="5"/>
      <c r="P13" s="31">
        <v>0</v>
      </c>
      <c r="Q13" s="5"/>
      <c r="R13" s="31">
        <v>1700000</v>
      </c>
      <c r="S13" s="5"/>
      <c r="T13" s="48">
        <v>0</v>
      </c>
    </row>
    <row r="14" spans="2:28" s="4" customFormat="1" x14ac:dyDescent="0.55000000000000004">
      <c r="B14" s="5"/>
      <c r="C14" s="5"/>
      <c r="D14" s="30"/>
      <c r="E14" s="5"/>
      <c r="F14" s="5"/>
      <c r="G14" s="5"/>
      <c r="H14" s="5"/>
      <c r="I14" s="5"/>
      <c r="J14" s="31"/>
      <c r="K14" s="5"/>
      <c r="L14" s="31"/>
      <c r="M14" s="5"/>
      <c r="N14" s="31"/>
      <c r="O14" s="5"/>
      <c r="P14" s="31"/>
      <c r="Q14" s="5"/>
      <c r="R14" s="31"/>
      <c r="S14" s="5"/>
      <c r="T14" s="48"/>
    </row>
    <row r="15" spans="2:28" ht="27" thickBot="1" x14ac:dyDescent="0.6">
      <c r="B15" s="140" t="s">
        <v>102</v>
      </c>
      <c r="C15" s="140"/>
      <c r="D15" s="140"/>
      <c r="E15" s="140"/>
      <c r="F15" s="140"/>
      <c r="G15" s="140"/>
      <c r="H15" s="140"/>
      <c r="I15" s="140"/>
      <c r="J15" s="140"/>
      <c r="L15" s="10">
        <f>SUM(L10:L13)</f>
        <v>31892719861</v>
      </c>
      <c r="N15" s="10">
        <f>SUM(N10:N13)</f>
        <v>121679067609</v>
      </c>
      <c r="P15" s="10">
        <f>SUM(P10:P13)</f>
        <v>145493863478</v>
      </c>
      <c r="R15" s="10">
        <f>SUM(R10:R13)</f>
        <v>8077923992</v>
      </c>
      <c r="T15" s="72">
        <f>SUM(T10:T13)</f>
        <v>1.66E-2</v>
      </c>
    </row>
    <row r="16" spans="2:28" ht="21.75" thickTop="1" x14ac:dyDescent="0.55000000000000004"/>
    <row r="26" spans="10:10" ht="33" x14ac:dyDescent="0.8">
      <c r="J26" s="63">
        <v>6</v>
      </c>
    </row>
  </sheetData>
  <sortState xmlns:xlrd2="http://schemas.microsoft.com/office/spreadsheetml/2017/richdata2" ref="B10:T13">
    <sortCondition descending="1" ref="R10:R13"/>
  </sortState>
  <mergeCells count="18">
    <mergeCell ref="B15:J15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  <mergeCell ref="D8:J8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1"/>
  <sheetViews>
    <sheetView rightToLeft="1" topLeftCell="A4" workbookViewId="0">
      <selection activeCell="M21" sqref="M21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2:28" ht="30" x14ac:dyDescent="0.6">
      <c r="B3" s="124" t="s">
        <v>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2:28" ht="30" x14ac:dyDescent="0.6">
      <c r="B4" s="124" t="s">
        <v>178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2:28" ht="117" customHeight="1" x14ac:dyDescent="0.6"/>
    <row r="6" spans="2:28" s="2" customFormat="1" ht="30" x14ac:dyDescent="0.55000000000000004">
      <c r="B6" s="14" t="s">
        <v>121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 x14ac:dyDescent="0.6">
      <c r="B7" s="145" t="s">
        <v>110</v>
      </c>
      <c r="D7" s="124" t="s">
        <v>179</v>
      </c>
      <c r="E7" s="124" t="s">
        <v>5</v>
      </c>
      <c r="F7" s="124" t="s">
        <v>5</v>
      </c>
      <c r="G7" s="124" t="s">
        <v>5</v>
      </c>
      <c r="H7" s="124" t="s">
        <v>5</v>
      </c>
      <c r="I7" s="124" t="s">
        <v>5</v>
      </c>
      <c r="J7" s="124" t="s">
        <v>5</v>
      </c>
      <c r="K7" s="124" t="s">
        <v>5</v>
      </c>
      <c r="L7" s="124" t="s">
        <v>5</v>
      </c>
      <c r="M7" s="124" t="s">
        <v>5</v>
      </c>
      <c r="N7" s="124" t="s">
        <v>5</v>
      </c>
    </row>
    <row r="8" spans="2:28" ht="30" x14ac:dyDescent="0.6">
      <c r="B8" s="145" t="s">
        <v>2</v>
      </c>
      <c r="D8" s="144" t="s">
        <v>6</v>
      </c>
      <c r="E8" s="26"/>
      <c r="F8" s="144" t="s">
        <v>32</v>
      </c>
      <c r="G8" s="26"/>
      <c r="H8" s="144" t="s">
        <v>33</v>
      </c>
      <c r="I8" s="26"/>
      <c r="J8" s="144" t="s">
        <v>34</v>
      </c>
      <c r="K8" s="26"/>
      <c r="L8" s="144" t="s">
        <v>35</v>
      </c>
      <c r="M8" s="26"/>
      <c r="N8" s="144" t="s">
        <v>36</v>
      </c>
    </row>
    <row r="9" spans="2:28" x14ac:dyDescent="0.6">
      <c r="D9" s="81">
        <v>0</v>
      </c>
      <c r="E9" s="81"/>
      <c r="F9" s="81">
        <v>0</v>
      </c>
      <c r="G9" s="81"/>
      <c r="H9" s="81">
        <v>0</v>
      </c>
      <c r="I9" s="81"/>
      <c r="J9" s="81">
        <v>0</v>
      </c>
      <c r="K9" s="81"/>
      <c r="L9" s="81">
        <v>0</v>
      </c>
      <c r="M9" s="81"/>
      <c r="N9" s="81"/>
    </row>
    <row r="10" spans="2:28" ht="22.5" thickBot="1" x14ac:dyDescent="0.65">
      <c r="B10" s="2" t="s">
        <v>102</v>
      </c>
      <c r="D10" s="82">
        <v>0</v>
      </c>
      <c r="E10" s="81"/>
      <c r="F10" s="82">
        <v>0</v>
      </c>
      <c r="G10" s="81"/>
      <c r="H10" s="82">
        <v>0</v>
      </c>
      <c r="I10" s="81"/>
      <c r="J10" s="82">
        <v>0</v>
      </c>
      <c r="K10" s="81"/>
      <c r="L10" s="82">
        <v>0</v>
      </c>
      <c r="M10" s="81"/>
      <c r="N10" s="82"/>
    </row>
    <row r="11" spans="2:28" ht="21.75" thickTop="1" x14ac:dyDescent="0.6"/>
    <row r="21" spans="8:8" ht="30" x14ac:dyDescent="0.75">
      <c r="H21" s="64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B17"/>
  <sheetViews>
    <sheetView rightToLeft="1" workbookViewId="0">
      <selection activeCell="M21" sqref="M21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6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 x14ac:dyDescent="0.55000000000000004">
      <c r="B2" s="124" t="s">
        <v>0</v>
      </c>
      <c r="C2" s="124"/>
      <c r="D2" s="124"/>
      <c r="E2" s="124"/>
      <c r="F2" s="124"/>
      <c r="G2" s="124"/>
      <c r="H2" s="124"/>
    </row>
    <row r="3" spans="1:28" ht="30" x14ac:dyDescent="0.55000000000000004">
      <c r="B3" s="124" t="s">
        <v>63</v>
      </c>
      <c r="C3" s="124"/>
      <c r="D3" s="124"/>
      <c r="E3" s="124"/>
      <c r="F3" s="124"/>
      <c r="G3" s="124"/>
      <c r="H3" s="124"/>
    </row>
    <row r="4" spans="1:28" ht="30" x14ac:dyDescent="0.55000000000000004">
      <c r="B4" s="124" t="s">
        <v>178</v>
      </c>
      <c r="C4" s="124"/>
      <c r="D4" s="124"/>
      <c r="E4" s="124"/>
      <c r="F4" s="124"/>
      <c r="G4" s="124"/>
      <c r="H4" s="124"/>
    </row>
    <row r="6" spans="1:28" ht="30" x14ac:dyDescent="0.55000000000000004">
      <c r="A6" s="2" t="s">
        <v>120</v>
      </c>
      <c r="B6" s="14" t="s">
        <v>122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s="4" customFormat="1" ht="51" customHeight="1" x14ac:dyDescent="0.6">
      <c r="B8" s="146" t="s">
        <v>67</v>
      </c>
      <c r="C8" s="45"/>
      <c r="D8" s="146" t="s">
        <v>46</v>
      </c>
      <c r="E8" s="45"/>
      <c r="F8" s="146" t="s">
        <v>89</v>
      </c>
      <c r="G8" s="45"/>
      <c r="H8" s="146" t="s">
        <v>12</v>
      </c>
    </row>
    <row r="9" spans="1:28" s="4" customFormat="1" x14ac:dyDescent="0.55000000000000004">
      <c r="B9" s="4" t="s">
        <v>100</v>
      </c>
      <c r="D9" s="74">
        <v>547292816</v>
      </c>
      <c r="F9" s="48">
        <f>D9/D12</f>
        <v>-2.5190524628105369E-2</v>
      </c>
      <c r="G9" s="6"/>
      <c r="H9" s="48">
        <f>D9/'سرمایه گذاری ها'!O18</f>
        <v>1.167930247128442E-3</v>
      </c>
    </row>
    <row r="10" spans="1:28" s="4" customFormat="1" x14ac:dyDescent="0.55000000000000004">
      <c r="B10" s="4" t="s">
        <v>101</v>
      </c>
      <c r="D10" s="74">
        <v>10443126</v>
      </c>
      <c r="F10" s="48">
        <f>D10/D12</f>
        <v>-4.8067106858827742E-4</v>
      </c>
      <c r="G10" s="6"/>
      <c r="H10" s="48">
        <f>D10/'سرمایه گذاری ها'!O18</f>
        <v>2.2285771662629423E-5</v>
      </c>
    </row>
    <row r="11" spans="1:28" s="4" customFormat="1" x14ac:dyDescent="0.55000000000000004">
      <c r="B11" s="4" t="s">
        <v>99</v>
      </c>
      <c r="D11" s="74">
        <v>-22283874007</v>
      </c>
      <c r="F11" s="48">
        <f>D11/D12</f>
        <v>1.0256711956966937</v>
      </c>
      <c r="G11" s="121"/>
      <c r="H11" s="48">
        <f>D11/'سرمایه گذاری ها'!O18</f>
        <v>-4.7554087528849591E-2</v>
      </c>
    </row>
    <row r="12" spans="1:28" ht="21.75" thickBot="1" x14ac:dyDescent="0.6">
      <c r="B12" s="32" t="s">
        <v>102</v>
      </c>
      <c r="D12" s="10">
        <f>SUM(D9:D11)</f>
        <v>-21726138065</v>
      </c>
      <c r="F12" s="72">
        <f>SUM(F9:F11)</f>
        <v>1</v>
      </c>
      <c r="G12" s="47"/>
      <c r="H12" s="72">
        <f>SUM(H9:H11)</f>
        <v>-4.6363871510058517E-2</v>
      </c>
    </row>
    <row r="13" spans="1:28" ht="21.75" thickTop="1" x14ac:dyDescent="0.55000000000000004"/>
    <row r="17" spans="4:4" ht="30" x14ac:dyDescent="0.75">
      <c r="D17" s="65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Amir Firouzi</cp:lastModifiedBy>
  <cp:lastPrinted>2022-06-26T06:34:55Z</cp:lastPrinted>
  <dcterms:created xsi:type="dcterms:W3CDTF">2021-12-28T12:49:50Z</dcterms:created>
  <dcterms:modified xsi:type="dcterms:W3CDTF">2022-06-28T05:52:21Z</dcterms:modified>
</cp:coreProperties>
</file>