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فروردین 1401\ارمغان\"/>
    </mc:Choice>
  </mc:AlternateContent>
  <xr:revisionPtr revIDLastSave="0" documentId="13_ncr:1_{B2569AAF-4168-4374-831C-3DC861B2DB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8" i="11" l="1"/>
  <c r="R38" i="11"/>
  <c r="P38" i="11"/>
  <c r="J38" i="11"/>
  <c r="H38" i="11"/>
  <c r="F38" i="11"/>
  <c r="R15" i="12"/>
  <c r="F15" i="12"/>
  <c r="H15" i="12"/>
  <c r="J15" i="12"/>
  <c r="N15" i="12"/>
  <c r="P15" i="12"/>
  <c r="H13" i="15"/>
  <c r="AL17" i="3"/>
  <c r="F10" i="15"/>
  <c r="F11" i="15"/>
  <c r="F9" i="15"/>
  <c r="D13" i="15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J17" i="3"/>
  <c r="L38" i="11"/>
  <c r="R17" i="10"/>
  <c r="P17" i="10"/>
  <c r="N17" i="10"/>
  <c r="L17" i="10"/>
  <c r="J17" i="10"/>
  <c r="H17" i="10"/>
  <c r="F17" i="10"/>
  <c r="D17" i="10"/>
  <c r="N38" i="11"/>
  <c r="D38" i="11"/>
  <c r="R15" i="6"/>
  <c r="G37" i="1"/>
  <c r="E12" i="16" s="1"/>
  <c r="E37" i="1"/>
  <c r="F14" i="14"/>
  <c r="H12" i="8"/>
  <c r="F12" i="8"/>
  <c r="R36" i="9"/>
  <c r="T12" i="8"/>
  <c r="R12" i="8"/>
  <c r="P12" i="8"/>
  <c r="Y37" i="1"/>
  <c r="W37" i="1"/>
  <c r="U37" i="1"/>
  <c r="S37" i="1"/>
  <c r="Q37" i="1"/>
  <c r="I37" i="1"/>
  <c r="V38" i="11" l="1"/>
  <c r="AM17" i="3"/>
  <c r="M37" i="1"/>
  <c r="I12" i="16" s="1"/>
  <c r="F37" i="1"/>
  <c r="H37" i="1"/>
  <c r="J37" i="1"/>
  <c r="K37" i="1"/>
  <c r="L37" i="1"/>
  <c r="N37" i="1"/>
  <c r="O37" i="1"/>
  <c r="P37" i="1"/>
  <c r="K12" i="16"/>
  <c r="R37" i="1"/>
  <c r="T37" i="1"/>
  <c r="V37" i="1"/>
  <c r="M12" i="16"/>
  <c r="X37" i="1"/>
  <c r="Z37" i="1"/>
  <c r="D14" i="14"/>
  <c r="P36" i="9"/>
  <c r="N36" i="9"/>
  <c r="L36" i="9"/>
  <c r="J36" i="9"/>
  <c r="H36" i="9"/>
  <c r="F36" i="9"/>
  <c r="D36" i="9"/>
  <c r="N12" i="8"/>
  <c r="L12" i="8"/>
  <c r="J12" i="8"/>
  <c r="J13" i="13"/>
  <c r="F13" i="13"/>
  <c r="L14" i="7"/>
  <c r="R14" i="7"/>
  <c r="T14" i="7"/>
  <c r="P14" i="7"/>
  <c r="N14" i="7"/>
  <c r="J14" i="7"/>
  <c r="M13" i="16"/>
  <c r="O13" i="16" s="1"/>
  <c r="P15" i="6"/>
  <c r="K13" i="16" s="1"/>
  <c r="N15" i="6"/>
  <c r="I13" i="16" s="1"/>
  <c r="L15" i="6"/>
  <c r="O16" i="16"/>
  <c r="M16" i="16"/>
  <c r="K16" i="16"/>
  <c r="I16" i="16"/>
  <c r="G16" i="16"/>
  <c r="E16" i="16"/>
  <c r="O15" i="16"/>
  <c r="O18" i="16" s="1"/>
  <c r="M15" i="16"/>
  <c r="K15" i="16"/>
  <c r="I15" i="16"/>
  <c r="G15" i="16"/>
  <c r="E15" i="16"/>
  <c r="O12" i="16"/>
  <c r="G12" i="16"/>
  <c r="P18" i="16"/>
  <c r="N18" i="16"/>
  <c r="L18" i="16"/>
  <c r="J18" i="16"/>
  <c r="H18" i="16"/>
  <c r="F18" i="16"/>
  <c r="D18" i="16"/>
  <c r="H10" i="15" l="1"/>
  <c r="T12" i="6"/>
  <c r="AL13" i="3"/>
  <c r="AL12" i="3"/>
  <c r="AL11" i="3"/>
  <c r="H11" i="15"/>
  <c r="T13" i="6"/>
  <c r="AL14" i="3"/>
  <c r="T11" i="6"/>
  <c r="H9" i="15"/>
  <c r="T10" i="6"/>
  <c r="AL15" i="3"/>
  <c r="AL16" i="3"/>
  <c r="AA13" i="1"/>
  <c r="AA17" i="1"/>
  <c r="AA29" i="1"/>
  <c r="AA14" i="1"/>
  <c r="AA18" i="1"/>
  <c r="AA22" i="1"/>
  <c r="AA26" i="1"/>
  <c r="Q18" i="16"/>
  <c r="AA15" i="1"/>
  <c r="AA19" i="1"/>
  <c r="AA23" i="1"/>
  <c r="AA27" i="1"/>
  <c r="AA31" i="1"/>
  <c r="AA35" i="1"/>
  <c r="AA25" i="1"/>
  <c r="AA33" i="1"/>
  <c r="AA30" i="1"/>
  <c r="AA12" i="1"/>
  <c r="AA16" i="1"/>
  <c r="AA20" i="1"/>
  <c r="AA24" i="1"/>
  <c r="AA28" i="1"/>
  <c r="AA32" i="1"/>
  <c r="AA36" i="1"/>
  <c r="AA21" i="1"/>
  <c r="AA11" i="1"/>
  <c r="AA34" i="1"/>
  <c r="I18" i="16"/>
  <c r="E13" i="16"/>
  <c r="E18" i="16" s="1"/>
  <c r="M18" i="16"/>
  <c r="K18" i="16"/>
  <c r="AA37" i="1" l="1"/>
  <c r="Q13" i="16"/>
  <c r="G13" i="16"/>
  <c r="G18" i="16" s="1"/>
  <c r="Q12" i="16"/>
  <c r="Q16" i="16"/>
  <c r="Q14" i="16"/>
  <c r="Q17" i="16"/>
  <c r="Q15" i="16"/>
  <c r="T15" i="6" l="1"/>
  <c r="F13" i="15"/>
</calcChain>
</file>

<file path=xl/sharedStrings.xml><?xml version="1.0" encoding="utf-8"?>
<sst xmlns="http://schemas.openxmlformats.org/spreadsheetml/2006/main" count="693" uniqueCount="164">
  <si>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</si>
  <si>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</si>
  <si>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</si>
  <si>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</si>
  <si>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</si>
  <si>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</si>
  <si>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</si>
  <si>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</si>
  <si>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</si>
  <si>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</si>
  <si>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</si>
  <si>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</si>
  <si>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</si>
  <si>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</si>
  <si>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بندرعباس</t>
  </si>
  <si>
    <t>توسعه‌معادن‌وفلزات‌</t>
  </si>
  <si>
    <t>سیمان‌شاهرود</t>
  </si>
  <si>
    <t>فولاد مبارکه اصفهان</t>
  </si>
  <si>
    <t>م .صنایع و معادن احیاء سپاهان</t>
  </si>
  <si>
    <t>حفاری شمال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</si>
  <si>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</si>
  <si>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</si>
  <si>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</si>
  <si>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</si>
  <si>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</si>
  <si>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</si>
  <si>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</si>
  <si>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</si>
  <si>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</si>
  <si>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</si>
  <si>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</si>
  <si>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</si>
  <si>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</si>
  <si>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</si>
  <si>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</si>
  <si>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</si>
  <si>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</si>
  <si>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</si>
  <si>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</si>
  <si>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</si>
  <si>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</si>
  <si>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</si>
  <si>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</si>
  <si>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</si>
  <si>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</si>
  <si>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</si>
  <si>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</si>
  <si>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</si>
  <si>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</si>
  <si>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</si>
  <si>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</si>
  <si>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</si>
  <si>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</si>
  <si>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</si>
  <si>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</si>
  <si>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</si>
  <si>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 xml:space="preserve">بانک پارسیان </t>
  </si>
  <si>
    <t>20100378729603</t>
  </si>
  <si>
    <t>حساب جاری</t>
  </si>
  <si>
    <t>1398/10/04</t>
  </si>
  <si>
    <t>بانک قرض الحسنه رسالت بانکداری اجتماعی</t>
  </si>
  <si>
    <t>10.8572640.1</t>
  </si>
  <si>
    <t>1400/04/20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</si>
  <si>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</si>
  <si>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</si>
  <si>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</si>
  <si>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</si>
  <si>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</si>
  <si>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</si>
  <si>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</si>
  <si>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</si>
  <si>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</si>
  <si>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</si>
  <si>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</si>
  <si>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</si>
  <si>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</si>
  <si>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</si>
  <si>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</si>
  <si>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</si>
  <si>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شرکت قند بیستون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</si>
  <si>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</si>
  <si>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</si>
  <si>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</si>
  <si>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</si>
  <si>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</si>
  <si>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</si>
  <si>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</si>
  <si>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</si>
  <si>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</si>
  <si>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</si>
  <si>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</si>
  <si>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</si>
  <si>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</si>
  <si>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</si>
  <si>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</si>
  <si>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</si>
  <si>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</si>
  <si>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</si>
  <si>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</si>
  <si>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</si>
  <si>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</si>
  <si>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</si>
  <si>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</si>
  <si>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</si>
  <si>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</si>
  <si>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</si>
  <si>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</si>
  <si>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</si>
  <si>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</si>
  <si>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</si>
  <si>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</si>
  <si>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</si>
  <si>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</si>
  <si>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</si>
  <si>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</si>
  <si>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</si>
  <si>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</si>
  <si>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</si>
  <si>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</si>
  <si>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</si>
  <si>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</si>
  <si>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</si>
  <si>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</si>
  <si>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</si>
  <si>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</si>
  <si>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</si>
  <si>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3.1.3. درآمد حاصل از فروش سهام</t>
  </si>
  <si>
    <t>3.3. درآمد حاصل از سپرده های بانکی</t>
  </si>
  <si>
    <t>بانک سامان</t>
  </si>
  <si>
    <t>پاکدیس</t>
  </si>
  <si>
    <t>روغن‌ نباتی‌ ناب</t>
  </si>
  <si>
    <t>س. نفت و گاز و پتروشیمی تأمین</t>
  </si>
  <si>
    <t>سیمان فارس نو</t>
  </si>
  <si>
    <t>سیمان فارس و خوزستان</t>
  </si>
  <si>
    <t>سیمان‌ شرق‌</t>
  </si>
  <si>
    <t>سیمان‌ صوفیان‌</t>
  </si>
  <si>
    <t>سیمان‌سپاهان‌</t>
  </si>
  <si>
    <t>سیمرغ</t>
  </si>
  <si>
    <t>صنایع شیمیایی کیمیاگران امروز</t>
  </si>
  <si>
    <t>معادن‌ بافق‌</t>
  </si>
  <si>
    <t>نفت سپاهان</t>
  </si>
  <si>
    <t>ذوب آهن اصفهان</t>
  </si>
  <si>
    <t>3.5.سایردرآمدها</t>
  </si>
  <si>
    <t>3.4.سود اوراق بدهی و سپرده بانکی</t>
  </si>
  <si>
    <t>3.2.درآمد حاصل از سرمایه گذاری در اوراق بدهی</t>
  </si>
  <si>
    <t>قنداصفهان‌</t>
  </si>
  <si>
    <t>1400/12/29</t>
  </si>
  <si>
    <t>برای ماه منتهی به1401/01/31</t>
  </si>
  <si>
    <t>1401/01/31</t>
  </si>
  <si>
    <t>گروه توسعه مالی مهر آیندگان</t>
  </si>
  <si>
    <t>تراکتورسازی‌ایران‌</t>
  </si>
  <si>
    <t>صندوق س. دارا الگوریتم-د</t>
  </si>
  <si>
    <t>مرابحه عام دولت2-ش.خ سایر0212</t>
  </si>
  <si>
    <t>بله</t>
  </si>
  <si>
    <t>1398/12/25</t>
  </si>
  <si>
    <t>1402/12/25</t>
  </si>
  <si>
    <t>اسنادخزانه-م6بودجه00-030723</t>
  </si>
  <si>
    <t>1403/07/23</t>
  </si>
  <si>
    <t>اسنادخزانه-م14بودجه98-010318</t>
  </si>
  <si>
    <t>1398/08/11</t>
  </si>
  <si>
    <t>1401/03/18</t>
  </si>
  <si>
    <t>اسنادخزانه-م5بودجه00-030626</t>
  </si>
  <si>
    <t>1403/10/24</t>
  </si>
  <si>
    <t>اسنادخزانه-م2بودجه00-031024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</si>
</sst>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sz val="18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4" fillId="0" borderId="0" xfId="0" applyFont="1" applyBorder="1"/>
    <xf numFmtId="3" fontId="4" fillId="0" borderId="0" xfId="0" applyNumberFormat="1" applyFont="1" applyBorder="1"/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0" fontId="4" fillId="0" borderId="4" xfId="0" applyFont="1" applyBorder="1" applyAlignment="1"/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4" fontId="3" fillId="0" borderId="0" xfId="0" applyNumberFormat="1" applyFont="1" applyAlignment="1">
      <alignment horizontal="right" vertical="center" indent="1" readingOrder="2"/>
    </xf>
    <xf numFmtId="3" fontId="4" fillId="0" borderId="3" xfId="0" applyNumberFormat="1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center" wrapText="1"/>
    </xf>
    <xf numFmtId="0" fontId="2" fillId="0" borderId="0" xfId="0" applyFont="1" applyBorder="1"/>
    <xf numFmtId="0" fontId="13" fillId="0" borderId="0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10" fontId="4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3" fontId="15" fillId="0" borderId="0" xfId="0" applyNumberFormat="1" applyFont="1"/>
    <xf numFmtId="0" fontId="18" fillId="0" borderId="0" xfId="0" applyFont="1" applyBorder="1" applyAlignment="1">
      <alignment wrapText="1"/>
    </xf>
    <xf numFmtId="0" fontId="18" fillId="0" borderId="0" xfId="0" applyFont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/>
    <xf numFmtId="0" fontId="4" fillId="0" borderId="0" xfId="0" applyFont="1" applyAlignment="1"/>
    <xf numFmtId="0" fontId="4" fillId="0" borderId="0" xfId="0" applyFont="1" applyBorder="1" applyAlignment="1"/>
    <xf numFmtId="3" fontId="4" fillId="0" borderId="0" xfId="0" applyNumberFormat="1" applyFont="1" applyBorder="1" applyAlignment="1">
      <alignment horizontal="center"/>
    </xf>
    <xf numFmtId="0" fontId="9" fillId="0" borderId="4" xfId="0" applyFont="1" applyBorder="1" applyAlignment="1">
      <alignment wrapText="1"/>
    </xf>
    <xf numFmtId="3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63E823-FCD0-4250-9957-385318293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914000" y="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2FC61-7FBA-4B38-8260-979DF7A8D485}">
  <dimension ref="A1"/>
  <sheetViews>
    <sheetView rightToLeft="1" tabSelected="1" view="pageBreakPreview" topLeftCell="A25" zoomScaleNormal="100" zoomScaleSheetLayoutView="100" workbookViewId="0">
      <selection activeCell="G11" sqref="G11"/>
    </sheetView>
  </sheetViews>
  <sheetFormatPr defaultRowHeight="15" x14ac:dyDescent="0.25"/>
  <sheetData/>
  <pageMargins left="0.7" right="0.7" top="0.75" bottom="0.75" header="0.3" footer="0.3"/>
  <pageSetup paperSize="9" scale="73" orientation="portrait" verticalDpi="0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40"/>
  <sheetViews>
    <sheetView rightToLeft="1" topLeftCell="A25" zoomScale="85" zoomScaleNormal="85" workbookViewId="0">
      <selection activeCell="L39" sqref="L39"/>
    </sheetView>
  </sheetViews>
  <sheetFormatPr defaultRowHeight="21" x14ac:dyDescent="0.55000000000000004"/>
  <cols>
    <col min="1" max="1" width="2.85546875" style="4" customWidth="1"/>
    <col min="2" max="2" width="30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 x14ac:dyDescent="0.55000000000000004"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2:28" ht="30" x14ac:dyDescent="0.55000000000000004">
      <c r="B3" s="124" t="s">
        <v>63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</row>
    <row r="4" spans="2:28" ht="30" x14ac:dyDescent="0.55000000000000004">
      <c r="B4" s="124" t="s">
        <v>147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</row>
    <row r="7" spans="2:2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 x14ac:dyDescent="0.55000000000000004">
      <c r="B8" s="14" t="s">
        <v>123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x14ac:dyDescent="0.55000000000000004">
      <c r="B9" s="140" t="s">
        <v>2</v>
      </c>
      <c r="D9" s="124" t="s">
        <v>65</v>
      </c>
      <c r="E9" s="124" t="s">
        <v>65</v>
      </c>
      <c r="F9" s="124" t="s">
        <v>65</v>
      </c>
      <c r="G9" s="124" t="s">
        <v>65</v>
      </c>
      <c r="H9" s="124" t="s">
        <v>65</v>
      </c>
      <c r="I9" s="124" t="s">
        <v>65</v>
      </c>
      <c r="J9" s="124" t="s">
        <v>65</v>
      </c>
      <c r="K9" s="124" t="s">
        <v>65</v>
      </c>
      <c r="L9" s="124" t="s">
        <v>65</v>
      </c>
      <c r="N9" s="124" t="s">
        <v>66</v>
      </c>
      <c r="O9" s="124" t="s">
        <v>66</v>
      </c>
      <c r="P9" s="124" t="s">
        <v>66</v>
      </c>
      <c r="Q9" s="124" t="s">
        <v>66</v>
      </c>
      <c r="R9" s="124" t="s">
        <v>66</v>
      </c>
      <c r="S9" s="124" t="s">
        <v>66</v>
      </c>
      <c r="T9" s="124" t="s">
        <v>66</v>
      </c>
      <c r="U9" s="124" t="s">
        <v>66</v>
      </c>
      <c r="V9" s="124" t="s">
        <v>66</v>
      </c>
    </row>
    <row r="10" spans="2:28" s="49" customFormat="1" ht="55.5" customHeight="1" x14ac:dyDescent="0.25">
      <c r="B10" s="141" t="s">
        <v>2</v>
      </c>
      <c r="D10" s="145" t="s">
        <v>86</v>
      </c>
      <c r="E10" s="50"/>
      <c r="F10" s="145" t="s">
        <v>87</v>
      </c>
      <c r="G10" s="50"/>
      <c r="H10" s="145" t="s">
        <v>88</v>
      </c>
      <c r="I10" s="50"/>
      <c r="J10" s="145" t="s">
        <v>46</v>
      </c>
      <c r="K10" s="50"/>
      <c r="L10" s="145" t="s">
        <v>89</v>
      </c>
      <c r="N10" s="145" t="s">
        <v>86</v>
      </c>
      <c r="O10" s="50"/>
      <c r="P10" s="145" t="s">
        <v>87</v>
      </c>
      <c r="Q10" s="50"/>
      <c r="R10" s="145" t="s">
        <v>88</v>
      </c>
      <c r="S10" s="50"/>
      <c r="T10" s="145" t="s">
        <v>46</v>
      </c>
      <c r="U10" s="50"/>
      <c r="V10" s="145" t="s">
        <v>89</v>
      </c>
    </row>
    <row r="11" spans="2:28" x14ac:dyDescent="0.55000000000000004">
      <c r="B11" s="4" t="s">
        <v>145</v>
      </c>
      <c r="D11" s="29">
        <v>0</v>
      </c>
      <c r="F11" s="29">
        <v>2986535264</v>
      </c>
      <c r="H11" s="29">
        <v>0</v>
      </c>
      <c r="J11" s="29">
        <v>2986535264</v>
      </c>
      <c r="L11" s="54">
        <v>0.1207</v>
      </c>
      <c r="N11" s="29">
        <v>0</v>
      </c>
      <c r="P11" s="29">
        <v>2986535264</v>
      </c>
      <c r="R11" s="29">
        <v>0</v>
      </c>
      <c r="T11" s="29">
        <v>2986535264</v>
      </c>
      <c r="V11" s="54">
        <v>0.1207</v>
      </c>
    </row>
    <row r="12" spans="2:28" x14ac:dyDescent="0.55000000000000004">
      <c r="B12" s="4" t="s">
        <v>139</v>
      </c>
      <c r="D12" s="29">
        <v>0</v>
      </c>
      <c r="F12" s="29">
        <v>2931235992</v>
      </c>
      <c r="H12" s="29">
        <v>0</v>
      </c>
      <c r="J12" s="29">
        <v>2931235992</v>
      </c>
      <c r="L12" s="54">
        <v>0.11840000000000001</v>
      </c>
      <c r="N12" s="29">
        <v>0</v>
      </c>
      <c r="P12" s="29">
        <v>2931235992</v>
      </c>
      <c r="R12" s="29">
        <v>0</v>
      </c>
      <c r="T12" s="29">
        <v>2931235992</v>
      </c>
      <c r="V12" s="54">
        <v>0.11840000000000001</v>
      </c>
    </row>
    <row r="13" spans="2:28" x14ac:dyDescent="0.55000000000000004">
      <c r="B13" s="4" t="s">
        <v>131</v>
      </c>
      <c r="D13" s="29">
        <v>0</v>
      </c>
      <c r="F13" s="29">
        <v>2792365974</v>
      </c>
      <c r="H13" s="29">
        <v>0</v>
      </c>
      <c r="J13" s="29">
        <v>2792365974</v>
      </c>
      <c r="L13" s="54">
        <v>0.1128</v>
      </c>
      <c r="N13" s="29">
        <v>0</v>
      </c>
      <c r="P13" s="29">
        <v>2792365974</v>
      </c>
      <c r="R13" s="29">
        <v>0</v>
      </c>
      <c r="T13" s="29">
        <v>2792365974</v>
      </c>
      <c r="V13" s="54">
        <v>0.1128</v>
      </c>
    </row>
    <row r="14" spans="2:28" x14ac:dyDescent="0.55000000000000004">
      <c r="B14" s="4" t="s">
        <v>132</v>
      </c>
      <c r="D14" s="29">
        <v>0</v>
      </c>
      <c r="F14" s="29">
        <v>2749609478</v>
      </c>
      <c r="H14" s="29">
        <v>0</v>
      </c>
      <c r="J14" s="29">
        <v>2749609478</v>
      </c>
      <c r="L14" s="54">
        <v>0.1111</v>
      </c>
      <c r="N14" s="29">
        <v>0</v>
      </c>
      <c r="P14" s="29">
        <v>2749609478</v>
      </c>
      <c r="R14" s="29">
        <v>0</v>
      </c>
      <c r="T14" s="29">
        <v>2749609478</v>
      </c>
      <c r="V14" s="54">
        <v>0.1111</v>
      </c>
    </row>
    <row r="15" spans="2:28" x14ac:dyDescent="0.55000000000000004">
      <c r="B15" s="4" t="s">
        <v>14</v>
      </c>
      <c r="D15" s="29">
        <v>0</v>
      </c>
      <c r="F15" s="29">
        <v>1799648001</v>
      </c>
      <c r="H15" s="29">
        <v>0</v>
      </c>
      <c r="J15" s="29">
        <v>1799648001</v>
      </c>
      <c r="L15" s="54">
        <v>7.2700000000000001E-2</v>
      </c>
      <c r="N15" s="29">
        <v>0</v>
      </c>
      <c r="P15" s="29">
        <v>1799648001</v>
      </c>
      <c r="R15" s="29">
        <v>0</v>
      </c>
      <c r="T15" s="29">
        <v>1799648001</v>
      </c>
      <c r="V15" s="54">
        <v>7.2700000000000001E-2</v>
      </c>
    </row>
    <row r="16" spans="2:28" x14ac:dyDescent="0.55000000000000004">
      <c r="B16" s="4" t="s">
        <v>138</v>
      </c>
      <c r="D16" s="29">
        <v>0</v>
      </c>
      <c r="F16" s="29">
        <v>1764173140</v>
      </c>
      <c r="H16" s="29">
        <v>0</v>
      </c>
      <c r="J16" s="29">
        <v>1764173140</v>
      </c>
      <c r="L16" s="54">
        <v>7.1300000000000002E-2</v>
      </c>
      <c r="N16" s="29">
        <v>0</v>
      </c>
      <c r="P16" s="29">
        <v>1764173140</v>
      </c>
      <c r="R16" s="29">
        <v>0</v>
      </c>
      <c r="T16" s="29">
        <v>1764173140</v>
      </c>
      <c r="V16" s="54">
        <v>7.1300000000000002E-2</v>
      </c>
    </row>
    <row r="17" spans="2:22" x14ac:dyDescent="0.55000000000000004">
      <c r="B17" s="4" t="s">
        <v>79</v>
      </c>
      <c r="D17" s="29">
        <v>0</v>
      </c>
      <c r="F17" s="29">
        <v>1705490662</v>
      </c>
      <c r="H17" s="29">
        <v>0</v>
      </c>
      <c r="J17" s="29">
        <v>1705490662</v>
      </c>
      <c r="L17" s="54">
        <v>6.8900000000000003E-2</v>
      </c>
      <c r="N17" s="29">
        <v>0</v>
      </c>
      <c r="P17" s="29">
        <v>1705490662</v>
      </c>
      <c r="R17" s="29">
        <v>0</v>
      </c>
      <c r="T17" s="29">
        <v>1705490662</v>
      </c>
      <c r="V17" s="54">
        <v>6.8900000000000003E-2</v>
      </c>
    </row>
    <row r="18" spans="2:22" x14ac:dyDescent="0.55000000000000004">
      <c r="B18" s="4" t="s">
        <v>135</v>
      </c>
      <c r="D18" s="29">
        <v>0</v>
      </c>
      <c r="F18" s="29">
        <v>1630764871</v>
      </c>
      <c r="H18" s="29">
        <v>0</v>
      </c>
      <c r="J18" s="29">
        <v>1630764871</v>
      </c>
      <c r="L18" s="54">
        <v>6.59E-2</v>
      </c>
      <c r="N18" s="29">
        <v>0</v>
      </c>
      <c r="P18" s="29">
        <v>1630764871</v>
      </c>
      <c r="R18" s="29">
        <v>0</v>
      </c>
      <c r="T18" s="29">
        <v>1630764871</v>
      </c>
      <c r="V18" s="54">
        <v>6.59E-2</v>
      </c>
    </row>
    <row r="19" spans="2:22" x14ac:dyDescent="0.55000000000000004">
      <c r="B19" s="4" t="s">
        <v>17</v>
      </c>
      <c r="D19" s="29">
        <v>0</v>
      </c>
      <c r="F19" s="29">
        <v>1503402758</v>
      </c>
      <c r="H19" s="29">
        <v>0</v>
      </c>
      <c r="J19" s="29">
        <v>1503402758</v>
      </c>
      <c r="L19" s="54">
        <v>6.0699999999999997E-2</v>
      </c>
      <c r="N19" s="29">
        <v>0</v>
      </c>
      <c r="P19" s="29">
        <v>1503402758</v>
      </c>
      <c r="R19" s="29">
        <v>0</v>
      </c>
      <c r="T19" s="29">
        <v>1503402758</v>
      </c>
      <c r="V19" s="54">
        <v>6.0699999999999997E-2</v>
      </c>
    </row>
    <row r="20" spans="2:22" x14ac:dyDescent="0.55000000000000004">
      <c r="B20" s="4" t="s">
        <v>85</v>
      </c>
      <c r="D20" s="29">
        <v>0</v>
      </c>
      <c r="F20" s="29">
        <v>0</v>
      </c>
      <c r="H20" s="29">
        <v>1190522704</v>
      </c>
      <c r="J20" s="29">
        <v>1190522704</v>
      </c>
      <c r="L20" s="54">
        <v>4.8099999999999997E-2</v>
      </c>
      <c r="N20" s="29">
        <v>0</v>
      </c>
      <c r="P20" s="29">
        <v>0</v>
      </c>
      <c r="R20" s="29">
        <v>1190522704</v>
      </c>
      <c r="T20" s="29">
        <v>1190522704</v>
      </c>
      <c r="V20" s="54">
        <v>4.8099999999999997E-2</v>
      </c>
    </row>
    <row r="21" spans="2:22" x14ac:dyDescent="0.55000000000000004">
      <c r="B21" s="4" t="s">
        <v>133</v>
      </c>
      <c r="D21" s="29">
        <v>0</v>
      </c>
      <c r="F21" s="29">
        <v>1164733826</v>
      </c>
      <c r="H21" s="29">
        <v>0</v>
      </c>
      <c r="J21" s="29">
        <v>1164733826</v>
      </c>
      <c r="L21" s="54">
        <v>4.7100000000000003E-2</v>
      </c>
      <c r="N21" s="29">
        <v>0</v>
      </c>
      <c r="P21" s="29">
        <v>1164733826</v>
      </c>
      <c r="R21" s="29">
        <v>0</v>
      </c>
      <c r="T21" s="29">
        <v>1164733826</v>
      </c>
      <c r="V21" s="54">
        <v>4.7100000000000003E-2</v>
      </c>
    </row>
    <row r="22" spans="2:22" x14ac:dyDescent="0.55000000000000004">
      <c r="B22" s="4" t="s">
        <v>16</v>
      </c>
      <c r="D22" s="29">
        <v>0</v>
      </c>
      <c r="F22" s="29">
        <v>1139956659</v>
      </c>
      <c r="H22" s="29">
        <v>0</v>
      </c>
      <c r="J22" s="29">
        <v>1139956659</v>
      </c>
      <c r="L22" s="54">
        <v>4.6100000000000002E-2</v>
      </c>
      <c r="N22" s="29">
        <v>0</v>
      </c>
      <c r="P22" s="29">
        <v>1139956659</v>
      </c>
      <c r="R22" s="29">
        <v>0</v>
      </c>
      <c r="T22" s="29">
        <v>1139956659</v>
      </c>
      <c r="V22" s="54">
        <v>4.6100000000000002E-2</v>
      </c>
    </row>
    <row r="23" spans="2:22" x14ac:dyDescent="0.55000000000000004">
      <c r="B23" s="4" t="s">
        <v>128</v>
      </c>
      <c r="D23" s="29">
        <v>0</v>
      </c>
      <c r="F23" s="29">
        <v>726964709</v>
      </c>
      <c r="H23" s="29">
        <v>0</v>
      </c>
      <c r="J23" s="29">
        <v>726964709</v>
      </c>
      <c r="L23" s="54">
        <v>2.9399999999999999E-2</v>
      </c>
      <c r="N23" s="29">
        <v>0</v>
      </c>
      <c r="P23" s="29">
        <v>726964709</v>
      </c>
      <c r="R23" s="29">
        <v>0</v>
      </c>
      <c r="T23" s="29">
        <v>726964709</v>
      </c>
      <c r="V23" s="54">
        <v>2.9399999999999999E-2</v>
      </c>
    </row>
    <row r="24" spans="2:22" x14ac:dyDescent="0.55000000000000004">
      <c r="B24" s="4" t="s">
        <v>129</v>
      </c>
      <c r="D24" s="29">
        <v>0</v>
      </c>
      <c r="F24" s="29">
        <v>493097817</v>
      </c>
      <c r="H24" s="29">
        <v>0</v>
      </c>
      <c r="J24" s="29">
        <v>493097817</v>
      </c>
      <c r="L24" s="54">
        <v>1.9900000000000001E-2</v>
      </c>
      <c r="N24" s="29">
        <v>0</v>
      </c>
      <c r="P24" s="29">
        <v>493097817</v>
      </c>
      <c r="R24" s="29">
        <v>0</v>
      </c>
      <c r="T24" s="29">
        <v>493097817</v>
      </c>
      <c r="V24" s="54">
        <v>1.9900000000000001E-2</v>
      </c>
    </row>
    <row r="25" spans="2:22" x14ac:dyDescent="0.55000000000000004">
      <c r="B25" s="4" t="s">
        <v>18</v>
      </c>
      <c r="D25" s="29">
        <v>0</v>
      </c>
      <c r="F25" s="29">
        <v>458010526</v>
      </c>
      <c r="H25" s="29">
        <v>0</v>
      </c>
      <c r="J25" s="29">
        <v>458010526</v>
      </c>
      <c r="L25" s="54">
        <v>1.8499999999999999E-2</v>
      </c>
      <c r="N25" s="29">
        <v>0</v>
      </c>
      <c r="P25" s="29">
        <v>458010526</v>
      </c>
      <c r="R25" s="29">
        <v>0</v>
      </c>
      <c r="T25" s="29">
        <v>458010526</v>
      </c>
      <c r="V25" s="54">
        <v>1.8499999999999999E-2</v>
      </c>
    </row>
    <row r="26" spans="2:22" x14ac:dyDescent="0.55000000000000004">
      <c r="B26" s="4" t="s">
        <v>136</v>
      </c>
      <c r="D26" s="29">
        <v>0</v>
      </c>
      <c r="F26" s="29">
        <v>424898144</v>
      </c>
      <c r="H26" s="29">
        <v>0</v>
      </c>
      <c r="J26" s="29">
        <v>424898144</v>
      </c>
      <c r="L26" s="54">
        <v>1.72E-2</v>
      </c>
      <c r="N26" s="29">
        <v>0</v>
      </c>
      <c r="P26" s="29">
        <v>424898144</v>
      </c>
      <c r="R26" s="29">
        <v>0</v>
      </c>
      <c r="T26" s="29">
        <v>424898144</v>
      </c>
      <c r="V26" s="54">
        <v>1.72E-2</v>
      </c>
    </row>
    <row r="27" spans="2:22" x14ac:dyDescent="0.55000000000000004">
      <c r="B27" s="4" t="s">
        <v>134</v>
      </c>
      <c r="D27" s="29">
        <v>0</v>
      </c>
      <c r="F27" s="29">
        <v>369786600</v>
      </c>
      <c r="H27" s="29">
        <v>0</v>
      </c>
      <c r="J27" s="29">
        <v>369786600</v>
      </c>
      <c r="L27" s="54">
        <v>1.49E-2</v>
      </c>
      <c r="N27" s="29">
        <v>0</v>
      </c>
      <c r="P27" s="29">
        <v>369786600</v>
      </c>
      <c r="R27" s="29">
        <v>0</v>
      </c>
      <c r="T27" s="29">
        <v>369786600</v>
      </c>
      <c r="V27" s="54">
        <v>1.49E-2</v>
      </c>
    </row>
    <row r="28" spans="2:22" x14ac:dyDescent="0.55000000000000004">
      <c r="B28" s="4" t="s">
        <v>137</v>
      </c>
      <c r="D28" s="29">
        <v>0</v>
      </c>
      <c r="F28" s="29">
        <v>0</v>
      </c>
      <c r="H28" s="29">
        <v>180312345</v>
      </c>
      <c r="J28" s="29">
        <v>180312345</v>
      </c>
      <c r="L28" s="54">
        <v>7.3000000000000001E-3</v>
      </c>
      <c r="N28" s="29">
        <v>0</v>
      </c>
      <c r="P28" s="29">
        <v>0</v>
      </c>
      <c r="R28" s="29">
        <v>180312345</v>
      </c>
      <c r="T28" s="29">
        <v>180312345</v>
      </c>
      <c r="V28" s="54">
        <v>7.3000000000000001E-3</v>
      </c>
    </row>
    <row r="29" spans="2:22" x14ac:dyDescent="0.55000000000000004">
      <c r="B29" s="4" t="s">
        <v>141</v>
      </c>
      <c r="D29" s="29">
        <v>0</v>
      </c>
      <c r="F29" s="29">
        <v>0</v>
      </c>
      <c r="H29" s="29">
        <v>143618477</v>
      </c>
      <c r="J29" s="29">
        <v>143618477</v>
      </c>
      <c r="L29" s="54">
        <v>5.7999999999999996E-3</v>
      </c>
      <c r="N29" s="29">
        <v>0</v>
      </c>
      <c r="P29" s="29">
        <v>0</v>
      </c>
      <c r="R29" s="29">
        <v>143618477</v>
      </c>
      <c r="T29" s="29">
        <v>143618477</v>
      </c>
      <c r="V29" s="54">
        <v>5.7999999999999996E-3</v>
      </c>
    </row>
    <row r="30" spans="2:22" x14ac:dyDescent="0.55000000000000004">
      <c r="B30" s="4" t="s">
        <v>151</v>
      </c>
      <c r="D30" s="29">
        <v>0</v>
      </c>
      <c r="F30" s="29">
        <v>0</v>
      </c>
      <c r="H30" s="29">
        <v>39842440</v>
      </c>
      <c r="J30" s="29">
        <v>39842440</v>
      </c>
      <c r="L30" s="54">
        <v>1.6000000000000001E-3</v>
      </c>
      <c r="N30" s="29">
        <v>0</v>
      </c>
      <c r="P30" s="29">
        <v>0</v>
      </c>
      <c r="R30" s="29">
        <v>39842440</v>
      </c>
      <c r="T30" s="29">
        <v>39842440</v>
      </c>
      <c r="V30" s="54">
        <v>1.6000000000000001E-3</v>
      </c>
    </row>
    <row r="31" spans="2:22" x14ac:dyDescent="0.55000000000000004">
      <c r="B31" s="4" t="s">
        <v>150</v>
      </c>
      <c r="D31" s="29">
        <v>0</v>
      </c>
      <c r="F31" s="29">
        <v>14825520</v>
      </c>
      <c r="H31" s="29">
        <v>0</v>
      </c>
      <c r="J31" s="29">
        <v>14825520</v>
      </c>
      <c r="L31" s="54">
        <v>5.9999999999999995E-4</v>
      </c>
      <c r="N31" s="29">
        <v>0</v>
      </c>
      <c r="P31" s="29">
        <v>14825520</v>
      </c>
      <c r="R31" s="29">
        <v>0</v>
      </c>
      <c r="T31" s="29">
        <v>14825520</v>
      </c>
      <c r="V31" s="54">
        <v>5.9999999999999995E-4</v>
      </c>
    </row>
    <row r="32" spans="2:22" x14ac:dyDescent="0.55000000000000004">
      <c r="B32" s="4" t="s">
        <v>140</v>
      </c>
      <c r="D32" s="29">
        <v>0</v>
      </c>
      <c r="F32" s="29">
        <v>7573667</v>
      </c>
      <c r="H32" s="29">
        <v>0</v>
      </c>
      <c r="J32" s="29">
        <v>7573667</v>
      </c>
      <c r="L32" s="54">
        <v>2.9999999999999997E-4</v>
      </c>
      <c r="N32" s="29">
        <v>0</v>
      </c>
      <c r="P32" s="29">
        <v>7573667</v>
      </c>
      <c r="R32" s="29">
        <v>0</v>
      </c>
      <c r="T32" s="29">
        <v>7573667</v>
      </c>
      <c r="V32" s="54">
        <v>2.9999999999999997E-4</v>
      </c>
    </row>
    <row r="33" spans="2:22" x14ac:dyDescent="0.55000000000000004">
      <c r="B33" s="4" t="s">
        <v>15</v>
      </c>
      <c r="D33" s="29">
        <v>0</v>
      </c>
      <c r="F33" s="29">
        <v>-11046141</v>
      </c>
      <c r="H33" s="29">
        <v>0</v>
      </c>
      <c r="J33" s="29">
        <v>-11046141</v>
      </c>
      <c r="L33" s="54">
        <v>-4.0000000000000002E-4</v>
      </c>
      <c r="N33" s="29">
        <v>0</v>
      </c>
      <c r="P33" s="29">
        <v>-11046141</v>
      </c>
      <c r="R33" s="29">
        <v>0</v>
      </c>
      <c r="T33" s="29">
        <v>-11046141</v>
      </c>
      <c r="V33" s="54">
        <v>-4.0000000000000002E-4</v>
      </c>
    </row>
    <row r="34" spans="2:22" x14ac:dyDescent="0.55000000000000004">
      <c r="B34" s="4" t="s">
        <v>19</v>
      </c>
      <c r="D34" s="29">
        <v>0</v>
      </c>
      <c r="F34" s="29">
        <v>-358949925</v>
      </c>
      <c r="H34" s="29">
        <v>0</v>
      </c>
      <c r="J34" s="29">
        <v>-358949925</v>
      </c>
      <c r="L34" s="54">
        <v>-1.4500000000000001E-2</v>
      </c>
      <c r="N34" s="29">
        <v>0</v>
      </c>
      <c r="P34" s="29">
        <v>-358949925</v>
      </c>
      <c r="R34" s="29">
        <v>0</v>
      </c>
      <c r="T34" s="29">
        <v>-358949925</v>
      </c>
      <c r="V34" s="54">
        <v>-1.4500000000000001E-2</v>
      </c>
    </row>
    <row r="35" spans="2:22" x14ac:dyDescent="0.55000000000000004">
      <c r="B35" s="4" t="s">
        <v>130</v>
      </c>
      <c r="D35" s="29">
        <v>0</v>
      </c>
      <c r="F35" s="29">
        <v>-635872114</v>
      </c>
      <c r="H35" s="29">
        <v>0</v>
      </c>
      <c r="J35" s="29">
        <v>-635872114</v>
      </c>
      <c r="L35" s="54">
        <v>-2.5700000000000001E-2</v>
      </c>
      <c r="N35" s="29">
        <v>0</v>
      </c>
      <c r="P35" s="29">
        <v>-635872114</v>
      </c>
      <c r="R35" s="29">
        <v>0</v>
      </c>
      <c r="T35" s="29">
        <v>-635872114</v>
      </c>
      <c r="V35" s="54">
        <v>-2.5700000000000001E-2</v>
      </c>
    </row>
    <row r="36" spans="2:22" x14ac:dyDescent="0.55000000000000004">
      <c r="B36" s="4" t="s">
        <v>149</v>
      </c>
      <c r="D36" s="29">
        <v>0</v>
      </c>
      <c r="F36" s="29">
        <v>-735737501</v>
      </c>
      <c r="H36" s="29">
        <v>0</v>
      </c>
      <c r="J36" s="29">
        <v>-735737501</v>
      </c>
      <c r="L36" s="54">
        <v>-2.9700000000000001E-2</v>
      </c>
      <c r="N36" s="29">
        <v>0</v>
      </c>
      <c r="P36" s="29">
        <v>-735737501</v>
      </c>
      <c r="R36" s="29">
        <v>0</v>
      </c>
      <c r="T36" s="29">
        <v>-735737501</v>
      </c>
      <c r="V36" s="54">
        <v>-2.9700000000000001E-2</v>
      </c>
    </row>
    <row r="37" spans="2:22" x14ac:dyDescent="0.55000000000000004">
      <c r="D37" s="29"/>
      <c r="F37" s="29"/>
      <c r="H37" s="29"/>
      <c r="J37" s="29"/>
      <c r="L37" s="54"/>
      <c r="N37" s="29"/>
      <c r="P37" s="29"/>
      <c r="R37" s="29"/>
      <c r="T37" s="29"/>
      <c r="V37" s="54"/>
    </row>
    <row r="38" spans="2:22" ht="21.75" thickBot="1" x14ac:dyDescent="0.6">
      <c r="B38" s="52" t="s">
        <v>102</v>
      </c>
      <c r="D38" s="53">
        <f>SUM(D11:D36)</f>
        <v>0</v>
      </c>
      <c r="F38" s="53">
        <f>SUM(F11:F36)</f>
        <v>22921467927</v>
      </c>
      <c r="H38" s="53">
        <f>SUM(H11:H36)</f>
        <v>1554295966</v>
      </c>
      <c r="J38" s="53">
        <f>SUM(J11:J36)</f>
        <v>24475763893</v>
      </c>
      <c r="L38" s="71">
        <f>SUM(L11:L37)</f>
        <v>0.98900000000000021</v>
      </c>
      <c r="N38" s="53">
        <f>SUM(N11:N36)</f>
        <v>0</v>
      </c>
      <c r="P38" s="53">
        <f>SUM(P11:P36)</f>
        <v>22921467927</v>
      </c>
      <c r="R38" s="53">
        <f>SUM(R11:R36)</f>
        <v>1554295966</v>
      </c>
      <c r="T38" s="53">
        <f>SUM(T11:T36)</f>
        <v>24475763893</v>
      </c>
      <c r="V38" s="71">
        <f>SUM(V11:V36)</f>
        <v>0.98900000000000021</v>
      </c>
    </row>
    <row r="39" spans="2:22" ht="21.75" thickTop="1" x14ac:dyDescent="0.55000000000000004"/>
    <row r="40" spans="2:22" ht="30" x14ac:dyDescent="0.75">
      <c r="L40" s="66">
        <v>9</v>
      </c>
    </row>
  </sheetData>
  <sortState xmlns:xlrd2="http://schemas.microsoft.com/office/spreadsheetml/2017/richdata2" ref="B11:V37">
    <sortCondition descending="1" ref="T11:T37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.25" right="0.25" top="0.75" bottom="0.75" header="0.3" footer="0.3"/>
  <pageSetup paperSize="9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14"/>
  <sheetViews>
    <sheetView rightToLeft="1" zoomScale="85" zoomScaleNormal="85" workbookViewId="0">
      <selection activeCell="V16" sqref="V16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140625" style="2" customWidth="1"/>
    <col min="11" max="11" width="1" style="2" customWidth="1"/>
    <col min="12" max="12" width="11.28515625" style="2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2:28" ht="30" x14ac:dyDescent="0.55000000000000004">
      <c r="B3" s="122" t="s">
        <v>63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</row>
    <row r="4" spans="2:28" ht="30" x14ac:dyDescent="0.55000000000000004">
      <c r="B4" s="122" t="s">
        <v>147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</row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124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5" customFormat="1" ht="24" x14ac:dyDescent="0.6">
      <c r="B8" s="148" t="s">
        <v>2</v>
      </c>
      <c r="D8" s="147" t="s">
        <v>73</v>
      </c>
      <c r="E8" s="147" t="s">
        <v>73</v>
      </c>
      <c r="F8" s="147" t="s">
        <v>73</v>
      </c>
      <c r="G8" s="147" t="s">
        <v>73</v>
      </c>
      <c r="H8" s="147" t="s">
        <v>73</v>
      </c>
      <c r="J8" s="147" t="s">
        <v>65</v>
      </c>
      <c r="K8" s="147" t="s">
        <v>65</v>
      </c>
      <c r="L8" s="147" t="s">
        <v>65</v>
      </c>
      <c r="M8" s="147" t="s">
        <v>65</v>
      </c>
      <c r="N8" s="147" t="s">
        <v>65</v>
      </c>
      <c r="P8" s="147" t="s">
        <v>66</v>
      </c>
      <c r="Q8" s="147" t="s">
        <v>66</v>
      </c>
      <c r="R8" s="147" t="s">
        <v>66</v>
      </c>
      <c r="S8" s="147" t="s">
        <v>66</v>
      </c>
      <c r="T8" s="147" t="s">
        <v>66</v>
      </c>
    </row>
    <row r="9" spans="2:28" s="45" customFormat="1" ht="56.25" customHeight="1" x14ac:dyDescent="0.6">
      <c r="B9" s="148" t="s">
        <v>2</v>
      </c>
      <c r="D9" s="146" t="s">
        <v>74</v>
      </c>
      <c r="E9" s="67"/>
      <c r="F9" s="146" t="s">
        <v>75</v>
      </c>
      <c r="G9" s="67"/>
      <c r="H9" s="146" t="s">
        <v>76</v>
      </c>
      <c r="J9" s="146" t="s">
        <v>77</v>
      </c>
      <c r="K9" s="67"/>
      <c r="L9" s="146" t="s">
        <v>70</v>
      </c>
      <c r="M9" s="67"/>
      <c r="N9" s="146" t="s">
        <v>78</v>
      </c>
      <c r="P9" s="146" t="s">
        <v>77</v>
      </c>
      <c r="Q9" s="67"/>
      <c r="R9" s="146" t="s">
        <v>70</v>
      </c>
      <c r="S9" s="67"/>
      <c r="T9" s="146" t="s">
        <v>78</v>
      </c>
    </row>
    <row r="10" spans="2:28" s="4" customFormat="1" x14ac:dyDescent="0.55000000000000004">
      <c r="B10" s="51"/>
      <c r="D10" s="87"/>
      <c r="E10" s="86"/>
      <c r="F10" s="107"/>
      <c r="G10" s="86"/>
      <c r="H10" s="107">
        <v>0</v>
      </c>
      <c r="I10" s="86"/>
      <c r="J10" s="107">
        <v>0</v>
      </c>
      <c r="K10" s="86"/>
      <c r="L10" s="107">
        <v>0</v>
      </c>
      <c r="M10" s="86"/>
      <c r="N10" s="107">
        <v>0</v>
      </c>
      <c r="O10" s="86"/>
      <c r="P10" s="107">
        <v>0</v>
      </c>
      <c r="Q10" s="86"/>
      <c r="R10" s="107">
        <v>0</v>
      </c>
      <c r="S10" s="86"/>
      <c r="T10" s="107">
        <v>0</v>
      </c>
    </row>
    <row r="11" spans="2:28" s="4" customFormat="1" x14ac:dyDescent="0.55000000000000004">
      <c r="D11" s="86"/>
      <c r="E11" s="86"/>
      <c r="F11" s="108"/>
      <c r="G11" s="86"/>
      <c r="H11" s="108"/>
      <c r="I11" s="86"/>
      <c r="J11" s="108"/>
      <c r="K11" s="86"/>
      <c r="L11" s="108"/>
      <c r="M11" s="86"/>
      <c r="N11" s="108"/>
      <c r="O11" s="86"/>
      <c r="P11" s="108"/>
      <c r="Q11" s="86"/>
      <c r="R11" s="108"/>
      <c r="S11" s="86"/>
      <c r="T11" s="108"/>
    </row>
    <row r="12" spans="2:28" ht="21.75" thickBot="1" x14ac:dyDescent="0.6">
      <c r="B12" s="73" t="s">
        <v>102</v>
      </c>
      <c r="C12" s="73"/>
      <c r="D12" s="73"/>
      <c r="E12" s="73"/>
      <c r="F12" s="83">
        <f>SUM(F10:F10)</f>
        <v>0</v>
      </c>
      <c r="G12" s="89"/>
      <c r="H12" s="83">
        <f>SUM(H10:H10)</f>
        <v>0</v>
      </c>
      <c r="I12" s="101"/>
      <c r="J12" s="83">
        <f>SUM(J10:J10)</f>
        <v>0</v>
      </c>
      <c r="K12" s="101"/>
      <c r="L12" s="83">
        <f>SUM(L10:L10)</f>
        <v>0</v>
      </c>
      <c r="M12" s="101"/>
      <c r="N12" s="83">
        <f>SUM(N10:N10)</f>
        <v>0</v>
      </c>
      <c r="O12" s="101"/>
      <c r="P12" s="83">
        <f>SUM(P10:P10)</f>
        <v>0</v>
      </c>
      <c r="Q12" s="101"/>
      <c r="R12" s="83">
        <f>SUM(R10:R10)</f>
        <v>0</v>
      </c>
      <c r="S12" s="101"/>
      <c r="T12" s="83">
        <f>SUM(T10:T10)</f>
        <v>0</v>
      </c>
    </row>
    <row r="13" spans="2:28" ht="21.75" thickTop="1" x14ac:dyDescent="0.55000000000000004"/>
    <row r="14" spans="2:28" ht="30" x14ac:dyDescent="0.75">
      <c r="J14" s="61">
        <v>10</v>
      </c>
    </row>
  </sheetData>
  <sortState xmlns:xlrd2="http://schemas.microsoft.com/office/spreadsheetml/2017/richdata2" ref="B10:T10">
    <sortCondition descending="1" ref="T10"/>
  </sortState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.7" right="0.7" top="0.75" bottom="0.75" header="0.3" footer="0.3"/>
  <pageSetup paperSize="9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8"/>
  <sheetViews>
    <sheetView rightToLeft="1" topLeftCell="A7" zoomScale="70" zoomScaleNormal="70" workbookViewId="0">
      <selection activeCell="U28" sqref="U28"/>
    </sheetView>
  </sheetViews>
  <sheetFormatPr defaultRowHeight="21" x14ac:dyDescent="0.55000000000000004"/>
  <cols>
    <col min="1" max="1" width="3.7109375" style="4" customWidth="1"/>
    <col min="2" max="2" width="34.85546875" style="4" customWidth="1"/>
    <col min="3" max="3" width="1" style="4" customWidth="1"/>
    <col min="4" max="4" width="14.42578125" style="4" bestFit="1" customWidth="1"/>
    <col min="5" max="5" width="1" style="4" customWidth="1"/>
    <col min="6" max="6" width="21.42578125" style="4" bestFit="1" customWidth="1"/>
    <col min="7" max="7" width="1" style="4" customWidth="1"/>
    <col min="8" max="8" width="21.42578125" style="4" bestFit="1" customWidth="1"/>
    <col min="9" max="9" width="1" style="4" customWidth="1"/>
    <col min="10" max="10" width="33.7109375" style="4" customWidth="1"/>
    <col min="11" max="11" width="1" style="4" customWidth="1"/>
    <col min="12" max="12" width="14.42578125" style="4" bestFit="1" customWidth="1"/>
    <col min="13" max="13" width="1" style="4" customWidth="1"/>
    <col min="14" max="14" width="21.42578125" style="4" bestFit="1" customWidth="1"/>
    <col min="15" max="15" width="1" style="4" customWidth="1"/>
    <col min="16" max="16" width="19.140625" style="4" bestFit="1" customWidth="1"/>
    <col min="17" max="17" width="1" style="4" customWidth="1"/>
    <col min="18" max="18" width="3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2:28" ht="30" x14ac:dyDescent="0.55000000000000004">
      <c r="B3" s="124" t="s">
        <v>63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2:28" ht="30" x14ac:dyDescent="0.55000000000000004">
      <c r="B4" s="124" t="s">
        <v>147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14" t="s">
        <v>125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23" t="s">
        <v>2</v>
      </c>
      <c r="D8" s="124" t="s">
        <v>65</v>
      </c>
      <c r="E8" s="124" t="s">
        <v>65</v>
      </c>
      <c r="F8" s="124" t="s">
        <v>65</v>
      </c>
      <c r="G8" s="124" t="s">
        <v>65</v>
      </c>
      <c r="H8" s="124" t="s">
        <v>65</v>
      </c>
      <c r="I8" s="124" t="s">
        <v>65</v>
      </c>
      <c r="J8" s="124" t="s">
        <v>65</v>
      </c>
      <c r="L8" s="124" t="s">
        <v>66</v>
      </c>
      <c r="M8" s="124" t="s">
        <v>66</v>
      </c>
      <c r="N8" s="124" t="s">
        <v>66</v>
      </c>
      <c r="O8" s="124" t="s">
        <v>66</v>
      </c>
      <c r="P8" s="124" t="s">
        <v>66</v>
      </c>
      <c r="Q8" s="124" t="s">
        <v>66</v>
      </c>
      <c r="R8" s="124" t="s">
        <v>66</v>
      </c>
    </row>
    <row r="9" spans="2:28" ht="48" customHeight="1" x14ac:dyDescent="0.65">
      <c r="B9" s="123" t="s">
        <v>2</v>
      </c>
      <c r="D9" s="127" t="s">
        <v>6</v>
      </c>
      <c r="E9" s="57"/>
      <c r="F9" s="127" t="s">
        <v>81</v>
      </c>
      <c r="G9" s="57"/>
      <c r="H9" s="127" t="s">
        <v>82</v>
      </c>
      <c r="I9" s="57"/>
      <c r="J9" s="127" t="s">
        <v>83</v>
      </c>
      <c r="K9" s="44"/>
      <c r="L9" s="127" t="s">
        <v>6</v>
      </c>
      <c r="M9" s="57"/>
      <c r="N9" s="127" t="s">
        <v>81</v>
      </c>
      <c r="O9" s="57"/>
      <c r="P9" s="127" t="s">
        <v>82</v>
      </c>
      <c r="Q9" s="57"/>
      <c r="R9" s="127" t="s">
        <v>83</v>
      </c>
    </row>
    <row r="10" spans="2:28" s="110" customFormat="1" x14ac:dyDescent="0.55000000000000004">
      <c r="B10" s="109" t="s">
        <v>145</v>
      </c>
      <c r="D10" s="114">
        <v>168000</v>
      </c>
      <c r="E10" s="97"/>
      <c r="F10" s="114">
        <v>14662635120</v>
      </c>
      <c r="G10" s="97"/>
      <c r="H10" s="114">
        <v>11676099856</v>
      </c>
      <c r="I10" s="97"/>
      <c r="J10" s="114">
        <v>2986535264</v>
      </c>
      <c r="K10" s="115"/>
      <c r="L10" s="114">
        <v>168000</v>
      </c>
      <c r="M10" s="97"/>
      <c r="N10" s="114">
        <v>14662635120</v>
      </c>
      <c r="O10" s="97"/>
      <c r="P10" s="114">
        <v>11676099856</v>
      </c>
      <c r="Q10" s="97"/>
      <c r="R10" s="114">
        <v>2986535264</v>
      </c>
    </row>
    <row r="11" spans="2:28" s="110" customFormat="1" x14ac:dyDescent="0.55000000000000004">
      <c r="B11" s="110" t="s">
        <v>139</v>
      </c>
      <c r="D11" s="116">
        <v>481827</v>
      </c>
      <c r="E11" s="97"/>
      <c r="F11" s="116">
        <v>16653443697</v>
      </c>
      <c r="G11" s="97"/>
      <c r="H11" s="116">
        <v>13722207705</v>
      </c>
      <c r="I11" s="97"/>
      <c r="J11" s="116">
        <v>2931235992</v>
      </c>
      <c r="K11" s="115"/>
      <c r="L11" s="116">
        <v>481827</v>
      </c>
      <c r="M11" s="97"/>
      <c r="N11" s="116">
        <v>16653443697</v>
      </c>
      <c r="O11" s="97"/>
      <c r="P11" s="116">
        <v>13722207705</v>
      </c>
      <c r="Q11" s="97"/>
      <c r="R11" s="116">
        <v>2931235992</v>
      </c>
    </row>
    <row r="12" spans="2:28" s="110" customFormat="1" x14ac:dyDescent="0.55000000000000004">
      <c r="B12" s="110" t="s">
        <v>131</v>
      </c>
      <c r="D12" s="116">
        <v>1156000</v>
      </c>
      <c r="E12" s="97"/>
      <c r="F12" s="116">
        <v>17845861554</v>
      </c>
      <c r="G12" s="97"/>
      <c r="H12" s="116">
        <v>15053495580</v>
      </c>
      <c r="I12" s="97"/>
      <c r="J12" s="116">
        <v>2792365974</v>
      </c>
      <c r="K12" s="115"/>
      <c r="L12" s="116">
        <v>1156000</v>
      </c>
      <c r="M12" s="97"/>
      <c r="N12" s="116">
        <v>17845861554</v>
      </c>
      <c r="O12" s="97"/>
      <c r="P12" s="116">
        <v>15053495580</v>
      </c>
      <c r="Q12" s="97"/>
      <c r="R12" s="116">
        <v>2792365974</v>
      </c>
    </row>
    <row r="13" spans="2:28" s="110" customFormat="1" x14ac:dyDescent="0.55000000000000004">
      <c r="B13" s="111" t="s">
        <v>132</v>
      </c>
      <c r="D13" s="117">
        <v>363478</v>
      </c>
      <c r="E13" s="97"/>
      <c r="F13" s="117">
        <v>12519575349</v>
      </c>
      <c r="G13" s="97"/>
      <c r="H13" s="117">
        <v>9769965871</v>
      </c>
      <c r="I13" s="97"/>
      <c r="J13" s="117">
        <v>2749609478</v>
      </c>
      <c r="K13" s="115"/>
      <c r="L13" s="117">
        <v>363478</v>
      </c>
      <c r="M13" s="97"/>
      <c r="N13" s="117">
        <v>12519575349</v>
      </c>
      <c r="O13" s="97"/>
      <c r="P13" s="117">
        <v>9769965871</v>
      </c>
      <c r="Q13" s="97"/>
      <c r="R13" s="117">
        <v>2749609478</v>
      </c>
    </row>
    <row r="14" spans="2:28" s="110" customFormat="1" x14ac:dyDescent="0.55000000000000004">
      <c r="B14" s="111" t="s">
        <v>14</v>
      </c>
      <c r="D14" s="117">
        <v>1382000</v>
      </c>
      <c r="E14" s="97"/>
      <c r="F14" s="117">
        <v>12171665106</v>
      </c>
      <c r="G14" s="97"/>
      <c r="H14" s="117">
        <v>10372017105</v>
      </c>
      <c r="I14" s="97"/>
      <c r="J14" s="117">
        <v>1799648001</v>
      </c>
      <c r="K14" s="115"/>
      <c r="L14" s="117">
        <v>1382000</v>
      </c>
      <c r="M14" s="97"/>
      <c r="N14" s="117">
        <v>12171665106</v>
      </c>
      <c r="O14" s="97"/>
      <c r="P14" s="117">
        <v>10372017105</v>
      </c>
      <c r="Q14" s="97"/>
      <c r="R14" s="117">
        <v>1799648001</v>
      </c>
    </row>
    <row r="15" spans="2:28" s="110" customFormat="1" x14ac:dyDescent="0.55000000000000004">
      <c r="B15" s="110" t="s">
        <v>138</v>
      </c>
      <c r="D15" s="116">
        <v>369736</v>
      </c>
      <c r="E15" s="97"/>
      <c r="F15" s="116">
        <v>12808632067</v>
      </c>
      <c r="G15" s="97"/>
      <c r="H15" s="116">
        <v>11044458927</v>
      </c>
      <c r="I15" s="97"/>
      <c r="J15" s="116">
        <v>1764173140</v>
      </c>
      <c r="K15" s="115"/>
      <c r="L15" s="116">
        <v>369736</v>
      </c>
      <c r="M15" s="97"/>
      <c r="N15" s="116">
        <v>12808632067</v>
      </c>
      <c r="O15" s="97"/>
      <c r="P15" s="116">
        <v>11044458927</v>
      </c>
      <c r="Q15" s="97"/>
      <c r="R15" s="116">
        <v>1764173140</v>
      </c>
    </row>
    <row r="16" spans="2:28" s="110" customFormat="1" x14ac:dyDescent="0.55000000000000004">
      <c r="B16" s="110" t="s">
        <v>79</v>
      </c>
      <c r="D16" s="116">
        <v>530330</v>
      </c>
      <c r="E16" s="97"/>
      <c r="F16" s="116">
        <v>10859795451</v>
      </c>
      <c r="G16" s="97"/>
      <c r="H16" s="116">
        <v>9154304789</v>
      </c>
      <c r="I16" s="97"/>
      <c r="J16" s="116">
        <v>1705490662</v>
      </c>
      <c r="K16" s="115"/>
      <c r="L16" s="116">
        <v>530330</v>
      </c>
      <c r="M16" s="97"/>
      <c r="N16" s="116">
        <v>10859795451</v>
      </c>
      <c r="O16" s="97"/>
      <c r="P16" s="116">
        <v>9154304789</v>
      </c>
      <c r="Q16" s="97"/>
      <c r="R16" s="116">
        <v>1705490662</v>
      </c>
    </row>
    <row r="17" spans="2:18" s="110" customFormat="1" x14ac:dyDescent="0.55000000000000004">
      <c r="B17" s="111" t="s">
        <v>135</v>
      </c>
      <c r="D17" s="117">
        <v>577650</v>
      </c>
      <c r="E17" s="97"/>
      <c r="F17" s="117">
        <v>10858367499</v>
      </c>
      <c r="G17" s="97"/>
      <c r="H17" s="117">
        <v>9227602628</v>
      </c>
      <c r="I17" s="97"/>
      <c r="J17" s="117">
        <v>1630764871</v>
      </c>
      <c r="K17" s="115"/>
      <c r="L17" s="117">
        <v>577650</v>
      </c>
      <c r="M17" s="97"/>
      <c r="N17" s="117">
        <v>10858367499</v>
      </c>
      <c r="O17" s="97"/>
      <c r="P17" s="117">
        <v>9227602628</v>
      </c>
      <c r="Q17" s="97"/>
      <c r="R17" s="117">
        <v>1630764871</v>
      </c>
    </row>
    <row r="18" spans="2:18" s="110" customFormat="1" x14ac:dyDescent="0.55000000000000004">
      <c r="B18" s="111" t="s">
        <v>17</v>
      </c>
      <c r="D18" s="117">
        <v>1736000</v>
      </c>
      <c r="E18" s="97"/>
      <c r="F18" s="117">
        <v>20846103264</v>
      </c>
      <c r="G18" s="97"/>
      <c r="H18" s="117">
        <v>19342700506</v>
      </c>
      <c r="I18" s="97"/>
      <c r="J18" s="117">
        <v>1503402758</v>
      </c>
      <c r="K18" s="115"/>
      <c r="L18" s="117">
        <v>1736000</v>
      </c>
      <c r="M18" s="97"/>
      <c r="N18" s="117">
        <v>20846103264</v>
      </c>
      <c r="O18" s="97"/>
      <c r="P18" s="117">
        <v>19342700506</v>
      </c>
      <c r="Q18" s="97"/>
      <c r="R18" s="117">
        <v>1503402758</v>
      </c>
    </row>
    <row r="19" spans="2:18" s="110" customFormat="1" x14ac:dyDescent="0.55000000000000004">
      <c r="B19" s="110" t="s">
        <v>133</v>
      </c>
      <c r="D19" s="116">
        <v>770803</v>
      </c>
      <c r="E19" s="97"/>
      <c r="F19" s="116">
        <v>15377969613</v>
      </c>
      <c r="G19" s="97"/>
      <c r="H19" s="116">
        <v>14213235787</v>
      </c>
      <c r="I19" s="97"/>
      <c r="J19" s="116">
        <v>1164733826</v>
      </c>
      <c r="K19" s="115"/>
      <c r="L19" s="116">
        <v>770803</v>
      </c>
      <c r="M19" s="97"/>
      <c r="N19" s="116">
        <v>15377969613</v>
      </c>
      <c r="O19" s="97"/>
      <c r="P19" s="116">
        <v>14213235787</v>
      </c>
      <c r="Q19" s="97"/>
      <c r="R19" s="116">
        <v>1164733826</v>
      </c>
    </row>
    <row r="20" spans="2:18" s="110" customFormat="1" x14ac:dyDescent="0.55000000000000004">
      <c r="B20" s="110" t="s">
        <v>16</v>
      </c>
      <c r="D20" s="116">
        <v>414000</v>
      </c>
      <c r="E20" s="97"/>
      <c r="F20" s="116">
        <v>9996226443</v>
      </c>
      <c r="G20" s="97"/>
      <c r="H20" s="116">
        <v>8856269784</v>
      </c>
      <c r="I20" s="97"/>
      <c r="J20" s="116">
        <v>1139956659</v>
      </c>
      <c r="K20" s="115"/>
      <c r="L20" s="116">
        <v>414000</v>
      </c>
      <c r="M20" s="97"/>
      <c r="N20" s="116">
        <v>9996226443</v>
      </c>
      <c r="O20" s="97"/>
      <c r="P20" s="116">
        <v>8856269784</v>
      </c>
      <c r="Q20" s="97"/>
      <c r="R20" s="116">
        <v>1139956659</v>
      </c>
    </row>
    <row r="21" spans="2:18" s="110" customFormat="1" x14ac:dyDescent="0.55000000000000004">
      <c r="B21" s="110" t="s">
        <v>128</v>
      </c>
      <c r="D21" s="116">
        <v>1814680</v>
      </c>
      <c r="E21" s="97"/>
      <c r="F21" s="116">
        <v>5283572293</v>
      </c>
      <c r="G21" s="97"/>
      <c r="H21" s="116">
        <v>4556607584</v>
      </c>
      <c r="I21" s="97"/>
      <c r="J21" s="116">
        <v>726964709</v>
      </c>
      <c r="K21" s="115"/>
      <c r="L21" s="116">
        <v>1814680</v>
      </c>
      <c r="M21" s="97"/>
      <c r="N21" s="116">
        <v>5283572293</v>
      </c>
      <c r="O21" s="97"/>
      <c r="P21" s="116">
        <v>4556607584</v>
      </c>
      <c r="Q21" s="97"/>
      <c r="R21" s="116">
        <v>726964709</v>
      </c>
    </row>
    <row r="22" spans="2:18" s="110" customFormat="1" x14ac:dyDescent="0.55000000000000004">
      <c r="B22" s="110" t="s">
        <v>129</v>
      </c>
      <c r="D22" s="116">
        <v>332919</v>
      </c>
      <c r="E22" s="97"/>
      <c r="F22" s="116">
        <v>3938163770</v>
      </c>
      <c r="G22" s="97"/>
      <c r="H22" s="116">
        <v>3445065953</v>
      </c>
      <c r="I22" s="97"/>
      <c r="J22" s="116">
        <v>493097817</v>
      </c>
      <c r="K22" s="115"/>
      <c r="L22" s="116">
        <v>332919</v>
      </c>
      <c r="M22" s="97"/>
      <c r="N22" s="116">
        <v>3938163770</v>
      </c>
      <c r="O22" s="97"/>
      <c r="P22" s="116">
        <v>3445065953</v>
      </c>
      <c r="Q22" s="97"/>
      <c r="R22" s="116">
        <v>493097817</v>
      </c>
    </row>
    <row r="23" spans="2:18" s="110" customFormat="1" x14ac:dyDescent="0.55000000000000004">
      <c r="B23" s="110" t="s">
        <v>18</v>
      </c>
      <c r="D23" s="116">
        <v>529600</v>
      </c>
      <c r="E23" s="97"/>
      <c r="F23" s="116">
        <v>9576105127</v>
      </c>
      <c r="G23" s="97"/>
      <c r="H23" s="116">
        <v>9118094601</v>
      </c>
      <c r="I23" s="97"/>
      <c r="J23" s="116">
        <v>458010526</v>
      </c>
      <c r="K23" s="115"/>
      <c r="L23" s="116">
        <v>529600</v>
      </c>
      <c r="M23" s="97"/>
      <c r="N23" s="116">
        <v>9576105127</v>
      </c>
      <c r="O23" s="97"/>
      <c r="P23" s="116">
        <v>9118094601</v>
      </c>
      <c r="Q23" s="97"/>
      <c r="R23" s="116">
        <v>458010526</v>
      </c>
    </row>
    <row r="24" spans="2:18" s="110" customFormat="1" x14ac:dyDescent="0.55000000000000004">
      <c r="B24" s="110" t="s">
        <v>136</v>
      </c>
      <c r="D24" s="116">
        <v>262234</v>
      </c>
      <c r="E24" s="97"/>
      <c r="F24" s="116">
        <v>2515501279</v>
      </c>
      <c r="G24" s="97"/>
      <c r="H24" s="116">
        <v>2090603135</v>
      </c>
      <c r="I24" s="97"/>
      <c r="J24" s="116">
        <v>424898144</v>
      </c>
      <c r="K24" s="115"/>
      <c r="L24" s="116">
        <v>262234</v>
      </c>
      <c r="M24" s="97"/>
      <c r="N24" s="116">
        <v>2515501279</v>
      </c>
      <c r="O24" s="97"/>
      <c r="P24" s="116">
        <v>2090603135</v>
      </c>
      <c r="Q24" s="97"/>
      <c r="R24" s="116">
        <v>424898144</v>
      </c>
    </row>
    <row r="25" spans="2:18" s="110" customFormat="1" x14ac:dyDescent="0.55000000000000004">
      <c r="B25" s="110" t="s">
        <v>134</v>
      </c>
      <c r="D25" s="116">
        <v>620000</v>
      </c>
      <c r="E25" s="97"/>
      <c r="F25" s="116">
        <v>5090728860</v>
      </c>
      <c r="G25" s="97"/>
      <c r="H25" s="116">
        <v>4720942260</v>
      </c>
      <c r="I25" s="97"/>
      <c r="J25" s="116">
        <v>369786600</v>
      </c>
      <c r="K25" s="115"/>
      <c r="L25" s="116">
        <v>620000</v>
      </c>
      <c r="M25" s="97"/>
      <c r="N25" s="116">
        <v>5090728860</v>
      </c>
      <c r="O25" s="97"/>
      <c r="P25" s="116">
        <v>4720942260</v>
      </c>
      <c r="Q25" s="97"/>
      <c r="R25" s="116">
        <v>369786600</v>
      </c>
    </row>
    <row r="26" spans="2:18" s="110" customFormat="1" x14ac:dyDescent="0.55000000000000004">
      <c r="B26" s="110" t="s">
        <v>156</v>
      </c>
      <c r="D26" s="116">
        <v>22588</v>
      </c>
      <c r="E26" s="97"/>
      <c r="F26" s="116">
        <v>13504724065</v>
      </c>
      <c r="G26" s="97"/>
      <c r="H26" s="116">
        <v>13443198813</v>
      </c>
      <c r="I26" s="97"/>
      <c r="J26" s="116">
        <v>61525252</v>
      </c>
      <c r="K26" s="115"/>
      <c r="L26" s="116">
        <v>22588</v>
      </c>
      <c r="M26" s="97"/>
      <c r="N26" s="116">
        <v>13504724065</v>
      </c>
      <c r="O26" s="97"/>
      <c r="P26" s="116">
        <v>13443198813</v>
      </c>
      <c r="Q26" s="97"/>
      <c r="R26" s="116">
        <v>61525252</v>
      </c>
    </row>
    <row r="27" spans="2:18" s="110" customFormat="1" x14ac:dyDescent="0.55000000000000004">
      <c r="B27" s="110" t="s">
        <v>158</v>
      </c>
      <c r="D27" s="116">
        <v>3660</v>
      </c>
      <c r="E27" s="97"/>
      <c r="F27" s="116">
        <v>3557607066</v>
      </c>
      <c r="G27" s="97"/>
      <c r="H27" s="116">
        <v>3528147360</v>
      </c>
      <c r="I27" s="97"/>
      <c r="J27" s="116">
        <v>29459706</v>
      </c>
      <c r="K27" s="115"/>
      <c r="L27" s="116">
        <v>3660</v>
      </c>
      <c r="M27" s="97"/>
      <c r="N27" s="116">
        <v>3557607066</v>
      </c>
      <c r="O27" s="97"/>
      <c r="P27" s="116">
        <v>3528147360</v>
      </c>
      <c r="Q27" s="97"/>
      <c r="R27" s="116">
        <v>29459706</v>
      </c>
    </row>
    <row r="28" spans="2:18" s="110" customFormat="1" x14ac:dyDescent="0.55000000000000004">
      <c r="B28" s="110" t="s">
        <v>150</v>
      </c>
      <c r="D28" s="116">
        <v>920000</v>
      </c>
      <c r="E28" s="97"/>
      <c r="F28" s="116">
        <v>14979935880</v>
      </c>
      <c r="G28" s="97"/>
      <c r="H28" s="116">
        <v>14965110360</v>
      </c>
      <c r="I28" s="97"/>
      <c r="J28" s="116">
        <v>14825520</v>
      </c>
      <c r="K28" s="115"/>
      <c r="L28" s="116">
        <v>920000</v>
      </c>
      <c r="M28" s="97"/>
      <c r="N28" s="116">
        <v>14979935880</v>
      </c>
      <c r="O28" s="97"/>
      <c r="P28" s="116">
        <v>14965110360</v>
      </c>
      <c r="Q28" s="97"/>
      <c r="R28" s="116">
        <v>14825520</v>
      </c>
    </row>
    <row r="29" spans="2:18" s="110" customFormat="1" x14ac:dyDescent="0.55000000000000004">
      <c r="B29" s="110" t="s">
        <v>140</v>
      </c>
      <c r="D29" s="116">
        <v>19000</v>
      </c>
      <c r="E29" s="97"/>
      <c r="F29" s="116">
        <v>62874656</v>
      </c>
      <c r="G29" s="97"/>
      <c r="H29" s="116">
        <v>55300989</v>
      </c>
      <c r="I29" s="97"/>
      <c r="J29" s="116">
        <v>7573667</v>
      </c>
      <c r="K29" s="115"/>
      <c r="L29" s="116">
        <v>19000</v>
      </c>
      <c r="M29" s="97"/>
      <c r="N29" s="116">
        <v>62874656</v>
      </c>
      <c r="O29" s="97"/>
      <c r="P29" s="116">
        <v>55300989</v>
      </c>
      <c r="Q29" s="97"/>
      <c r="R29" s="116">
        <v>7573667</v>
      </c>
    </row>
    <row r="30" spans="2:18" s="110" customFormat="1" ht="29.25" customHeight="1" x14ac:dyDescent="0.55000000000000004">
      <c r="B30" s="111" t="s">
        <v>152</v>
      </c>
      <c r="D30" s="117">
        <v>5400</v>
      </c>
      <c r="E30" s="97"/>
      <c r="F30" s="117">
        <v>5183060400</v>
      </c>
      <c r="G30" s="97"/>
      <c r="H30" s="117">
        <v>5184939600</v>
      </c>
      <c r="I30" s="97"/>
      <c r="J30" s="117">
        <v>-1879200</v>
      </c>
      <c r="K30" s="115"/>
      <c r="L30" s="117">
        <v>5400</v>
      </c>
      <c r="M30" s="97"/>
      <c r="N30" s="117">
        <v>5183060400</v>
      </c>
      <c r="O30" s="97"/>
      <c r="P30" s="117">
        <v>5184939600</v>
      </c>
      <c r="Q30" s="97"/>
      <c r="R30" s="117">
        <v>-1879200</v>
      </c>
    </row>
    <row r="31" spans="2:18" s="110" customFormat="1" x14ac:dyDescent="0.55000000000000004">
      <c r="B31" s="111" t="s">
        <v>15</v>
      </c>
      <c r="D31" s="117">
        <v>35846</v>
      </c>
      <c r="E31" s="97"/>
      <c r="F31" s="117">
        <v>415833799</v>
      </c>
      <c r="G31" s="97"/>
      <c r="H31" s="117">
        <v>426879941</v>
      </c>
      <c r="I31" s="97"/>
      <c r="J31" s="117">
        <v>-11046141</v>
      </c>
      <c r="K31" s="115"/>
      <c r="L31" s="117">
        <v>35846</v>
      </c>
      <c r="M31" s="97"/>
      <c r="N31" s="117">
        <v>415833799</v>
      </c>
      <c r="O31" s="97"/>
      <c r="P31" s="117">
        <v>426879941</v>
      </c>
      <c r="Q31" s="97"/>
      <c r="R31" s="117">
        <v>-11046141</v>
      </c>
    </row>
    <row r="32" spans="2:18" s="110" customFormat="1" ht="21.75" customHeight="1" x14ac:dyDescent="0.55000000000000004">
      <c r="B32" s="111" t="s">
        <v>19</v>
      </c>
      <c r="D32" s="117">
        <v>2300000</v>
      </c>
      <c r="E32" s="97"/>
      <c r="F32" s="117">
        <v>9835727130</v>
      </c>
      <c r="G32" s="97"/>
      <c r="H32" s="117">
        <v>10194677055</v>
      </c>
      <c r="I32" s="97"/>
      <c r="J32" s="117">
        <v>-358949925</v>
      </c>
      <c r="K32" s="115"/>
      <c r="L32" s="117">
        <v>2300000</v>
      </c>
      <c r="M32" s="97"/>
      <c r="N32" s="117">
        <v>9835727130</v>
      </c>
      <c r="O32" s="97"/>
      <c r="P32" s="117">
        <v>10194677055</v>
      </c>
      <c r="Q32" s="97"/>
      <c r="R32" s="117">
        <v>-358949925</v>
      </c>
    </row>
    <row r="33" spans="2:18" s="110" customFormat="1" x14ac:dyDescent="0.55000000000000004">
      <c r="B33" s="111" t="s">
        <v>130</v>
      </c>
      <c r="D33" s="117">
        <v>60347</v>
      </c>
      <c r="E33" s="97"/>
      <c r="F33" s="117">
        <v>10698848269</v>
      </c>
      <c r="G33" s="97"/>
      <c r="H33" s="117">
        <v>11334720384</v>
      </c>
      <c r="I33" s="97"/>
      <c r="J33" s="117">
        <v>-635872114</v>
      </c>
      <c r="K33" s="115"/>
      <c r="L33" s="117">
        <v>60347</v>
      </c>
      <c r="M33" s="97"/>
      <c r="N33" s="117">
        <v>10698848269</v>
      </c>
      <c r="O33" s="97"/>
      <c r="P33" s="117">
        <v>11334720384</v>
      </c>
      <c r="Q33" s="97"/>
      <c r="R33" s="117">
        <v>-635872114</v>
      </c>
    </row>
    <row r="34" spans="2:18" s="110" customFormat="1" x14ac:dyDescent="0.55000000000000004">
      <c r="B34" s="110" t="s">
        <v>149</v>
      </c>
      <c r="D34" s="116">
        <v>2655000</v>
      </c>
      <c r="E34" s="97"/>
      <c r="F34" s="116">
        <v>14198910795</v>
      </c>
      <c r="G34" s="97"/>
      <c r="H34" s="116">
        <v>14934648296</v>
      </c>
      <c r="I34" s="97"/>
      <c r="J34" s="116">
        <v>-735737501</v>
      </c>
      <c r="K34" s="115"/>
      <c r="L34" s="116">
        <v>2655000</v>
      </c>
      <c r="M34" s="97"/>
      <c r="N34" s="116">
        <v>14198910795</v>
      </c>
      <c r="O34" s="97"/>
      <c r="P34" s="116">
        <v>14934648296</v>
      </c>
      <c r="Q34" s="97"/>
      <c r="R34" s="116">
        <v>-735737501</v>
      </c>
    </row>
    <row r="35" spans="2:18" s="110" customFormat="1" ht="15" customHeight="1" x14ac:dyDescent="0.55000000000000004">
      <c r="D35" s="116"/>
      <c r="E35" s="97"/>
      <c r="F35" s="116"/>
      <c r="G35" s="97"/>
      <c r="H35" s="116"/>
      <c r="I35" s="97"/>
      <c r="J35" s="116"/>
      <c r="K35" s="115"/>
      <c r="L35" s="116"/>
      <c r="M35" s="97"/>
      <c r="N35" s="116"/>
      <c r="O35" s="97"/>
      <c r="P35" s="116"/>
      <c r="Q35" s="97"/>
      <c r="R35" s="116"/>
    </row>
    <row r="36" spans="2:18" s="45" customFormat="1" ht="30.75" customHeight="1" thickBot="1" x14ac:dyDescent="0.65">
      <c r="B36" s="113" t="s">
        <v>102</v>
      </c>
      <c r="D36" s="120">
        <f>SUM(D10:D34)</f>
        <v>17531098</v>
      </c>
      <c r="E36" s="49"/>
      <c r="F36" s="120">
        <f>SUM(F10:F34)</f>
        <v>253441868552</v>
      </c>
      <c r="G36" s="49"/>
      <c r="H36" s="120">
        <f>SUM(H10:H34)</f>
        <v>230431294869</v>
      </c>
      <c r="I36" s="49"/>
      <c r="J36" s="120">
        <f>SUM(J10:J34)</f>
        <v>23010573685</v>
      </c>
      <c r="K36" s="121"/>
      <c r="L36" s="120">
        <f>SUM(L10:L34)</f>
        <v>17531098</v>
      </c>
      <c r="M36" s="49"/>
      <c r="N36" s="120">
        <f>SUM(N10:N34)</f>
        <v>253441868552</v>
      </c>
      <c r="O36" s="49"/>
      <c r="P36" s="120">
        <f>SUM(P10:P34)</f>
        <v>230431294869</v>
      </c>
      <c r="Q36" s="49"/>
      <c r="R36" s="120">
        <f>SUM(R10:R34)</f>
        <v>23010573685</v>
      </c>
    </row>
    <row r="37" spans="2:18" ht="21.75" thickTop="1" x14ac:dyDescent="0.55000000000000004"/>
    <row r="38" spans="2:18" ht="30" x14ac:dyDescent="0.75">
      <c r="J38" s="66">
        <v>11</v>
      </c>
    </row>
  </sheetData>
  <sortState xmlns:xlrd2="http://schemas.microsoft.com/office/spreadsheetml/2017/richdata2" ref="B10:R34">
    <sortCondition descending="1" ref="R10:R34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19"/>
  <sheetViews>
    <sheetView rightToLeft="1" zoomScale="96" zoomScaleNormal="96" workbookViewId="0">
      <selection activeCell="B10" sqref="B10:R16"/>
    </sheetView>
  </sheetViews>
  <sheetFormatPr defaultRowHeight="21" x14ac:dyDescent="0.55000000000000004"/>
  <cols>
    <col min="1" max="1" width="3.7109375" style="2" customWidth="1"/>
    <col min="2" max="2" width="28.85546875" style="2" bestFit="1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</row>
    <row r="3" spans="2:28" ht="30" x14ac:dyDescent="0.55000000000000004">
      <c r="B3" s="122" t="s">
        <v>63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</row>
    <row r="4" spans="2:28" ht="30" x14ac:dyDescent="0.55000000000000004">
      <c r="B4" s="122" t="s">
        <v>147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</row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126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3" t="s">
        <v>2</v>
      </c>
      <c r="D8" s="122" t="s">
        <v>65</v>
      </c>
      <c r="E8" s="122" t="s">
        <v>65</v>
      </c>
      <c r="F8" s="122" t="s">
        <v>65</v>
      </c>
      <c r="G8" s="122" t="s">
        <v>65</v>
      </c>
      <c r="H8" s="122" t="s">
        <v>65</v>
      </c>
      <c r="I8" s="122" t="s">
        <v>65</v>
      </c>
      <c r="J8" s="122" t="s">
        <v>65</v>
      </c>
      <c r="L8" s="122" t="s">
        <v>66</v>
      </c>
      <c r="M8" s="122" t="s">
        <v>66</v>
      </c>
      <c r="N8" s="122" t="s">
        <v>66</v>
      </c>
      <c r="O8" s="122" t="s">
        <v>66</v>
      </c>
      <c r="P8" s="122" t="s">
        <v>66</v>
      </c>
      <c r="Q8" s="122" t="s">
        <v>66</v>
      </c>
      <c r="R8" s="122" t="s">
        <v>66</v>
      </c>
    </row>
    <row r="9" spans="2:28" s="4" customFormat="1" ht="63" customHeight="1" x14ac:dyDescent="0.55000000000000004">
      <c r="B9" s="143" t="s">
        <v>2</v>
      </c>
      <c r="D9" s="125" t="s">
        <v>6</v>
      </c>
      <c r="E9" s="51"/>
      <c r="F9" s="125" t="s">
        <v>81</v>
      </c>
      <c r="G9" s="51"/>
      <c r="H9" s="125" t="s">
        <v>82</v>
      </c>
      <c r="I9" s="51"/>
      <c r="J9" s="125" t="s">
        <v>84</v>
      </c>
      <c r="L9" s="125" t="s">
        <v>6</v>
      </c>
      <c r="M9" s="51"/>
      <c r="N9" s="125" t="s">
        <v>81</v>
      </c>
      <c r="O9" s="51"/>
      <c r="P9" s="125" t="s">
        <v>82</v>
      </c>
      <c r="Q9" s="51"/>
      <c r="R9" s="125" t="s">
        <v>84</v>
      </c>
    </row>
    <row r="10" spans="2:28" x14ac:dyDescent="0.55000000000000004">
      <c r="B10" s="46" t="s">
        <v>85</v>
      </c>
      <c r="D10" s="9">
        <v>231433</v>
      </c>
      <c r="F10" s="9">
        <v>8667341847</v>
      </c>
      <c r="H10" s="9">
        <v>7476819143</v>
      </c>
      <c r="J10" s="9">
        <v>1190522704</v>
      </c>
      <c r="L10" s="9">
        <v>231433</v>
      </c>
      <c r="N10" s="9">
        <v>8667341847</v>
      </c>
      <c r="P10" s="9">
        <v>7476819143</v>
      </c>
      <c r="R10" s="9">
        <v>1190522704</v>
      </c>
    </row>
    <row r="11" spans="2:28" x14ac:dyDescent="0.55000000000000004">
      <c r="B11" s="58" t="s">
        <v>137</v>
      </c>
      <c r="D11" s="59">
        <v>453479</v>
      </c>
      <c r="F11" s="59">
        <v>10827754839</v>
      </c>
      <c r="H11" s="59">
        <v>10647442494</v>
      </c>
      <c r="J11" s="59">
        <v>180312345</v>
      </c>
      <c r="L11" s="59">
        <v>453479</v>
      </c>
      <c r="N11" s="59">
        <v>10827754839</v>
      </c>
      <c r="P11" s="59">
        <v>10647442494</v>
      </c>
      <c r="R11" s="59">
        <v>180312345</v>
      </c>
    </row>
    <row r="12" spans="2:28" x14ac:dyDescent="0.55000000000000004">
      <c r="B12" s="2" t="s">
        <v>141</v>
      </c>
      <c r="D12" s="3">
        <v>1664444</v>
      </c>
      <c r="F12" s="3">
        <v>4314715224</v>
      </c>
      <c r="H12" s="3">
        <v>4171096747</v>
      </c>
      <c r="J12" s="3">
        <v>143618477</v>
      </c>
      <c r="L12" s="3">
        <v>1664444</v>
      </c>
      <c r="N12" s="3">
        <v>4314715224</v>
      </c>
      <c r="P12" s="3">
        <v>4171096747</v>
      </c>
      <c r="R12" s="3">
        <v>143618477</v>
      </c>
    </row>
    <row r="13" spans="2:28" x14ac:dyDescent="0.55000000000000004">
      <c r="B13" s="58" t="s">
        <v>151</v>
      </c>
      <c r="D13" s="59">
        <v>2617000</v>
      </c>
      <c r="F13" s="59">
        <v>26667584066</v>
      </c>
      <c r="H13" s="59">
        <v>26627741626</v>
      </c>
      <c r="J13" s="59">
        <v>39842440</v>
      </c>
      <c r="L13" s="59">
        <v>2617000</v>
      </c>
      <c r="N13" s="59">
        <v>26667584066</v>
      </c>
      <c r="P13" s="59">
        <v>26627741626</v>
      </c>
      <c r="R13" s="59">
        <v>39842440</v>
      </c>
    </row>
    <row r="14" spans="2:28" x14ac:dyDescent="0.55000000000000004">
      <c r="B14" s="2" t="s">
        <v>158</v>
      </c>
      <c r="D14" s="3">
        <v>6340</v>
      </c>
      <c r="F14" s="3">
        <v>6143833643</v>
      </c>
      <c r="H14" s="3">
        <v>6111599527</v>
      </c>
      <c r="J14" s="3">
        <v>32234116</v>
      </c>
      <c r="L14" s="3">
        <v>6340</v>
      </c>
      <c r="N14" s="3">
        <v>6143833643</v>
      </c>
      <c r="P14" s="3">
        <v>6111599527</v>
      </c>
      <c r="R14" s="3">
        <v>32234116</v>
      </c>
    </row>
    <row r="15" spans="2:28" x14ac:dyDescent="0.55000000000000004">
      <c r="B15" s="2" t="s">
        <v>161</v>
      </c>
      <c r="D15" s="3">
        <v>10000</v>
      </c>
      <c r="F15" s="3">
        <v>6062042961</v>
      </c>
      <c r="H15" s="3">
        <v>6032693227</v>
      </c>
      <c r="J15" s="3">
        <v>29349734</v>
      </c>
      <c r="L15" s="3">
        <v>10000</v>
      </c>
      <c r="N15" s="3">
        <v>6062042961</v>
      </c>
      <c r="P15" s="3">
        <v>6032693227</v>
      </c>
      <c r="R15" s="3">
        <v>29349734</v>
      </c>
    </row>
    <row r="16" spans="2:28" x14ac:dyDescent="0.55000000000000004">
      <c r="B16" s="2" t="s">
        <v>163</v>
      </c>
      <c r="D16" s="3">
        <v>224</v>
      </c>
      <c r="F16" s="3">
        <v>126308625</v>
      </c>
      <c r="H16" s="3">
        <v>126276001</v>
      </c>
      <c r="J16" s="3">
        <v>32624</v>
      </c>
      <c r="L16" s="3">
        <v>224</v>
      </c>
      <c r="N16" s="3">
        <v>126308625</v>
      </c>
      <c r="P16" s="3">
        <v>126276001</v>
      </c>
      <c r="R16" s="3">
        <v>32624</v>
      </c>
    </row>
    <row r="17" spans="2:18" ht="21.75" thickBot="1" x14ac:dyDescent="0.6">
      <c r="B17" s="32" t="s">
        <v>102</v>
      </c>
      <c r="D17" s="10">
        <f>SUM(D10:D16)</f>
        <v>4982920</v>
      </c>
      <c r="F17" s="10">
        <f>SUM(F10:F16)</f>
        <v>62809581205</v>
      </c>
      <c r="H17" s="10">
        <f>SUM(H10:H16)</f>
        <v>61193668765</v>
      </c>
      <c r="J17" s="10">
        <f>SUM(J10:J16)</f>
        <v>1615912440</v>
      </c>
      <c r="L17" s="10">
        <f>SUM(L10:L16)</f>
        <v>4982920</v>
      </c>
      <c r="N17" s="10">
        <f>SUM(N10:N16)</f>
        <v>62809581205</v>
      </c>
      <c r="P17" s="10">
        <f>SUM(P10:P16)</f>
        <v>61193668765</v>
      </c>
      <c r="R17" s="10">
        <f>SUM(R10:R16)</f>
        <v>1615912440</v>
      </c>
    </row>
    <row r="18" spans="2:18" ht="21.75" thickTop="1" x14ac:dyDescent="0.55000000000000004"/>
    <row r="19" spans="2:18" ht="26.25" x14ac:dyDescent="0.65">
      <c r="J19" s="28">
        <v>12</v>
      </c>
    </row>
  </sheetData>
  <sortState xmlns:xlrd2="http://schemas.microsoft.com/office/spreadsheetml/2017/richdata2" ref="B10:R16">
    <sortCondition descending="1" ref="R10:R16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4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17"/>
  <sheetViews>
    <sheetView rightToLeft="1" workbookViewId="0">
      <selection activeCell="P20" sqref="P20"/>
    </sheetView>
  </sheetViews>
  <sheetFormatPr defaultRowHeight="21" x14ac:dyDescent="0.6"/>
  <cols>
    <col min="1" max="1" width="5.7109375" style="1" customWidth="1"/>
    <col min="2" max="2" width="39.140625" style="1" customWidth="1"/>
    <col min="3" max="3" width="1" style="1" customWidth="1"/>
    <col min="4" max="4" width="17.710937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42578125" style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4.5703125" style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7"/>
      <c r="R2" s="17"/>
      <c r="S2" s="17"/>
      <c r="T2" s="17"/>
      <c r="U2" s="17"/>
    </row>
    <row r="3" spans="2:28" ht="30" x14ac:dyDescent="0.6">
      <c r="B3" s="122" t="s">
        <v>63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7"/>
      <c r="R3" s="17"/>
    </row>
    <row r="4" spans="2:28" ht="30" x14ac:dyDescent="0.6">
      <c r="B4" s="122" t="s">
        <v>147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7"/>
      <c r="R4" s="17"/>
    </row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14" t="s">
        <v>144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16" customFormat="1" ht="27" customHeight="1" x14ac:dyDescent="0.6">
      <c r="B8" s="123" t="s">
        <v>67</v>
      </c>
      <c r="D8" s="124" t="s">
        <v>65</v>
      </c>
      <c r="E8" s="124" t="s">
        <v>65</v>
      </c>
      <c r="F8" s="124" t="s">
        <v>65</v>
      </c>
      <c r="G8" s="124" t="s">
        <v>65</v>
      </c>
      <c r="H8" s="124" t="s">
        <v>65</v>
      </c>
      <c r="I8" s="124" t="s">
        <v>65</v>
      </c>
      <c r="J8" s="124" t="s">
        <v>65</v>
      </c>
      <c r="L8" s="124" t="s">
        <v>66</v>
      </c>
      <c r="M8" s="124" t="s">
        <v>66</v>
      </c>
      <c r="N8" s="124" t="s">
        <v>66</v>
      </c>
      <c r="O8" s="124" t="s">
        <v>66</v>
      </c>
      <c r="P8" s="124" t="s">
        <v>66</v>
      </c>
      <c r="Q8" s="124" t="s">
        <v>66</v>
      </c>
      <c r="R8" s="124" t="s">
        <v>66</v>
      </c>
    </row>
    <row r="9" spans="2:28" s="55" customFormat="1" ht="48" customHeight="1" x14ac:dyDescent="0.75">
      <c r="B9" s="123" t="s">
        <v>67</v>
      </c>
      <c r="D9" s="149" t="s">
        <v>90</v>
      </c>
      <c r="E9" s="56"/>
      <c r="F9" s="149" t="s">
        <v>87</v>
      </c>
      <c r="G9" s="56"/>
      <c r="H9" s="149" t="s">
        <v>88</v>
      </c>
      <c r="I9" s="56"/>
      <c r="J9" s="149" t="s">
        <v>91</v>
      </c>
      <c r="L9" s="149" t="s">
        <v>90</v>
      </c>
      <c r="M9" s="56"/>
      <c r="N9" s="149" t="s">
        <v>87</v>
      </c>
      <c r="O9" s="56"/>
      <c r="P9" s="149" t="s">
        <v>88</v>
      </c>
      <c r="Q9" s="56"/>
      <c r="R9" s="149" t="s">
        <v>91</v>
      </c>
      <c r="T9" s="80"/>
    </row>
    <row r="10" spans="2:28" s="55" customFormat="1" ht="24.75" customHeight="1" x14ac:dyDescent="0.75">
      <c r="B10" s="98" t="s">
        <v>161</v>
      </c>
      <c r="D10" s="93">
        <v>0</v>
      </c>
      <c r="E10" s="118"/>
      <c r="F10" s="112">
        <v>29459706</v>
      </c>
      <c r="G10" s="112"/>
      <c r="H10" s="112">
        <v>32234116</v>
      </c>
      <c r="I10" s="112"/>
      <c r="J10" s="112">
        <v>61693822</v>
      </c>
      <c r="K10" s="112"/>
      <c r="L10" s="112">
        <v>0</v>
      </c>
      <c r="M10" s="112"/>
      <c r="N10" s="112">
        <v>29459706</v>
      </c>
      <c r="O10" s="112"/>
      <c r="P10" s="112">
        <v>32234116</v>
      </c>
      <c r="Q10" s="112"/>
      <c r="R10" s="112">
        <v>61693822</v>
      </c>
      <c r="T10" s="80"/>
    </row>
    <row r="11" spans="2:28" s="55" customFormat="1" ht="21.75" customHeight="1" x14ac:dyDescent="0.75">
      <c r="B11" s="99" t="s">
        <v>158</v>
      </c>
      <c r="D11" s="94">
        <v>0</v>
      </c>
      <c r="E11" s="94"/>
      <c r="F11" s="112">
        <v>61525252</v>
      </c>
      <c r="G11" s="112"/>
      <c r="H11" s="112">
        <v>0</v>
      </c>
      <c r="I11" s="112"/>
      <c r="J11" s="112">
        <v>61525252</v>
      </c>
      <c r="K11" s="112"/>
      <c r="L11" s="112">
        <v>0</v>
      </c>
      <c r="M11" s="112"/>
      <c r="N11" s="112">
        <v>61525252</v>
      </c>
      <c r="O11" s="112"/>
      <c r="P11" s="112">
        <v>0</v>
      </c>
      <c r="Q11" s="112"/>
      <c r="R11" s="112">
        <v>61525252</v>
      </c>
      <c r="T11" s="80"/>
    </row>
    <row r="12" spans="2:28" s="55" customFormat="1" ht="27.75" customHeight="1" x14ac:dyDescent="0.75">
      <c r="B12" s="100" t="s">
        <v>163</v>
      </c>
      <c r="D12" s="93">
        <v>0</v>
      </c>
      <c r="E12" s="118"/>
      <c r="F12" s="112">
        <v>0</v>
      </c>
      <c r="G12" s="112"/>
      <c r="H12" s="112">
        <v>29349734</v>
      </c>
      <c r="I12" s="112"/>
      <c r="J12" s="112">
        <v>29349734</v>
      </c>
      <c r="K12" s="112"/>
      <c r="L12" s="112">
        <v>0</v>
      </c>
      <c r="M12" s="112"/>
      <c r="N12" s="112">
        <v>0</v>
      </c>
      <c r="O12" s="112"/>
      <c r="P12" s="112">
        <v>29349734</v>
      </c>
      <c r="Q12" s="112"/>
      <c r="R12" s="112">
        <v>29349734</v>
      </c>
      <c r="S12" s="80"/>
      <c r="T12" s="80"/>
    </row>
    <row r="13" spans="2:28" ht="26.25" x14ac:dyDescent="0.75">
      <c r="B13" s="96" t="s">
        <v>152</v>
      </c>
      <c r="D13" s="93">
        <v>0</v>
      </c>
      <c r="E13" s="118"/>
      <c r="F13" s="112">
        <v>0</v>
      </c>
      <c r="G13" s="112"/>
      <c r="H13" s="112">
        <v>32624</v>
      </c>
      <c r="I13" s="112"/>
      <c r="J13" s="112">
        <v>32624</v>
      </c>
      <c r="K13" s="112"/>
      <c r="L13" s="112">
        <v>0</v>
      </c>
      <c r="M13" s="112"/>
      <c r="N13" s="112">
        <v>0</v>
      </c>
      <c r="O13" s="112"/>
      <c r="P13" s="112">
        <v>32624</v>
      </c>
      <c r="Q13" s="112"/>
      <c r="R13" s="112">
        <v>32624</v>
      </c>
      <c r="S13" s="79">
        <v>0</v>
      </c>
      <c r="T13" s="79"/>
    </row>
    <row r="14" spans="2:28" ht="21.75" x14ac:dyDescent="0.6">
      <c r="B14" s="97" t="s">
        <v>156</v>
      </c>
      <c r="D14" s="94">
        <v>0</v>
      </c>
      <c r="E14" s="94"/>
      <c r="F14" s="112">
        <v>-1879200</v>
      </c>
      <c r="G14" s="112"/>
      <c r="H14" s="112">
        <v>0</v>
      </c>
      <c r="I14" s="112"/>
      <c r="J14" s="112">
        <v>-1879200</v>
      </c>
      <c r="K14" s="112"/>
      <c r="L14" s="112">
        <v>0</v>
      </c>
      <c r="M14" s="112"/>
      <c r="N14" s="112">
        <v>-1879200</v>
      </c>
      <c r="O14" s="112"/>
      <c r="P14" s="112">
        <v>0</v>
      </c>
      <c r="Q14" s="112"/>
      <c r="R14" s="112">
        <v>-1879200</v>
      </c>
    </row>
    <row r="15" spans="2:28" ht="24.75" thickBot="1" x14ac:dyDescent="0.65">
      <c r="B15" s="27" t="s">
        <v>102</v>
      </c>
      <c r="D15" s="82">
        <v>0</v>
      </c>
      <c r="E15" s="94">
        <v>0</v>
      </c>
      <c r="F15" s="83">
        <f>SUM(F10:F14)</f>
        <v>89105758</v>
      </c>
      <c r="G15" s="112">
        <v>0</v>
      </c>
      <c r="H15" s="83">
        <f>SUM(H10:H14)</f>
        <v>61616474</v>
      </c>
      <c r="I15" s="112">
        <v>0</v>
      </c>
      <c r="J15" s="83">
        <f>SUM(J10:J14)</f>
        <v>150722232</v>
      </c>
      <c r="K15" s="112">
        <v>0</v>
      </c>
      <c r="L15" s="83">
        <v>0</v>
      </c>
      <c r="M15" s="112">
        <v>0</v>
      </c>
      <c r="N15" s="83">
        <f>SUM(N10:N14)</f>
        <v>89105758</v>
      </c>
      <c r="O15" s="112">
        <v>0</v>
      </c>
      <c r="P15" s="83">
        <f>SUM(P10:P14)</f>
        <v>61616474</v>
      </c>
      <c r="Q15" s="112">
        <v>0</v>
      </c>
      <c r="R15" s="83">
        <f>SUM(R10:R14)</f>
        <v>150722232</v>
      </c>
    </row>
    <row r="16" spans="2:28" ht="21.75" thickTop="1" x14ac:dyDescent="0.6"/>
    <row r="17" spans="10:10" ht="30" x14ac:dyDescent="0.75">
      <c r="J17" s="61">
        <v>13</v>
      </c>
    </row>
  </sheetData>
  <sortState xmlns:xlrd2="http://schemas.microsoft.com/office/spreadsheetml/2017/richdata2" ref="D10:R14">
    <sortCondition descending="1" ref="R10:R14"/>
  </sortState>
  <mergeCells count="14">
    <mergeCell ref="B2:P2"/>
    <mergeCell ref="B3:P3"/>
    <mergeCell ref="B4:P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8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5"/>
  <sheetViews>
    <sheetView rightToLeft="1" workbookViewId="0">
      <selection activeCell="B11" sqref="B11:J12"/>
    </sheetView>
  </sheetViews>
  <sheetFormatPr defaultRowHeight="21.75" customHeight="1" x14ac:dyDescent="0.55000000000000004"/>
  <cols>
    <col min="1" max="1" width="3" style="2" customWidth="1"/>
    <col min="2" max="2" width="20.7109375" style="2" bestFit="1" customWidth="1"/>
    <col min="3" max="3" width="1" style="2" customWidth="1"/>
    <col min="4" max="4" width="18.570312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 x14ac:dyDescent="0.55000000000000004"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2:28" ht="27" customHeight="1" x14ac:dyDescent="0.55000000000000004">
      <c r="B3" s="122" t="s">
        <v>63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2:28" ht="27" customHeight="1" x14ac:dyDescent="0.55000000000000004">
      <c r="B4" s="122" t="s">
        <v>147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2:28" ht="73.5" customHeight="1" x14ac:dyDescent="0.55000000000000004"/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127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4" customFormat="1" ht="21.75" customHeight="1" x14ac:dyDescent="0.55000000000000004">
      <c r="B9" s="126" t="s">
        <v>92</v>
      </c>
      <c r="C9" s="126" t="s">
        <v>92</v>
      </c>
      <c r="D9" s="126" t="s">
        <v>92</v>
      </c>
      <c r="F9" s="126" t="s">
        <v>65</v>
      </c>
      <c r="G9" s="126" t="s">
        <v>65</v>
      </c>
      <c r="H9" s="126" t="s">
        <v>65</v>
      </c>
      <c r="J9" s="126" t="s">
        <v>66</v>
      </c>
      <c r="K9" s="126" t="s">
        <v>66</v>
      </c>
      <c r="L9" s="126" t="s">
        <v>66</v>
      </c>
    </row>
    <row r="10" spans="2:28" s="45" customFormat="1" ht="50.25" customHeight="1" x14ac:dyDescent="0.6">
      <c r="B10" s="147" t="s">
        <v>93</v>
      </c>
      <c r="D10" s="147" t="s">
        <v>43</v>
      </c>
      <c r="F10" s="147" t="s">
        <v>94</v>
      </c>
      <c r="H10" s="147" t="s">
        <v>95</v>
      </c>
      <c r="J10" s="147" t="s">
        <v>94</v>
      </c>
      <c r="L10" s="147" t="s">
        <v>95</v>
      </c>
    </row>
    <row r="11" spans="2:28" s="4" customFormat="1" ht="21.75" customHeight="1" x14ac:dyDescent="0.55000000000000004">
      <c r="B11" s="51" t="s">
        <v>50</v>
      </c>
      <c r="D11" s="51" t="s">
        <v>51</v>
      </c>
      <c r="F11" s="77">
        <v>3874140</v>
      </c>
      <c r="H11" s="51" t="s">
        <v>72</v>
      </c>
      <c r="J11" s="77">
        <v>3874140</v>
      </c>
      <c r="L11" s="51" t="s">
        <v>72</v>
      </c>
    </row>
    <row r="12" spans="2:28" s="4" customFormat="1" ht="21.75" customHeight="1" x14ac:dyDescent="0.55000000000000004">
      <c r="B12" s="41" t="s">
        <v>53</v>
      </c>
      <c r="D12" s="41" t="s">
        <v>54</v>
      </c>
      <c r="F12" s="78">
        <v>1998598</v>
      </c>
      <c r="H12" s="41" t="s">
        <v>72</v>
      </c>
      <c r="J12" s="78">
        <v>1998598</v>
      </c>
      <c r="L12" s="41" t="s">
        <v>72</v>
      </c>
    </row>
    <row r="13" spans="2:28" ht="21.75" customHeight="1" thickBot="1" x14ac:dyDescent="0.6">
      <c r="B13" s="150" t="s">
        <v>102</v>
      </c>
      <c r="C13" s="150"/>
      <c r="D13" s="150"/>
      <c r="F13" s="83">
        <f>SUM(F11:F12)</f>
        <v>5872738</v>
      </c>
      <c r="H13" s="32"/>
      <c r="J13" s="83">
        <f>SUM(J11:J12)</f>
        <v>5872738</v>
      </c>
      <c r="L13" s="32"/>
    </row>
    <row r="14" spans="2:28" ht="21.75" customHeight="1" thickTop="1" x14ac:dyDescent="0.55000000000000004"/>
    <row r="15" spans="2:28" ht="30" x14ac:dyDescent="0.75">
      <c r="F15" s="64">
        <v>14</v>
      </c>
    </row>
  </sheetData>
  <sortState xmlns:xlrd2="http://schemas.microsoft.com/office/spreadsheetml/2017/richdata2" ref="B11:J12">
    <sortCondition descending="1" ref="J11:J12"/>
  </sortState>
  <mergeCells count="13">
    <mergeCell ref="B2:L2"/>
    <mergeCell ref="B3:L3"/>
    <mergeCell ref="B4:L4"/>
    <mergeCell ref="B13:D13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17"/>
  <sheetViews>
    <sheetView rightToLeft="1" topLeftCell="A4" workbookViewId="0">
      <selection activeCell="V16" sqref="V16"/>
    </sheetView>
  </sheetViews>
  <sheetFormatPr defaultRowHeight="21" x14ac:dyDescent="0.25"/>
  <cols>
    <col min="1" max="1" width="2.7109375" style="34" customWidth="1"/>
    <col min="2" max="2" width="20.7109375" style="34" bestFit="1" customWidth="1"/>
    <col min="3" max="3" width="1" style="34" customWidth="1"/>
    <col min="4" max="4" width="14.85546875" style="34" bestFit="1" customWidth="1"/>
    <col min="5" max="5" width="1" style="34" customWidth="1"/>
    <col min="6" max="6" width="11.7109375" style="34" customWidth="1"/>
    <col min="7" max="7" width="1" style="34" customWidth="1"/>
    <col min="8" max="8" width="10.42578125" style="34" bestFit="1" customWidth="1"/>
    <col min="9" max="9" width="1" style="34" customWidth="1"/>
    <col min="10" max="10" width="11.28515625" style="34" customWidth="1"/>
    <col min="11" max="11" width="1" style="34" customWidth="1"/>
    <col min="12" max="12" width="10.5703125" style="34" customWidth="1"/>
    <col min="13" max="13" width="1" style="34" customWidth="1"/>
    <col min="14" max="14" width="12.140625" style="34" customWidth="1"/>
    <col min="15" max="15" width="1" style="34" customWidth="1"/>
    <col min="16" max="16" width="11.5703125" style="34" customWidth="1"/>
    <col min="17" max="17" width="1" style="34" customWidth="1"/>
    <col min="18" max="18" width="11.28515625" style="34" customWidth="1"/>
    <col min="19" max="19" width="1" style="34" customWidth="1"/>
    <col min="20" max="20" width="13.140625" style="34" customWidth="1"/>
    <col min="21" max="21" width="1" style="34" customWidth="1"/>
    <col min="22" max="22" width="9.140625" style="34" customWidth="1"/>
    <col min="23" max="16384" width="9.140625" style="34"/>
  </cols>
  <sheetData>
    <row r="2" spans="2:28" ht="30" x14ac:dyDescent="0.25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2:28" ht="30" x14ac:dyDescent="0.25">
      <c r="B3" s="154" t="s">
        <v>63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2:28" ht="30" x14ac:dyDescent="0.25">
      <c r="B4" s="154" t="s">
        <v>147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</row>
    <row r="5" spans="2:28" s="35" customFormat="1" ht="87" customHeight="1" x14ac:dyDescent="0.25"/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76" t="s">
        <v>143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35" customFormat="1" x14ac:dyDescent="0.25">
      <c r="B9" s="153" t="s">
        <v>64</v>
      </c>
      <c r="C9" s="153" t="s">
        <v>64</v>
      </c>
      <c r="D9" s="153" t="s">
        <v>64</v>
      </c>
      <c r="E9" s="153" t="s">
        <v>64</v>
      </c>
      <c r="F9" s="153" t="s">
        <v>64</v>
      </c>
      <c r="G9" s="153" t="s">
        <v>64</v>
      </c>
      <c r="H9" s="153" t="s">
        <v>64</v>
      </c>
      <c r="J9" s="153" t="s">
        <v>65</v>
      </c>
      <c r="K9" s="153" t="s">
        <v>65</v>
      </c>
      <c r="L9" s="153" t="s">
        <v>65</v>
      </c>
      <c r="M9" s="153" t="s">
        <v>65</v>
      </c>
      <c r="N9" s="153" t="s">
        <v>65</v>
      </c>
      <c r="P9" s="153" t="s">
        <v>66</v>
      </c>
      <c r="Q9" s="153" t="s">
        <v>66</v>
      </c>
      <c r="R9" s="153" t="s">
        <v>66</v>
      </c>
      <c r="S9" s="153" t="s">
        <v>66</v>
      </c>
      <c r="T9" s="153" t="s">
        <v>66</v>
      </c>
    </row>
    <row r="10" spans="2:28" s="37" customFormat="1" ht="60" customHeight="1" x14ac:dyDescent="0.25">
      <c r="B10" s="152" t="s">
        <v>67</v>
      </c>
      <c r="C10" s="40"/>
      <c r="D10" s="152" t="s">
        <v>68</v>
      </c>
      <c r="E10" s="40"/>
      <c r="F10" s="152" t="s">
        <v>29</v>
      </c>
      <c r="G10" s="40"/>
      <c r="H10" s="152" t="s">
        <v>30</v>
      </c>
      <c r="J10" s="152" t="s">
        <v>69</v>
      </c>
      <c r="K10" s="40"/>
      <c r="L10" s="152" t="s">
        <v>70</v>
      </c>
      <c r="M10" s="40"/>
      <c r="N10" s="152" t="s">
        <v>71</v>
      </c>
      <c r="P10" s="152" t="s">
        <v>69</v>
      </c>
      <c r="Q10" s="40"/>
      <c r="R10" s="152" t="s">
        <v>70</v>
      </c>
      <c r="S10" s="40"/>
      <c r="T10" s="152" t="s">
        <v>71</v>
      </c>
    </row>
    <row r="11" spans="2:28" s="35" customFormat="1" x14ac:dyDescent="0.25">
      <c r="B11" s="35" t="s">
        <v>50</v>
      </c>
      <c r="D11" s="36">
        <v>27</v>
      </c>
      <c r="F11" s="35" t="s">
        <v>72</v>
      </c>
      <c r="H11" s="36">
        <v>0</v>
      </c>
      <c r="J11" s="38">
        <v>3874140</v>
      </c>
      <c r="K11" s="39"/>
      <c r="L11" s="38">
        <v>0</v>
      </c>
      <c r="M11" s="39"/>
      <c r="N11" s="38">
        <v>3874140</v>
      </c>
      <c r="O11" s="39"/>
      <c r="P11" s="38">
        <v>3874140</v>
      </c>
      <c r="Q11" s="39"/>
      <c r="R11" s="38">
        <v>0</v>
      </c>
      <c r="S11" s="39"/>
      <c r="T11" s="38">
        <v>3874140</v>
      </c>
    </row>
    <row r="12" spans="2:28" s="35" customFormat="1" x14ac:dyDescent="0.25">
      <c r="B12" s="35" t="s">
        <v>53</v>
      </c>
      <c r="D12" s="36">
        <v>17</v>
      </c>
      <c r="F12" s="35" t="s">
        <v>72</v>
      </c>
      <c r="H12" s="36">
        <v>0</v>
      </c>
      <c r="J12" s="38">
        <v>1998598</v>
      </c>
      <c r="K12" s="39"/>
      <c r="L12" s="38">
        <v>0</v>
      </c>
      <c r="M12" s="39"/>
      <c r="N12" s="38">
        <v>1998598</v>
      </c>
      <c r="O12" s="39"/>
      <c r="P12" s="38">
        <v>1998598</v>
      </c>
      <c r="Q12" s="39"/>
      <c r="R12" s="38">
        <v>0</v>
      </c>
      <c r="S12" s="39"/>
      <c r="T12" s="38">
        <v>1998598</v>
      </c>
    </row>
    <row r="13" spans="2:28" s="35" customFormat="1" x14ac:dyDescent="0.25">
      <c r="D13" s="36"/>
      <c r="H13" s="36"/>
      <c r="J13" s="38"/>
      <c r="K13" s="39"/>
      <c r="L13" s="38"/>
      <c r="M13" s="39"/>
      <c r="N13" s="38"/>
      <c r="O13" s="39"/>
      <c r="P13" s="38"/>
      <c r="Q13" s="39"/>
      <c r="R13" s="38"/>
      <c r="S13" s="39"/>
      <c r="T13" s="38"/>
    </row>
    <row r="14" spans="2:28" s="35" customFormat="1" ht="21.75" thickBot="1" x14ac:dyDescent="0.3">
      <c r="B14" s="151" t="s">
        <v>102</v>
      </c>
      <c r="C14" s="151"/>
      <c r="D14" s="151"/>
      <c r="E14" s="151"/>
      <c r="F14" s="151"/>
      <c r="G14" s="151"/>
      <c r="H14" s="151"/>
      <c r="J14" s="43">
        <f>SUM(J11:J12)</f>
        <v>5872738</v>
      </c>
      <c r="L14" s="75">
        <f>SUM(L11:L12)</f>
        <v>0</v>
      </c>
      <c r="N14" s="43">
        <f>SUM(N11:N12)</f>
        <v>5872738</v>
      </c>
      <c r="P14" s="43">
        <f>SUM(P11:P12)</f>
        <v>5872738</v>
      </c>
      <c r="R14" s="75">
        <f>SUM(R11:R12)</f>
        <v>0</v>
      </c>
      <c r="T14" s="43">
        <f>SUM(T11:T12)</f>
        <v>5872738</v>
      </c>
    </row>
    <row r="15" spans="2:28" ht="21.75" thickTop="1" x14ac:dyDescent="0.25"/>
    <row r="17" spans="10:10" ht="30" x14ac:dyDescent="0.25">
      <c r="J17" s="68">
        <v>15</v>
      </c>
    </row>
  </sheetData>
  <sortState xmlns:xlrd2="http://schemas.microsoft.com/office/spreadsheetml/2017/richdata2" ref="D11:T12">
    <sortCondition descending="1" ref="T11:T12"/>
  </sortState>
  <mergeCells count="17">
    <mergeCell ref="B2:T2"/>
    <mergeCell ref="B3:T3"/>
    <mergeCell ref="B4:T4"/>
    <mergeCell ref="B14:H14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  <mergeCell ref="H10"/>
    <mergeCell ref="B9:H9"/>
  </mergeCells>
  <printOptions horizontalCentered="1" verticalCentered="1"/>
  <pageMargins left="0.7" right="0.7" top="0.75" bottom="0.75" header="0.3" footer="0.3"/>
  <pageSetup paperSize="9" scale="9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18"/>
  <sheetViews>
    <sheetView rightToLeft="1" workbookViewId="0">
      <selection activeCell="D11" sqref="D11:F14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7.5703125" style="2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22" t="s">
        <v>0</v>
      </c>
      <c r="C2" s="122"/>
      <c r="D2" s="122"/>
      <c r="E2" s="122"/>
      <c r="F2" s="122"/>
    </row>
    <row r="3" spans="2:28" ht="30" x14ac:dyDescent="0.55000000000000004">
      <c r="B3" s="122" t="s">
        <v>63</v>
      </c>
      <c r="C3" s="122"/>
      <c r="D3" s="122"/>
      <c r="E3" s="122"/>
      <c r="F3" s="122"/>
    </row>
    <row r="4" spans="2:28" ht="30" x14ac:dyDescent="0.55000000000000004">
      <c r="B4" s="122" t="s">
        <v>147</v>
      </c>
      <c r="C4" s="122"/>
      <c r="D4" s="122"/>
      <c r="E4" s="122"/>
      <c r="F4" s="122"/>
    </row>
    <row r="5" spans="2:28" ht="125.25" customHeight="1" x14ac:dyDescent="0.55000000000000004"/>
    <row r="6" spans="2:28" s="27" customFormat="1" ht="24" x14ac:dyDescent="0.6">
      <c r="B6" s="69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2:28" s="27" customFormat="1" ht="24" x14ac:dyDescent="0.6">
      <c r="B7" s="69" t="s">
        <v>142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</row>
    <row r="8" spans="2:28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ht="30" x14ac:dyDescent="0.55000000000000004">
      <c r="B9" s="155" t="s">
        <v>96</v>
      </c>
      <c r="D9" s="122" t="s">
        <v>65</v>
      </c>
      <c r="F9" s="122" t="s">
        <v>148</v>
      </c>
    </row>
    <row r="10" spans="2:28" ht="30" x14ac:dyDescent="0.55000000000000004">
      <c r="B10" s="156" t="s">
        <v>96</v>
      </c>
      <c r="D10" s="157" t="s">
        <v>46</v>
      </c>
      <c r="F10" s="157" t="s">
        <v>46</v>
      </c>
    </row>
    <row r="11" spans="2:28" x14ac:dyDescent="0.55000000000000004">
      <c r="B11" s="2" t="s">
        <v>96</v>
      </c>
      <c r="D11" s="116">
        <v>21142013</v>
      </c>
      <c r="E11" s="97"/>
      <c r="F11" s="116">
        <v>21142013</v>
      </c>
    </row>
    <row r="12" spans="2:28" x14ac:dyDescent="0.55000000000000004">
      <c r="B12" s="2" t="s">
        <v>98</v>
      </c>
      <c r="D12" s="116">
        <v>5302353</v>
      </c>
      <c r="E12" s="97"/>
      <c r="F12" s="116">
        <v>5302353</v>
      </c>
    </row>
    <row r="13" spans="2:28" x14ac:dyDescent="0.55000000000000004">
      <c r="B13" s="2" t="s">
        <v>97</v>
      </c>
      <c r="D13" s="116">
        <v>0</v>
      </c>
      <c r="E13" s="97"/>
      <c r="F13" s="116">
        <v>0</v>
      </c>
    </row>
    <row r="14" spans="2:28" ht="21.75" thickBot="1" x14ac:dyDescent="0.6">
      <c r="B14" s="32" t="s">
        <v>102</v>
      </c>
      <c r="D14" s="119">
        <f>SUM(D11:D13)</f>
        <v>26444366</v>
      </c>
      <c r="E14" s="97"/>
      <c r="F14" s="119">
        <f>SUM(F11:F13)</f>
        <v>26444366</v>
      </c>
    </row>
    <row r="15" spans="2:28" ht="21.75" thickTop="1" x14ac:dyDescent="0.55000000000000004"/>
    <row r="16" spans="2:28" ht="85.5" customHeight="1" x14ac:dyDescent="0.55000000000000004"/>
    <row r="17" spans="4:4" ht="85.5" customHeight="1" x14ac:dyDescent="0.55000000000000004"/>
    <row r="18" spans="4:4" ht="30" x14ac:dyDescent="0.75">
      <c r="D18" s="61">
        <v>16</v>
      </c>
    </row>
  </sheetData>
  <sortState xmlns:xlrd2="http://schemas.microsoft.com/office/spreadsheetml/2017/richdata2" ref="B11:F13">
    <sortCondition descending="1" ref="F11:F13"/>
  </sortState>
  <mergeCells count="8"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2"/>
  <sheetViews>
    <sheetView rightToLeft="1" zoomScaleNormal="100" workbookViewId="0">
      <selection activeCell="Q13" sqref="Q13"/>
    </sheetView>
  </sheetViews>
  <sheetFormatPr defaultRowHeight="21" x14ac:dyDescent="0.55000000000000004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7.140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22" t="s">
        <v>0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3:17" ht="30" x14ac:dyDescent="0.55000000000000004">
      <c r="C3" s="122" t="s">
        <v>1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3:17" ht="30" x14ac:dyDescent="0.55000000000000004">
      <c r="C4" s="122" t="s">
        <v>147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60" t="s">
        <v>103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23" t="s">
        <v>113</v>
      </c>
      <c r="D9" s="124" t="s">
        <v>146</v>
      </c>
      <c r="E9" s="124" t="s">
        <v>3</v>
      </c>
      <c r="F9" s="124" t="s">
        <v>3</v>
      </c>
      <c r="G9" s="124" t="s">
        <v>3</v>
      </c>
      <c r="I9" s="124" t="s">
        <v>4</v>
      </c>
      <c r="J9" s="124" t="s">
        <v>4</v>
      </c>
      <c r="K9" s="124" t="s">
        <v>4</v>
      </c>
      <c r="M9" s="124" t="s">
        <v>148</v>
      </c>
      <c r="N9" s="124" t="s">
        <v>5</v>
      </c>
      <c r="O9" s="124" t="s">
        <v>5</v>
      </c>
      <c r="P9" s="124" t="s">
        <v>5</v>
      </c>
      <c r="Q9" s="124" t="s">
        <v>5</v>
      </c>
    </row>
    <row r="10" spans="3:17" s="6" customFormat="1" ht="44.25" customHeight="1" x14ac:dyDescent="0.25">
      <c r="C10" s="123"/>
      <c r="D10" s="12"/>
      <c r="E10" s="125" t="s">
        <v>7</v>
      </c>
      <c r="F10" s="12"/>
      <c r="G10" s="125" t="s">
        <v>8</v>
      </c>
      <c r="I10" s="125" t="s">
        <v>114</v>
      </c>
      <c r="J10" s="12"/>
      <c r="K10" s="125" t="s">
        <v>115</v>
      </c>
      <c r="M10" s="125" t="s">
        <v>7</v>
      </c>
      <c r="N10" s="12"/>
      <c r="O10" s="125" t="s">
        <v>8</v>
      </c>
      <c r="Q10" s="127" t="s">
        <v>12</v>
      </c>
    </row>
    <row r="11" spans="3:17" s="6" customFormat="1" ht="39.75" customHeight="1" x14ac:dyDescent="0.25">
      <c r="C11" s="123"/>
      <c r="D11" s="11"/>
      <c r="E11" s="126" t="s">
        <v>7</v>
      </c>
      <c r="F11" s="11"/>
      <c r="G11" s="126" t="s">
        <v>8</v>
      </c>
      <c r="I11" s="126"/>
      <c r="J11" s="11"/>
      <c r="K11" s="126"/>
      <c r="M11" s="126" t="s">
        <v>7</v>
      </c>
      <c r="N11" s="11"/>
      <c r="O11" s="126" t="s">
        <v>8</v>
      </c>
      <c r="Q11" s="128" t="s">
        <v>12</v>
      </c>
    </row>
    <row r="12" spans="3:17" x14ac:dyDescent="0.55000000000000004">
      <c r="C12" s="46" t="s">
        <v>105</v>
      </c>
      <c r="E12" s="3">
        <f>سهام!G37</f>
        <v>187393347922</v>
      </c>
      <c r="G12" s="3">
        <f>سهام!I37</f>
        <v>178137371188.81619</v>
      </c>
      <c r="I12" s="3">
        <f>سهام!M37</f>
        <v>79060737926</v>
      </c>
      <c r="K12" s="3">
        <f>سهام!Q37</f>
        <v>50477395976</v>
      </c>
      <c r="M12" s="3">
        <f>سهام!W37</f>
        <v>217380415459</v>
      </c>
      <c r="O12" s="3">
        <f>سهام!Y37</f>
        <v>231196477026.55951</v>
      </c>
      <c r="Q12" s="8">
        <f t="shared" ref="Q12:Q17" si="0">O12/$O$18</f>
        <v>0.7539621993639819</v>
      </c>
    </row>
    <row r="13" spans="3:17" x14ac:dyDescent="0.55000000000000004">
      <c r="C13" s="2" t="s">
        <v>109</v>
      </c>
      <c r="E13" s="3">
        <f>سپرده!L15</f>
        <v>814855020</v>
      </c>
      <c r="G13" s="3">
        <f>E13</f>
        <v>814855020</v>
      </c>
      <c r="I13" s="3">
        <f>سپرده!N15</f>
        <v>119684703847</v>
      </c>
      <c r="K13" s="3">
        <f>سپرده!P15</f>
        <v>67299427041</v>
      </c>
      <c r="M13" s="3">
        <f>سپرده!R15</f>
        <v>53200131826</v>
      </c>
      <c r="O13" s="3">
        <f>M13</f>
        <v>53200131826</v>
      </c>
      <c r="Q13" s="8">
        <f t="shared" si="0"/>
        <v>0.17349264536317677</v>
      </c>
    </row>
    <row r="14" spans="3:17" x14ac:dyDescent="0.55000000000000004">
      <c r="C14" s="2" t="s">
        <v>106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0</v>
      </c>
      <c r="Q14" s="8">
        <f t="shared" si="0"/>
        <v>0</v>
      </c>
    </row>
    <row r="15" spans="3:17" x14ac:dyDescent="0.55000000000000004">
      <c r="C15" s="2" t="s">
        <v>107</v>
      </c>
      <c r="E15" s="3">
        <f>'اوراق مشارکت'!R17</f>
        <v>0</v>
      </c>
      <c r="G15" s="3">
        <f>'اوراق مشارکت'!T17</f>
        <v>0</v>
      </c>
      <c r="I15" s="3">
        <f>'اوراق مشارکت'!X17</f>
        <v>34426854528</v>
      </c>
      <c r="K15" s="3">
        <f>'اوراق مشارکت'!AB17</f>
        <v>12332185229</v>
      </c>
      <c r="M15" s="3">
        <f>'اوراق مشارکت'!AH17</f>
        <v>22156285773</v>
      </c>
      <c r="O15" s="3">
        <f>'اوراق مشارکت'!AJ17</f>
        <v>22245391531</v>
      </c>
      <c r="Q15" s="8">
        <f t="shared" si="0"/>
        <v>7.2545155272841347E-2</v>
      </c>
    </row>
    <row r="16" spans="3:17" x14ac:dyDescent="0.55000000000000004">
      <c r="C16" s="2" t="s">
        <v>112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 x14ac:dyDescent="0.55000000000000004">
      <c r="C17" s="2" t="s">
        <v>108</v>
      </c>
      <c r="E17" s="59">
        <v>0</v>
      </c>
      <c r="G17" s="59">
        <v>0</v>
      </c>
      <c r="I17" s="59">
        <v>0</v>
      </c>
      <c r="K17" s="59">
        <v>0</v>
      </c>
      <c r="M17" s="59">
        <v>0</v>
      </c>
      <c r="O17" s="59">
        <v>0</v>
      </c>
      <c r="Q17" s="84">
        <f t="shared" si="0"/>
        <v>0</v>
      </c>
    </row>
    <row r="18" spans="3:17" ht="21.75" thickBot="1" x14ac:dyDescent="0.6">
      <c r="C18" s="58" t="s">
        <v>102</v>
      </c>
      <c r="D18" s="3">
        <f t="shared" ref="D18:P18" si="1">SUM(D12:D17)</f>
        <v>0</v>
      </c>
      <c r="E18" s="10">
        <f t="shared" si="1"/>
        <v>188208202942</v>
      </c>
      <c r="F18" s="3">
        <f t="shared" si="1"/>
        <v>0</v>
      </c>
      <c r="G18" s="10">
        <f t="shared" si="1"/>
        <v>178952226208.81619</v>
      </c>
      <c r="H18" s="3">
        <f t="shared" si="1"/>
        <v>0</v>
      </c>
      <c r="I18" s="10">
        <f t="shared" si="1"/>
        <v>233172296301</v>
      </c>
      <c r="J18" s="3">
        <f t="shared" si="1"/>
        <v>0</v>
      </c>
      <c r="K18" s="10">
        <f t="shared" si="1"/>
        <v>130109008246</v>
      </c>
      <c r="L18" s="3">
        <f t="shared" si="1"/>
        <v>0</v>
      </c>
      <c r="M18" s="10">
        <f t="shared" si="1"/>
        <v>292736833058</v>
      </c>
      <c r="N18" s="3">
        <f t="shared" si="1"/>
        <v>0</v>
      </c>
      <c r="O18" s="10">
        <f>SUM(O12:O17)</f>
        <v>306642000383.55951</v>
      </c>
      <c r="P18" s="3">
        <f t="shared" si="1"/>
        <v>0</v>
      </c>
      <c r="Q18" s="33">
        <f>O18/$O$18</f>
        <v>1</v>
      </c>
    </row>
    <row r="19" spans="3:17" ht="21.75" thickTop="1" x14ac:dyDescent="0.55000000000000004"/>
    <row r="22" spans="3:17" ht="30" x14ac:dyDescent="0.75">
      <c r="I22" s="61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9"/>
  <sheetViews>
    <sheetView rightToLeft="1" topLeftCell="A4" zoomScale="80" zoomScaleNormal="80" workbookViewId="0">
      <selection activeCell="AA38" sqref="AA38"/>
    </sheetView>
  </sheetViews>
  <sheetFormatPr defaultRowHeight="21" x14ac:dyDescent="0.55000000000000004"/>
  <cols>
    <col min="1" max="1" width="2.5703125" style="2" customWidth="1"/>
    <col min="2" max="2" width="5" style="2" customWidth="1"/>
    <col min="3" max="3" width="27.5703125" style="2" bestFit="1" customWidth="1"/>
    <col min="4" max="4" width="1" style="2" customWidth="1"/>
    <col min="5" max="5" width="11.4257812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9.7109375" style="2" customWidth="1"/>
    <col min="10" max="10" width="1" style="2" customWidth="1"/>
    <col min="11" max="11" width="11.5703125" style="2" bestFit="1" customWidth="1"/>
    <col min="12" max="12" width="0.85546875" style="2" customWidth="1"/>
    <col min="13" max="13" width="19.28515625" style="2" bestFit="1" customWidth="1"/>
    <col min="14" max="14" width="1" style="2" customWidth="1"/>
    <col min="15" max="15" width="12.140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1.42578125" style="2" bestFit="1" customWidth="1"/>
    <col min="20" max="20" width="1" style="2" customWidth="1"/>
    <col min="21" max="21" width="11.28515625" style="2" customWidth="1"/>
    <col min="22" max="22" width="1" style="2" customWidth="1"/>
    <col min="23" max="23" width="17.7109375" style="2" customWidth="1"/>
    <col min="24" max="24" width="1" style="2" customWidth="1"/>
    <col min="25" max="25" width="17.140625" style="2" customWidth="1"/>
    <col min="26" max="26" width="1" style="2" customWidth="1"/>
    <col min="27" max="27" width="17.5703125" style="7" customWidth="1"/>
    <col min="28" max="28" width="1" style="2" customWidth="1"/>
    <col min="29" max="29" width="9.140625" style="2" customWidth="1"/>
    <col min="30" max="16384" width="9.140625" style="2"/>
  </cols>
  <sheetData>
    <row r="2" spans="3:27" ht="30" x14ac:dyDescent="0.55000000000000004">
      <c r="C2" s="122" t="s">
        <v>0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</row>
    <row r="3" spans="3:27" ht="30" x14ac:dyDescent="0.55000000000000004">
      <c r="C3" s="122" t="s">
        <v>1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</row>
    <row r="4" spans="3:27" ht="30" x14ac:dyDescent="0.55000000000000004">
      <c r="C4" s="122" t="s">
        <v>147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</row>
    <row r="5" spans="3:27" ht="30" x14ac:dyDescent="0.55000000000000004"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3:27" ht="30" x14ac:dyDescent="0.55000000000000004">
      <c r="C6" s="14" t="s">
        <v>104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8" spans="3:27" s="6" customFormat="1" ht="34.5" customHeight="1" x14ac:dyDescent="0.25">
      <c r="C8" s="123" t="s">
        <v>2</v>
      </c>
      <c r="E8" s="124" t="s">
        <v>146</v>
      </c>
      <c r="F8" s="124" t="s">
        <v>3</v>
      </c>
      <c r="G8" s="124" t="s">
        <v>3</v>
      </c>
      <c r="H8" s="124" t="s">
        <v>3</v>
      </c>
      <c r="I8" s="124" t="s">
        <v>3</v>
      </c>
      <c r="J8" s="129"/>
      <c r="K8" s="124" t="s">
        <v>4</v>
      </c>
      <c r="L8" s="124" t="s">
        <v>4</v>
      </c>
      <c r="M8" s="124" t="s">
        <v>4</v>
      </c>
      <c r="N8" s="124" t="s">
        <v>4</v>
      </c>
      <c r="O8" s="124" t="s">
        <v>4</v>
      </c>
      <c r="P8" s="124" t="s">
        <v>4</v>
      </c>
      <c r="Q8" s="124" t="s">
        <v>4</v>
      </c>
      <c r="R8" s="129"/>
      <c r="S8" s="124" t="s">
        <v>148</v>
      </c>
      <c r="T8" s="124" t="s">
        <v>5</v>
      </c>
      <c r="U8" s="124" t="s">
        <v>5</v>
      </c>
      <c r="V8" s="124" t="s">
        <v>5</v>
      </c>
      <c r="W8" s="124" t="s">
        <v>5</v>
      </c>
      <c r="X8" s="124" t="s">
        <v>5</v>
      </c>
      <c r="Y8" s="124" t="s">
        <v>5</v>
      </c>
      <c r="Z8" s="124" t="s">
        <v>5</v>
      </c>
      <c r="AA8" s="124" t="s">
        <v>5</v>
      </c>
    </row>
    <row r="9" spans="3:27" s="6" customFormat="1" ht="44.25" customHeight="1" x14ac:dyDescent="0.25">
      <c r="C9" s="123" t="s">
        <v>2</v>
      </c>
      <c r="D9" s="129"/>
      <c r="E9" s="125" t="s">
        <v>6</v>
      </c>
      <c r="F9" s="130"/>
      <c r="G9" s="125" t="s">
        <v>7</v>
      </c>
      <c r="H9" s="12"/>
      <c r="I9" s="125" t="s">
        <v>8</v>
      </c>
      <c r="J9" s="129"/>
      <c r="K9" s="125" t="s">
        <v>9</v>
      </c>
      <c r="L9" s="125" t="s">
        <v>9</v>
      </c>
      <c r="M9" s="125" t="s">
        <v>9</v>
      </c>
      <c r="N9" s="12"/>
      <c r="O9" s="125" t="s">
        <v>10</v>
      </c>
      <c r="P9" s="125" t="s">
        <v>10</v>
      </c>
      <c r="Q9" s="125" t="s">
        <v>10</v>
      </c>
      <c r="R9" s="129"/>
      <c r="S9" s="125" t="s">
        <v>6</v>
      </c>
      <c r="T9" s="130"/>
      <c r="U9" s="125" t="s">
        <v>11</v>
      </c>
      <c r="V9" s="130"/>
      <c r="W9" s="125" t="s">
        <v>7</v>
      </c>
      <c r="X9" s="130"/>
      <c r="Y9" s="125" t="s">
        <v>8</v>
      </c>
      <c r="Z9" s="129"/>
      <c r="AA9" s="125" t="s">
        <v>12</v>
      </c>
    </row>
    <row r="10" spans="3:27" s="6" customFormat="1" ht="54" customHeight="1" x14ac:dyDescent="0.25">
      <c r="C10" s="123" t="s">
        <v>2</v>
      </c>
      <c r="D10" s="129"/>
      <c r="E10" s="126" t="s">
        <v>6</v>
      </c>
      <c r="F10" s="131"/>
      <c r="G10" s="126" t="s">
        <v>7</v>
      </c>
      <c r="H10" s="11"/>
      <c r="I10" s="126" t="s">
        <v>8</v>
      </c>
      <c r="J10" s="129"/>
      <c r="K10" s="126" t="s">
        <v>6</v>
      </c>
      <c r="L10" s="11"/>
      <c r="M10" s="126" t="s">
        <v>7</v>
      </c>
      <c r="N10" s="11"/>
      <c r="O10" s="126" t="s">
        <v>6</v>
      </c>
      <c r="P10" s="11"/>
      <c r="Q10" s="126" t="s">
        <v>13</v>
      </c>
      <c r="R10" s="129"/>
      <c r="S10" s="126" t="s">
        <v>6</v>
      </c>
      <c r="T10" s="131"/>
      <c r="U10" s="126" t="s">
        <v>11</v>
      </c>
      <c r="V10" s="131"/>
      <c r="W10" s="126" t="s">
        <v>7</v>
      </c>
      <c r="X10" s="131"/>
      <c r="Y10" s="126" t="s">
        <v>8</v>
      </c>
      <c r="Z10" s="129"/>
      <c r="AA10" s="126" t="s">
        <v>12</v>
      </c>
    </row>
    <row r="11" spans="3:27" x14ac:dyDescent="0.55000000000000004">
      <c r="C11" s="46" t="s">
        <v>17</v>
      </c>
      <c r="E11" s="3">
        <v>1411000</v>
      </c>
      <c r="G11" s="3">
        <v>15712156914</v>
      </c>
      <c r="I11" s="3">
        <v>15344493777</v>
      </c>
      <c r="K11" s="3">
        <v>325000</v>
      </c>
      <c r="M11" s="3">
        <v>3998206729</v>
      </c>
      <c r="O11" s="3">
        <v>0</v>
      </c>
      <c r="Q11" s="3">
        <v>0</v>
      </c>
      <c r="S11" s="3">
        <v>1736000</v>
      </c>
      <c r="U11" s="3">
        <v>12080</v>
      </c>
      <c r="W11" s="3">
        <v>19710363643</v>
      </c>
      <c r="Y11" s="3">
        <v>20846103264</v>
      </c>
      <c r="Z11" s="3"/>
      <c r="AA11" s="8">
        <f>Y11/'سرمایه گذاری ها'!$O$18</f>
        <v>6.7981891710610087E-2</v>
      </c>
    </row>
    <row r="12" spans="3:27" x14ac:dyDescent="0.55000000000000004">
      <c r="C12" s="2" t="s">
        <v>131</v>
      </c>
      <c r="E12" s="3">
        <v>1156000</v>
      </c>
      <c r="G12" s="3">
        <v>16869191238</v>
      </c>
      <c r="I12" s="3">
        <v>15053495580</v>
      </c>
      <c r="K12" s="3">
        <v>0</v>
      </c>
      <c r="M12" s="3">
        <v>0</v>
      </c>
      <c r="O12" s="3">
        <v>0</v>
      </c>
      <c r="Q12" s="3">
        <v>0</v>
      </c>
      <c r="S12" s="3">
        <v>1156000</v>
      </c>
      <c r="U12" s="3">
        <v>15530</v>
      </c>
      <c r="W12" s="3">
        <v>16869191238</v>
      </c>
      <c r="Y12" s="3">
        <v>17845861554</v>
      </c>
      <c r="AA12" s="8">
        <f>Y12/'سرمایه گذاری ها'!$O$18</f>
        <v>5.8197707853711221E-2</v>
      </c>
    </row>
    <row r="13" spans="3:27" x14ac:dyDescent="0.55000000000000004">
      <c r="C13" s="2" t="s">
        <v>139</v>
      </c>
      <c r="E13" s="3">
        <v>481827</v>
      </c>
      <c r="G13" s="3">
        <v>19389191308</v>
      </c>
      <c r="I13" s="3">
        <v>13722207705.877501</v>
      </c>
      <c r="K13" s="3">
        <v>0</v>
      </c>
      <c r="M13" s="3">
        <v>0</v>
      </c>
      <c r="O13" s="3">
        <v>0</v>
      </c>
      <c r="Q13" s="3">
        <v>0</v>
      </c>
      <c r="S13" s="3">
        <v>481827</v>
      </c>
      <c r="U13" s="3">
        <v>34770</v>
      </c>
      <c r="W13" s="3">
        <v>19389191308</v>
      </c>
      <c r="Y13" s="3">
        <v>16653443697.4995</v>
      </c>
      <c r="Z13" s="3"/>
      <c r="AA13" s="8">
        <f>Y13/'سرمایه گذاری ها'!$O$18</f>
        <v>5.4309075980031235E-2</v>
      </c>
    </row>
    <row r="14" spans="3:27" x14ac:dyDescent="0.55000000000000004">
      <c r="C14" s="58" t="s">
        <v>133</v>
      </c>
      <c r="E14" s="3">
        <v>363803</v>
      </c>
      <c r="G14" s="3">
        <v>6882424184</v>
      </c>
      <c r="I14" s="3">
        <v>6263576605.6379995</v>
      </c>
      <c r="K14" s="3">
        <v>407000</v>
      </c>
      <c r="M14" s="3">
        <v>7949659182</v>
      </c>
      <c r="O14" s="3">
        <v>0</v>
      </c>
      <c r="Q14" s="3">
        <v>0</v>
      </c>
      <c r="S14" s="3">
        <v>770803</v>
      </c>
      <c r="U14" s="3">
        <v>20070</v>
      </c>
      <c r="W14" s="3">
        <v>14832083366</v>
      </c>
      <c r="Y14" s="3">
        <v>15377969613.550501</v>
      </c>
      <c r="AA14" s="8">
        <f>Y14/'سرمایه گذاری ها'!$O$18</f>
        <v>5.014958679605256E-2</v>
      </c>
    </row>
    <row r="15" spans="3:27" x14ac:dyDescent="0.55000000000000004">
      <c r="C15" s="2" t="s">
        <v>150</v>
      </c>
      <c r="E15" s="3">
        <v>0</v>
      </c>
      <c r="G15" s="3">
        <v>0</v>
      </c>
      <c r="I15" s="3">
        <v>0</v>
      </c>
      <c r="K15" s="3">
        <v>920000</v>
      </c>
      <c r="M15" s="3">
        <v>14965110360</v>
      </c>
      <c r="O15" s="3">
        <v>0</v>
      </c>
      <c r="Q15" s="3">
        <v>0</v>
      </c>
      <c r="S15" s="3">
        <v>920000</v>
      </c>
      <c r="U15" s="3">
        <v>16380</v>
      </c>
      <c r="W15" s="3">
        <v>14965110360</v>
      </c>
      <c r="Y15" s="3">
        <v>14979935880</v>
      </c>
      <c r="AA15" s="8">
        <f>Y15/'سرمایه گذاری ها'!$O$18</f>
        <v>4.8851546302406471E-2</v>
      </c>
    </row>
    <row r="16" spans="3:27" x14ac:dyDescent="0.55000000000000004">
      <c r="C16" s="2" t="s">
        <v>145</v>
      </c>
      <c r="E16" s="3">
        <v>143000</v>
      </c>
      <c r="G16" s="3">
        <v>9817958434</v>
      </c>
      <c r="I16" s="3">
        <v>9734373792</v>
      </c>
      <c r="K16" s="3">
        <v>25000</v>
      </c>
      <c r="M16" s="3">
        <v>1941726064</v>
      </c>
      <c r="O16" s="3">
        <v>0</v>
      </c>
      <c r="Q16" s="3">
        <v>0</v>
      </c>
      <c r="S16" s="3">
        <v>168000</v>
      </c>
      <c r="U16" s="3">
        <v>87800</v>
      </c>
      <c r="W16" s="3">
        <v>11759684498</v>
      </c>
      <c r="Y16" s="3">
        <v>14662635120</v>
      </c>
      <c r="Z16" s="3"/>
      <c r="AA16" s="8">
        <f>Y16/'سرمایه گذاری ها'!$O$18</f>
        <v>4.7816786681731192E-2</v>
      </c>
    </row>
    <row r="17" spans="3:27" x14ac:dyDescent="0.55000000000000004">
      <c r="C17" s="2" t="s">
        <v>149</v>
      </c>
      <c r="E17" s="3">
        <v>0</v>
      </c>
      <c r="G17" s="3">
        <v>0</v>
      </c>
      <c r="I17" s="3">
        <v>0</v>
      </c>
      <c r="K17" s="3">
        <v>2655000</v>
      </c>
      <c r="M17" s="3">
        <v>14934648296</v>
      </c>
      <c r="O17" s="3">
        <v>0</v>
      </c>
      <c r="Q17" s="3">
        <v>0</v>
      </c>
      <c r="S17" s="3">
        <v>2655000</v>
      </c>
      <c r="U17" s="3">
        <v>5380</v>
      </c>
      <c r="W17" s="3">
        <v>14934648296</v>
      </c>
      <c r="Y17" s="3">
        <v>14198910795</v>
      </c>
      <c r="AA17" s="8">
        <f>Y17/'سرمایه گذاری ها'!$O$18</f>
        <v>4.6304520506778135E-2</v>
      </c>
    </row>
    <row r="18" spans="3:27" x14ac:dyDescent="0.55000000000000004">
      <c r="C18" s="2" t="s">
        <v>138</v>
      </c>
      <c r="E18" s="3">
        <v>369736</v>
      </c>
      <c r="G18" s="3">
        <v>8153171164</v>
      </c>
      <c r="I18" s="3">
        <v>11044458927.540001</v>
      </c>
      <c r="K18" s="3">
        <v>0</v>
      </c>
      <c r="M18" s="3">
        <v>0</v>
      </c>
      <c r="O18" s="3">
        <v>0</v>
      </c>
      <c r="Q18" s="3">
        <v>0</v>
      </c>
      <c r="S18" s="3">
        <v>369736</v>
      </c>
      <c r="U18" s="3">
        <v>34850</v>
      </c>
      <c r="W18" s="3">
        <v>8153171164</v>
      </c>
      <c r="Y18" s="3">
        <v>12808632067.379999</v>
      </c>
      <c r="Z18" s="3"/>
      <c r="AA18" s="8">
        <f>Y18/'سرمایه گذاری ها'!$O$18</f>
        <v>4.1770638240549156E-2</v>
      </c>
    </row>
    <row r="19" spans="3:27" x14ac:dyDescent="0.55000000000000004">
      <c r="C19" s="58" t="s">
        <v>132</v>
      </c>
      <c r="E19" s="3">
        <v>363478</v>
      </c>
      <c r="G19" s="3">
        <v>10136147686</v>
      </c>
      <c r="I19" s="3">
        <v>9769965871.5359993</v>
      </c>
      <c r="K19" s="3">
        <v>0</v>
      </c>
      <c r="M19" s="3">
        <v>0</v>
      </c>
      <c r="O19" s="3">
        <v>0</v>
      </c>
      <c r="Q19" s="3">
        <v>0</v>
      </c>
      <c r="S19" s="3">
        <v>363478</v>
      </c>
      <c r="U19" s="3">
        <v>34650</v>
      </c>
      <c r="W19" s="3">
        <v>10136147686</v>
      </c>
      <c r="Y19" s="3">
        <v>12519575349.434999</v>
      </c>
      <c r="AA19" s="8">
        <f>Y19/'سرمایه گذاری ها'!$O$18</f>
        <v>4.0827986165544956E-2</v>
      </c>
    </row>
    <row r="20" spans="3:27" x14ac:dyDescent="0.55000000000000004">
      <c r="C20" s="2" t="s">
        <v>14</v>
      </c>
      <c r="E20" s="3">
        <v>1382000</v>
      </c>
      <c r="G20" s="3">
        <v>9940173064</v>
      </c>
      <c r="I20" s="3">
        <v>10372017105</v>
      </c>
      <c r="K20" s="3">
        <v>0</v>
      </c>
      <c r="M20" s="3">
        <v>0</v>
      </c>
      <c r="O20" s="3">
        <v>0</v>
      </c>
      <c r="Q20" s="3">
        <v>0</v>
      </c>
      <c r="S20" s="3">
        <v>1382000</v>
      </c>
      <c r="U20" s="3">
        <v>8860</v>
      </c>
      <c r="W20" s="3">
        <v>9940173064</v>
      </c>
      <c r="Y20" s="3">
        <v>12171665106</v>
      </c>
      <c r="AA20" s="8">
        <f>Y20/'سرمایه گذاری ها'!$O$18</f>
        <v>3.9693404982928684E-2</v>
      </c>
    </row>
    <row r="21" spans="3:27" x14ac:dyDescent="0.55000000000000004">
      <c r="C21" s="2" t="s">
        <v>79</v>
      </c>
      <c r="E21" s="3">
        <v>200659</v>
      </c>
      <c r="G21" s="3">
        <v>3290553301</v>
      </c>
      <c r="I21" s="3">
        <v>3273221945.5695</v>
      </c>
      <c r="K21" s="3">
        <v>329671</v>
      </c>
      <c r="M21" s="3">
        <v>5881082844</v>
      </c>
      <c r="O21" s="3">
        <v>0</v>
      </c>
      <c r="Q21" s="3">
        <v>0</v>
      </c>
      <c r="S21" s="3">
        <v>530330</v>
      </c>
      <c r="U21" s="3">
        <v>20600</v>
      </c>
      <c r="W21" s="3">
        <v>9171636145</v>
      </c>
      <c r="Y21" s="3">
        <v>10859795451.9</v>
      </c>
      <c r="Z21" s="3"/>
      <c r="AA21" s="8">
        <f>Y21/'سرمایه گذاری ها'!$O$18</f>
        <v>3.5415225045219358E-2</v>
      </c>
    </row>
    <row r="22" spans="3:27" x14ac:dyDescent="0.55000000000000004">
      <c r="C22" s="2" t="s">
        <v>135</v>
      </c>
      <c r="E22" s="3">
        <v>577650</v>
      </c>
      <c r="G22" s="3">
        <v>10214066776</v>
      </c>
      <c r="I22" s="3">
        <v>9227602628.7749996</v>
      </c>
      <c r="K22" s="3">
        <v>0</v>
      </c>
      <c r="M22" s="3">
        <v>0</v>
      </c>
      <c r="O22" s="3">
        <v>0</v>
      </c>
      <c r="Q22" s="3">
        <v>0</v>
      </c>
      <c r="S22" s="3">
        <v>577650</v>
      </c>
      <c r="U22" s="3">
        <v>18910</v>
      </c>
      <c r="W22" s="3">
        <v>10214066776</v>
      </c>
      <c r="Y22" s="3">
        <v>10858367499.075001</v>
      </c>
      <c r="AA22" s="8">
        <f>Y22/'سرمایه گذاری ها'!$O$18</f>
        <v>3.5410568302753506E-2</v>
      </c>
    </row>
    <row r="23" spans="3:27" x14ac:dyDescent="0.55000000000000004">
      <c r="C23" s="2" t="s">
        <v>130</v>
      </c>
      <c r="E23" s="3">
        <v>60347</v>
      </c>
      <c r="G23" s="3">
        <v>8130931704</v>
      </c>
      <c r="I23" s="3">
        <v>11334720384.3825</v>
      </c>
      <c r="K23" s="3">
        <v>0</v>
      </c>
      <c r="M23" s="3">
        <v>0</v>
      </c>
      <c r="O23" s="3">
        <v>0</v>
      </c>
      <c r="Q23" s="3">
        <v>0</v>
      </c>
      <c r="S23" s="3">
        <v>60347</v>
      </c>
      <c r="U23" s="3">
        <v>178350</v>
      </c>
      <c r="W23" s="3">
        <v>8130931704</v>
      </c>
      <c r="Y23" s="3">
        <v>10698848269.672501</v>
      </c>
      <c r="AA23" s="8">
        <f>Y23/'سرمایه گذاری ها'!$O$18</f>
        <v>3.4890355059939517E-2</v>
      </c>
    </row>
    <row r="24" spans="3:27" x14ac:dyDescent="0.55000000000000004">
      <c r="C24" s="2" t="s">
        <v>16</v>
      </c>
      <c r="E24" s="3">
        <v>414000</v>
      </c>
      <c r="G24" s="3">
        <v>9914744073</v>
      </c>
      <c r="I24" s="3">
        <v>8856269784</v>
      </c>
      <c r="K24" s="3">
        <v>0</v>
      </c>
      <c r="M24" s="3">
        <v>0</v>
      </c>
      <c r="O24" s="3">
        <v>0</v>
      </c>
      <c r="Q24" s="3">
        <v>0</v>
      </c>
      <c r="S24" s="3">
        <v>414000</v>
      </c>
      <c r="U24" s="3">
        <v>24290</v>
      </c>
      <c r="W24" s="3">
        <v>9914744073</v>
      </c>
      <c r="Y24" s="3">
        <v>9996226443</v>
      </c>
      <c r="Z24" s="3"/>
      <c r="AA24" s="8">
        <f>Y24/'سرمایه گذاری ها'!$O$18</f>
        <v>3.2599012628721238E-2</v>
      </c>
    </row>
    <row r="25" spans="3:27" x14ac:dyDescent="0.55000000000000004">
      <c r="C25" s="2" t="s">
        <v>19</v>
      </c>
      <c r="E25" s="3">
        <v>1700000</v>
      </c>
      <c r="G25" s="3">
        <v>6997299908</v>
      </c>
      <c r="I25" s="3">
        <v>7432114230</v>
      </c>
      <c r="K25" s="3">
        <v>600000</v>
      </c>
      <c r="M25" s="3">
        <v>2762562825</v>
      </c>
      <c r="O25" s="3">
        <v>0</v>
      </c>
      <c r="Q25" s="3">
        <v>0</v>
      </c>
      <c r="S25" s="3">
        <v>2300000</v>
      </c>
      <c r="U25" s="3">
        <v>4302</v>
      </c>
      <c r="W25" s="3">
        <v>9759862733</v>
      </c>
      <c r="Y25" s="3">
        <v>9835727130</v>
      </c>
      <c r="AA25" s="8">
        <f>Y25/'سرمایه گذاری ها'!$O$18</f>
        <v>3.2075603204052602E-2</v>
      </c>
    </row>
    <row r="26" spans="3:27" x14ac:dyDescent="0.55000000000000004">
      <c r="C26" s="2" t="s">
        <v>18</v>
      </c>
      <c r="E26" s="3">
        <v>529600</v>
      </c>
      <c r="G26" s="3">
        <v>13275488588</v>
      </c>
      <c r="I26" s="3">
        <v>9118094601.6000004</v>
      </c>
      <c r="K26" s="3">
        <v>0</v>
      </c>
      <c r="M26" s="3">
        <v>0</v>
      </c>
      <c r="O26" s="3">
        <v>0</v>
      </c>
      <c r="Q26" s="3">
        <v>0</v>
      </c>
      <c r="S26" s="3">
        <v>529600</v>
      </c>
      <c r="U26" s="3">
        <v>18190</v>
      </c>
      <c r="W26" s="3">
        <v>13275488588</v>
      </c>
      <c r="Y26" s="3">
        <v>9576105127.2000008</v>
      </c>
      <c r="Z26" s="3"/>
      <c r="AA26" s="8">
        <f>Y26/'سرمایه گذاری ها'!$O$18</f>
        <v>3.1228941616679527E-2</v>
      </c>
    </row>
    <row r="27" spans="3:27" x14ac:dyDescent="0.55000000000000004">
      <c r="C27" s="58" t="s">
        <v>128</v>
      </c>
      <c r="E27" s="3">
        <v>1814680</v>
      </c>
      <c r="G27" s="3">
        <v>4509425919</v>
      </c>
      <c r="I27" s="3">
        <v>4556607584.0039997</v>
      </c>
      <c r="K27" s="3">
        <v>0</v>
      </c>
      <c r="M27" s="3">
        <v>0</v>
      </c>
      <c r="O27" s="3">
        <v>0</v>
      </c>
      <c r="Q27" s="3">
        <v>0</v>
      </c>
      <c r="S27" s="3">
        <v>1814680</v>
      </c>
      <c r="U27" s="3">
        <v>2929</v>
      </c>
      <c r="W27" s="3">
        <v>4509425919</v>
      </c>
      <c r="Y27" s="3">
        <v>5283572293.566</v>
      </c>
      <c r="AA27" s="8">
        <f>Y27/'سرمایه گذاری ها'!$O$18</f>
        <v>1.7230425991733377E-2</v>
      </c>
    </row>
    <row r="28" spans="3:27" x14ac:dyDescent="0.55000000000000004">
      <c r="C28" s="2" t="s">
        <v>134</v>
      </c>
      <c r="E28" s="3">
        <v>620000</v>
      </c>
      <c r="G28" s="3">
        <v>4950675582</v>
      </c>
      <c r="I28" s="3">
        <v>4720942260</v>
      </c>
      <c r="K28" s="3">
        <v>0</v>
      </c>
      <c r="M28" s="3">
        <v>0</v>
      </c>
      <c r="O28" s="3">
        <v>0</v>
      </c>
      <c r="Q28" s="3">
        <v>0</v>
      </c>
      <c r="S28" s="3">
        <v>620000</v>
      </c>
      <c r="U28" s="3">
        <v>8260</v>
      </c>
      <c r="W28" s="3">
        <v>4950675582</v>
      </c>
      <c r="Y28" s="3">
        <v>5090728860</v>
      </c>
      <c r="AA28" s="8">
        <f>Y28/'سرمایه گذاری ها'!$O$18</f>
        <v>1.6601538124693688E-2</v>
      </c>
    </row>
    <row r="29" spans="3:27" x14ac:dyDescent="0.55000000000000004">
      <c r="C29" s="2" t="s">
        <v>129</v>
      </c>
      <c r="E29" s="3">
        <v>332919</v>
      </c>
      <c r="G29" s="3">
        <v>3937310734</v>
      </c>
      <c r="I29" s="3">
        <v>3445065953.5995002</v>
      </c>
      <c r="K29" s="3">
        <v>0</v>
      </c>
      <c r="M29" s="3">
        <v>0</v>
      </c>
      <c r="O29" s="3">
        <v>0</v>
      </c>
      <c r="Q29" s="3">
        <v>0</v>
      </c>
      <c r="S29" s="3">
        <v>332919</v>
      </c>
      <c r="U29" s="3">
        <v>11900</v>
      </c>
      <c r="W29" s="3">
        <v>3937310734</v>
      </c>
      <c r="Y29" s="3">
        <v>3938163770.2049999</v>
      </c>
      <c r="AA29" s="8">
        <f>Y29/'سرمایه گذاری ها'!$O$18</f>
        <v>1.2842871378607609E-2</v>
      </c>
    </row>
    <row r="30" spans="3:27" x14ac:dyDescent="0.55000000000000004">
      <c r="C30" s="2" t="s">
        <v>136</v>
      </c>
      <c r="E30" s="3">
        <v>262234</v>
      </c>
      <c r="G30" s="3">
        <v>2347007177</v>
      </c>
      <c r="I30" s="3">
        <v>2090603135.7539999</v>
      </c>
      <c r="K30" s="3">
        <v>0</v>
      </c>
      <c r="M30" s="3">
        <v>0</v>
      </c>
      <c r="O30" s="3">
        <v>0</v>
      </c>
      <c r="Q30" s="3">
        <v>0</v>
      </c>
      <c r="S30" s="3">
        <v>262234</v>
      </c>
      <c r="U30" s="3">
        <v>9650</v>
      </c>
      <c r="W30" s="3">
        <v>2347007177</v>
      </c>
      <c r="Y30" s="3">
        <v>2515501279.3049998</v>
      </c>
      <c r="Z30" s="3"/>
      <c r="AA30" s="8">
        <f>Y30/'سرمایه گذاری ها'!$O$18</f>
        <v>8.2033813898895608E-3</v>
      </c>
    </row>
    <row r="31" spans="3:27" x14ac:dyDescent="0.55000000000000004">
      <c r="C31" s="2" t="s">
        <v>15</v>
      </c>
      <c r="E31" s="3">
        <v>35846</v>
      </c>
      <c r="G31" s="3">
        <v>408997386</v>
      </c>
      <c r="I31" s="3">
        <v>426879941.27399999</v>
      </c>
      <c r="K31" s="3">
        <v>0</v>
      </c>
      <c r="M31" s="3">
        <v>0</v>
      </c>
      <c r="O31" s="3">
        <v>0</v>
      </c>
      <c r="Q31" s="3">
        <v>0</v>
      </c>
      <c r="S31" s="3">
        <v>35846</v>
      </c>
      <c r="U31" s="3">
        <v>11670</v>
      </c>
      <c r="W31" s="3">
        <v>408997386</v>
      </c>
      <c r="Y31" s="3">
        <v>415833799.22100002</v>
      </c>
      <c r="AA31" s="8">
        <f>Y31/'سرمایه گذاری ها'!$O$18</f>
        <v>1.3560888550846239E-3</v>
      </c>
    </row>
    <row r="32" spans="3:27" x14ac:dyDescent="0.55000000000000004">
      <c r="C32" s="2" t="s">
        <v>140</v>
      </c>
      <c r="E32" s="3">
        <v>19000</v>
      </c>
      <c r="G32" s="3">
        <v>70504019</v>
      </c>
      <c r="I32" s="3">
        <v>55300989.600000001</v>
      </c>
      <c r="K32" s="3">
        <v>0</v>
      </c>
      <c r="M32" s="3">
        <v>0</v>
      </c>
      <c r="O32" s="3">
        <v>0</v>
      </c>
      <c r="Q32" s="3">
        <v>0</v>
      </c>
      <c r="S32" s="3">
        <v>19000</v>
      </c>
      <c r="U32" s="3">
        <v>3329</v>
      </c>
      <c r="W32" s="3">
        <v>70504019</v>
      </c>
      <c r="Y32" s="3">
        <v>62874656.549999997</v>
      </c>
      <c r="Z32" s="3"/>
      <c r="AA32" s="8">
        <f>Y32/'سرمایه گذاری ها'!$O$18</f>
        <v>2.0504254626357114E-4</v>
      </c>
    </row>
    <row r="33" spans="3:27" x14ac:dyDescent="0.55000000000000004">
      <c r="C33" s="2" t="s">
        <v>85</v>
      </c>
      <c r="E33" s="3">
        <v>231433</v>
      </c>
      <c r="G33" s="3">
        <v>6628662840</v>
      </c>
      <c r="I33" s="3">
        <v>7476819143.625</v>
      </c>
      <c r="K33" s="3">
        <v>0</v>
      </c>
      <c r="M33" s="3">
        <v>0</v>
      </c>
      <c r="O33" s="3">
        <v>-231433</v>
      </c>
      <c r="Q33" s="3">
        <v>8667341847</v>
      </c>
      <c r="S33" s="3">
        <v>0</v>
      </c>
      <c r="U33" s="3">
        <v>0</v>
      </c>
      <c r="W33" s="3">
        <v>0</v>
      </c>
      <c r="Y33" s="3">
        <v>0</v>
      </c>
      <c r="AA33" s="8">
        <f>Y33/'سرمایه گذاری ها'!$O$18</f>
        <v>0</v>
      </c>
    </row>
    <row r="34" spans="3:27" x14ac:dyDescent="0.55000000000000004">
      <c r="C34" s="2" t="s">
        <v>141</v>
      </c>
      <c r="E34" s="3">
        <v>1664444</v>
      </c>
      <c r="G34" s="3">
        <v>5763969572</v>
      </c>
      <c r="I34" s="3">
        <v>4171096747.2221999</v>
      </c>
      <c r="K34" s="3">
        <v>0</v>
      </c>
      <c r="M34" s="3">
        <v>0</v>
      </c>
      <c r="O34" s="3">
        <v>-1664444</v>
      </c>
      <c r="Q34" s="3">
        <v>4314715224</v>
      </c>
      <c r="S34" s="3">
        <v>0</v>
      </c>
      <c r="U34" s="3">
        <v>0</v>
      </c>
      <c r="W34" s="3">
        <v>0</v>
      </c>
      <c r="Y34" s="3">
        <v>0</v>
      </c>
      <c r="AA34" s="8">
        <f>Y34/'سرمایه گذاری ها'!$O$18</f>
        <v>0</v>
      </c>
    </row>
    <row r="35" spans="3:27" x14ac:dyDescent="0.55000000000000004">
      <c r="C35" s="2" t="s">
        <v>137</v>
      </c>
      <c r="E35" s="3">
        <v>453479</v>
      </c>
      <c r="G35" s="3">
        <v>10053296351</v>
      </c>
      <c r="I35" s="3">
        <v>10647442494.819</v>
      </c>
      <c r="K35" s="3">
        <v>0</v>
      </c>
      <c r="M35" s="3">
        <v>0</v>
      </c>
      <c r="O35" s="3">
        <v>-453479</v>
      </c>
      <c r="Q35" s="3">
        <v>10827754839</v>
      </c>
      <c r="S35" s="3">
        <v>0</v>
      </c>
      <c r="U35" s="3">
        <v>0</v>
      </c>
      <c r="W35" s="3">
        <v>0</v>
      </c>
      <c r="Y35" s="3">
        <v>0</v>
      </c>
      <c r="Z35" s="3"/>
      <c r="AA35" s="8">
        <f>Y35/'سرمایه گذاری ها'!$O$18</f>
        <v>0</v>
      </c>
    </row>
    <row r="36" spans="3:27" x14ac:dyDescent="0.55000000000000004">
      <c r="C36" s="58" t="s">
        <v>151</v>
      </c>
      <c r="E36" s="3">
        <v>0</v>
      </c>
      <c r="G36" s="3">
        <v>0</v>
      </c>
      <c r="I36" s="3">
        <v>0</v>
      </c>
      <c r="K36" s="3">
        <v>2617000</v>
      </c>
      <c r="M36" s="3">
        <v>26627741626</v>
      </c>
      <c r="O36" s="3">
        <v>-2617000</v>
      </c>
      <c r="Q36" s="3">
        <v>26667584066</v>
      </c>
      <c r="S36" s="3">
        <v>0</v>
      </c>
      <c r="U36" s="3">
        <v>0</v>
      </c>
      <c r="W36" s="3">
        <v>0</v>
      </c>
      <c r="Y36" s="3">
        <v>0</v>
      </c>
      <c r="AA36" s="8">
        <f>Y36/'سرمایه گذاری ها'!$O$18</f>
        <v>0</v>
      </c>
    </row>
    <row r="37" spans="3:27" ht="21.75" thickBot="1" x14ac:dyDescent="0.6">
      <c r="C37" s="58" t="s">
        <v>102</v>
      </c>
      <c r="E37" s="10">
        <f t="shared" ref="E37:Z37" si="0">SUM(E11:E36)</f>
        <v>14587135</v>
      </c>
      <c r="F37" s="3">
        <f t="shared" si="0"/>
        <v>0</v>
      </c>
      <c r="G37" s="10">
        <f t="shared" si="0"/>
        <v>187393347922</v>
      </c>
      <c r="H37" s="3">
        <f t="shared" si="0"/>
        <v>0</v>
      </c>
      <c r="I37" s="10">
        <f t="shared" si="0"/>
        <v>178137371188.81619</v>
      </c>
      <c r="J37" s="3">
        <f t="shared" si="0"/>
        <v>0</v>
      </c>
      <c r="K37" s="10">
        <f t="shared" si="0"/>
        <v>7878671</v>
      </c>
      <c r="L37" s="3">
        <f t="shared" si="0"/>
        <v>0</v>
      </c>
      <c r="M37" s="10">
        <f t="shared" si="0"/>
        <v>79060737926</v>
      </c>
      <c r="N37" s="3">
        <f t="shared" si="0"/>
        <v>0</v>
      </c>
      <c r="O37" s="10">
        <f t="shared" si="0"/>
        <v>-4966356</v>
      </c>
      <c r="P37" s="3">
        <f t="shared" si="0"/>
        <v>0</v>
      </c>
      <c r="Q37" s="10">
        <f t="shared" si="0"/>
        <v>50477395976</v>
      </c>
      <c r="R37" s="3">
        <f t="shared" si="0"/>
        <v>0</v>
      </c>
      <c r="S37" s="10">
        <f t="shared" si="0"/>
        <v>17499450</v>
      </c>
      <c r="T37" s="3">
        <f t="shared" si="0"/>
        <v>0</v>
      </c>
      <c r="U37" s="10">
        <f t="shared" si="0"/>
        <v>582750</v>
      </c>
      <c r="V37" s="3">
        <f t="shared" si="0"/>
        <v>0</v>
      </c>
      <c r="W37" s="10">
        <f t="shared" si="0"/>
        <v>217380415459</v>
      </c>
      <c r="X37" s="3">
        <f t="shared" si="0"/>
        <v>0</v>
      </c>
      <c r="Y37" s="10">
        <f t="shared" si="0"/>
        <v>231196477026.55951</v>
      </c>
      <c r="Z37" s="3">
        <f t="shared" si="0"/>
        <v>0</v>
      </c>
      <c r="AA37" s="33">
        <f>SUM(AA11:AA36)</f>
        <v>0.75396219936398179</v>
      </c>
    </row>
    <row r="38" spans="3:27" ht="21.75" thickTop="1" x14ac:dyDescent="0.55000000000000004">
      <c r="AA38" s="8"/>
    </row>
    <row r="39" spans="3:27" ht="30.75" customHeight="1" x14ac:dyDescent="0.95">
      <c r="O39" s="62">
        <v>2</v>
      </c>
    </row>
  </sheetData>
  <sortState xmlns:xlrd2="http://schemas.microsoft.com/office/spreadsheetml/2017/richdata2" ref="C11:AA36">
    <sortCondition descending="1" ref="Y11:Y36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workbookViewId="0">
      <selection activeCell="V10" sqref="V10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2:28" ht="30" x14ac:dyDescent="0.6">
      <c r="B3" s="122" t="s">
        <v>1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2:28" ht="30" x14ac:dyDescent="0.6">
      <c r="B4" s="122" t="s">
        <v>147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116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32" t="s">
        <v>146</v>
      </c>
      <c r="E8" s="132" t="s">
        <v>3</v>
      </c>
      <c r="F8" s="132" t="s">
        <v>3</v>
      </c>
      <c r="G8" s="132" t="s">
        <v>3</v>
      </c>
      <c r="H8" s="132" t="s">
        <v>3</v>
      </c>
      <c r="I8" s="132" t="s">
        <v>3</v>
      </c>
      <c r="J8" s="132" t="s">
        <v>3</v>
      </c>
      <c r="K8" s="15"/>
      <c r="L8" s="132" t="s">
        <v>148</v>
      </c>
      <c r="M8" s="132" t="s">
        <v>5</v>
      </c>
      <c r="N8" s="132" t="s">
        <v>5</v>
      </c>
      <c r="O8" s="132" t="s">
        <v>5</v>
      </c>
      <c r="P8" s="132" t="s">
        <v>5</v>
      </c>
      <c r="Q8" s="132" t="s">
        <v>5</v>
      </c>
      <c r="R8" s="132" t="s">
        <v>5</v>
      </c>
      <c r="S8" s="15"/>
    </row>
    <row r="9" spans="2:28" ht="30" x14ac:dyDescent="0.6">
      <c r="B9" s="21" t="s">
        <v>2</v>
      </c>
      <c r="C9" s="15"/>
      <c r="D9" s="18" t="s">
        <v>20</v>
      </c>
      <c r="E9" s="19"/>
      <c r="F9" s="18" t="s">
        <v>21</v>
      </c>
      <c r="G9" s="19"/>
      <c r="H9" s="18" t="s">
        <v>22</v>
      </c>
      <c r="I9" s="19"/>
      <c r="J9" s="18" t="s">
        <v>23</v>
      </c>
      <c r="K9" s="15"/>
      <c r="L9" s="18" t="s">
        <v>20</v>
      </c>
      <c r="M9" s="19"/>
      <c r="N9" s="18" t="s">
        <v>21</v>
      </c>
      <c r="O9" s="19"/>
      <c r="P9" s="18" t="s">
        <v>22</v>
      </c>
      <c r="Q9" s="19"/>
      <c r="R9" s="18" t="s">
        <v>23</v>
      </c>
      <c r="S9" s="15"/>
    </row>
    <row r="10" spans="2:28" x14ac:dyDescent="0.6">
      <c r="D10" s="81">
        <v>0</v>
      </c>
      <c r="E10" s="81"/>
      <c r="F10" s="81">
        <v>0</v>
      </c>
      <c r="G10" s="81"/>
      <c r="H10" s="81">
        <v>0</v>
      </c>
      <c r="I10" s="81"/>
      <c r="J10" s="81">
        <v>0</v>
      </c>
      <c r="K10" s="81"/>
      <c r="L10" s="81">
        <v>0</v>
      </c>
      <c r="M10" s="81"/>
      <c r="N10" s="81">
        <v>0</v>
      </c>
      <c r="O10" s="81"/>
      <c r="P10" s="81">
        <v>0</v>
      </c>
      <c r="Q10" s="81"/>
      <c r="R10" s="81">
        <v>0</v>
      </c>
    </row>
    <row r="11" spans="2:28" ht="26.25" customHeight="1" thickBot="1" x14ac:dyDescent="0.65">
      <c r="B11" s="22" t="s">
        <v>102</v>
      </c>
      <c r="D11" s="82">
        <v>0</v>
      </c>
      <c r="E11" s="81"/>
      <c r="F11" s="82">
        <v>0</v>
      </c>
      <c r="G11" s="81"/>
      <c r="H11" s="82">
        <v>0</v>
      </c>
      <c r="I11" s="81"/>
      <c r="J11" s="82">
        <v>0</v>
      </c>
      <c r="K11" s="81"/>
      <c r="L11" s="82">
        <v>0</v>
      </c>
      <c r="M11" s="81"/>
      <c r="N11" s="82">
        <v>0</v>
      </c>
      <c r="O11" s="81"/>
      <c r="P11" s="82">
        <v>0</v>
      </c>
      <c r="Q11" s="81"/>
      <c r="R11" s="82">
        <v>0</v>
      </c>
    </row>
    <row r="12" spans="2:28" ht="21.75" thickTop="1" x14ac:dyDescent="0.6"/>
    <row r="17" spans="10:10" ht="30" x14ac:dyDescent="0.75">
      <c r="J17" s="61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M23"/>
  <sheetViews>
    <sheetView rightToLeft="1" view="pageBreakPreview" zoomScale="60" zoomScaleNormal="70" workbookViewId="0">
      <selection activeCell="AL18" sqref="AL18"/>
    </sheetView>
  </sheetViews>
  <sheetFormatPr defaultRowHeight="21" x14ac:dyDescent="0.6"/>
  <cols>
    <col min="1" max="1" width="4.7109375" style="1" customWidth="1"/>
    <col min="2" max="2" width="46.28515625" style="1" bestFit="1" customWidth="1"/>
    <col min="3" max="3" width="1" style="1" customWidth="1"/>
    <col min="4" max="4" width="28.85546875" style="1" bestFit="1" customWidth="1"/>
    <col min="5" max="5" width="1" style="1" customWidth="1"/>
    <col min="6" max="6" width="24.7109375" style="1" bestFit="1" customWidth="1"/>
    <col min="7" max="7" width="1" style="1" customWidth="1"/>
    <col min="8" max="8" width="15.42578125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8.42578125" style="1" bestFit="1" customWidth="1"/>
    <col min="17" max="17" width="1" style="1" customWidth="1"/>
    <col min="18" max="18" width="19.285156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0.7109375" style="1" bestFit="1" customWidth="1"/>
    <col min="23" max="23" width="1" style="1" customWidth="1"/>
    <col min="24" max="24" width="22.7109375" style="1" bestFit="1" customWidth="1"/>
    <col min="25" max="25" width="1" style="1" customWidth="1"/>
    <col min="26" max="26" width="13.28515625" style="1" customWidth="1"/>
    <col min="27" max="27" width="1" style="1" customWidth="1"/>
    <col min="28" max="28" width="22.5703125" style="1" bestFit="1" customWidth="1"/>
    <col min="29" max="29" width="1" style="1" customWidth="1"/>
    <col min="30" max="30" width="10.7109375" style="1" bestFit="1" customWidth="1"/>
    <col min="31" max="31" width="1" style="1" customWidth="1"/>
    <col min="32" max="32" width="25" style="1" bestFit="1" customWidth="1"/>
    <col min="33" max="33" width="1" style="1" customWidth="1"/>
    <col min="34" max="34" width="22.7109375" style="1" bestFit="1" customWidth="1"/>
    <col min="35" max="35" width="1" style="1" customWidth="1"/>
    <col min="36" max="36" width="25.7109375" style="1" bestFit="1" customWidth="1"/>
    <col min="37" max="37" width="1" style="1" customWidth="1"/>
    <col min="38" max="38" width="23.14062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34" t="s">
        <v>0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</row>
    <row r="3" spans="2:38" ht="39" x14ac:dyDescent="0.6">
      <c r="B3" s="134" t="s">
        <v>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</row>
    <row r="4" spans="2:38" ht="39" x14ac:dyDescent="0.6">
      <c r="B4" s="134" t="s">
        <v>147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</row>
    <row r="5" spans="2:3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8" s="2" customFormat="1" ht="30" x14ac:dyDescent="0.55000000000000004">
      <c r="B6" s="14" t="s">
        <v>117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8" ht="30" x14ac:dyDescent="0.6">
      <c r="B8" s="122" t="s">
        <v>24</v>
      </c>
      <c r="C8" s="122" t="s">
        <v>24</v>
      </c>
      <c r="D8" s="122" t="s">
        <v>24</v>
      </c>
      <c r="E8" s="122" t="s">
        <v>24</v>
      </c>
      <c r="F8" s="122" t="s">
        <v>24</v>
      </c>
      <c r="G8" s="122" t="s">
        <v>24</v>
      </c>
      <c r="H8" s="122" t="s">
        <v>24</v>
      </c>
      <c r="I8" s="122" t="s">
        <v>24</v>
      </c>
      <c r="J8" s="122" t="s">
        <v>24</v>
      </c>
      <c r="K8" s="122" t="s">
        <v>24</v>
      </c>
      <c r="L8" s="122" t="s">
        <v>24</v>
      </c>
      <c r="M8" s="122" t="s">
        <v>24</v>
      </c>
      <c r="N8" s="122" t="s">
        <v>24</v>
      </c>
      <c r="P8" s="122" t="s">
        <v>146</v>
      </c>
      <c r="Q8" s="122" t="s">
        <v>3</v>
      </c>
      <c r="R8" s="122" t="s">
        <v>3</v>
      </c>
      <c r="S8" s="122" t="s">
        <v>3</v>
      </c>
      <c r="T8" s="122" t="s">
        <v>3</v>
      </c>
      <c r="V8" s="122" t="s">
        <v>4</v>
      </c>
      <c r="W8" s="122" t="s">
        <v>4</v>
      </c>
      <c r="X8" s="122" t="s">
        <v>4</v>
      </c>
      <c r="Y8" s="122" t="s">
        <v>4</v>
      </c>
      <c r="Z8" s="122" t="s">
        <v>4</v>
      </c>
      <c r="AA8" s="122" t="s">
        <v>4</v>
      </c>
      <c r="AB8" s="122" t="s">
        <v>4</v>
      </c>
      <c r="AD8" s="122" t="s">
        <v>148</v>
      </c>
      <c r="AE8" s="122" t="s">
        <v>5</v>
      </c>
      <c r="AF8" s="122" t="s">
        <v>5</v>
      </c>
      <c r="AG8" s="122" t="s">
        <v>5</v>
      </c>
      <c r="AH8" s="122" t="s">
        <v>5</v>
      </c>
      <c r="AI8" s="122" t="s">
        <v>5</v>
      </c>
      <c r="AJ8" s="122" t="s">
        <v>5</v>
      </c>
      <c r="AK8" s="122" t="s">
        <v>5</v>
      </c>
      <c r="AL8" s="122" t="s">
        <v>5</v>
      </c>
    </row>
    <row r="9" spans="2:38" s="16" customFormat="1" ht="45.75" customHeight="1" x14ac:dyDescent="0.6">
      <c r="B9" s="125" t="s">
        <v>25</v>
      </c>
      <c r="C9" s="23"/>
      <c r="D9" s="125" t="s">
        <v>26</v>
      </c>
      <c r="E9" s="23"/>
      <c r="F9" s="125" t="s">
        <v>27</v>
      </c>
      <c r="G9" s="23"/>
      <c r="H9" s="125" t="s">
        <v>28</v>
      </c>
      <c r="I9" s="23"/>
      <c r="J9" s="125" t="s">
        <v>29</v>
      </c>
      <c r="K9" s="23"/>
      <c r="L9" s="125" t="s">
        <v>30</v>
      </c>
      <c r="M9" s="23"/>
      <c r="N9" s="125" t="s">
        <v>23</v>
      </c>
      <c r="P9" s="125" t="s">
        <v>6</v>
      </c>
      <c r="Q9" s="23"/>
      <c r="R9" s="125" t="s">
        <v>7</v>
      </c>
      <c r="S9" s="23"/>
      <c r="T9" s="125" t="s">
        <v>8</v>
      </c>
      <c r="V9" s="125" t="s">
        <v>9</v>
      </c>
      <c r="W9" s="125" t="s">
        <v>9</v>
      </c>
      <c r="X9" s="125" t="s">
        <v>9</v>
      </c>
      <c r="Z9" s="125" t="s">
        <v>10</v>
      </c>
      <c r="AA9" s="125" t="s">
        <v>10</v>
      </c>
      <c r="AB9" s="125" t="s">
        <v>10</v>
      </c>
      <c r="AD9" s="125" t="s">
        <v>6</v>
      </c>
      <c r="AE9" s="23"/>
      <c r="AF9" s="125" t="s">
        <v>31</v>
      </c>
      <c r="AG9" s="23"/>
      <c r="AH9" s="125" t="s">
        <v>7</v>
      </c>
      <c r="AI9" s="23"/>
      <c r="AJ9" s="125" t="s">
        <v>8</v>
      </c>
      <c r="AK9" s="23"/>
      <c r="AL9" s="125" t="s">
        <v>12</v>
      </c>
    </row>
    <row r="10" spans="2:38" s="16" customFormat="1" ht="52.5" customHeight="1" x14ac:dyDescent="0.6">
      <c r="B10" s="126" t="s">
        <v>25</v>
      </c>
      <c r="C10" s="25"/>
      <c r="D10" s="126" t="s">
        <v>26</v>
      </c>
      <c r="E10" s="25"/>
      <c r="F10" s="126" t="s">
        <v>27</v>
      </c>
      <c r="G10" s="25"/>
      <c r="H10" s="126" t="s">
        <v>28</v>
      </c>
      <c r="I10" s="25"/>
      <c r="J10" s="126" t="s">
        <v>29</v>
      </c>
      <c r="K10" s="25"/>
      <c r="L10" s="126" t="s">
        <v>30</v>
      </c>
      <c r="M10" s="25"/>
      <c r="N10" s="126" t="s">
        <v>23</v>
      </c>
      <c r="P10" s="126" t="s">
        <v>6</v>
      </c>
      <c r="Q10" s="25"/>
      <c r="R10" s="126" t="s">
        <v>7</v>
      </c>
      <c r="S10" s="25"/>
      <c r="T10" s="126" t="s">
        <v>8</v>
      </c>
      <c r="V10" s="126" t="s">
        <v>6</v>
      </c>
      <c r="W10" s="25"/>
      <c r="X10" s="126" t="s">
        <v>7</v>
      </c>
      <c r="Z10" s="126" t="s">
        <v>6</v>
      </c>
      <c r="AA10" s="25"/>
      <c r="AB10" s="126" t="s">
        <v>13</v>
      </c>
      <c r="AD10" s="126" t="s">
        <v>6</v>
      </c>
      <c r="AE10" s="25"/>
      <c r="AF10" s="126" t="s">
        <v>31</v>
      </c>
      <c r="AG10" s="25"/>
      <c r="AH10" s="126" t="s">
        <v>7</v>
      </c>
      <c r="AI10" s="25"/>
      <c r="AJ10" s="126" t="s">
        <v>8</v>
      </c>
      <c r="AK10" s="25"/>
      <c r="AL10" s="126" t="s">
        <v>12</v>
      </c>
    </row>
    <row r="11" spans="2:38" s="16" customFormat="1" ht="45" customHeight="1" x14ac:dyDescent="0.85">
      <c r="B11" s="85" t="s">
        <v>156</v>
      </c>
      <c r="C11" s="24"/>
      <c r="D11" s="85" t="s">
        <v>153</v>
      </c>
      <c r="E11" s="24"/>
      <c r="F11" s="85" t="s">
        <v>153</v>
      </c>
      <c r="G11" s="24"/>
      <c r="H11" s="88" t="s">
        <v>80</v>
      </c>
      <c r="I11" s="24"/>
      <c r="J11" s="85" t="s">
        <v>157</v>
      </c>
      <c r="K11" s="24"/>
      <c r="L11" s="85">
        <v>0</v>
      </c>
      <c r="M11" s="24"/>
      <c r="N11" s="85">
        <v>0</v>
      </c>
      <c r="P11" s="85">
        <v>0</v>
      </c>
      <c r="Q11" s="24"/>
      <c r="R11" s="85">
        <v>0</v>
      </c>
      <c r="S11" s="24"/>
      <c r="T11" s="85">
        <v>0</v>
      </c>
      <c r="V11" s="90">
        <v>22588</v>
      </c>
      <c r="W11" s="91"/>
      <c r="X11" s="90">
        <v>13443198813</v>
      </c>
      <c r="Y11" s="92"/>
      <c r="Z11" s="90">
        <v>0</v>
      </c>
      <c r="AA11" s="91"/>
      <c r="AB11" s="85">
        <v>0</v>
      </c>
      <c r="AC11" s="92"/>
      <c r="AD11" s="90">
        <v>22588</v>
      </c>
      <c r="AE11" s="91"/>
      <c r="AF11" s="90">
        <v>597980</v>
      </c>
      <c r="AG11" s="91"/>
      <c r="AH11" s="90">
        <v>13443198813</v>
      </c>
      <c r="AI11" s="91"/>
      <c r="AJ11" s="90">
        <v>13504724065</v>
      </c>
      <c r="AK11" s="24"/>
      <c r="AL11" s="103">
        <f>AJ11/'سرمایه گذاری ها'!$O$18</f>
        <v>4.4040686038141465E-2</v>
      </c>
    </row>
    <row r="12" spans="2:38" s="16" customFormat="1" ht="28.5" customHeight="1" x14ac:dyDescent="0.85">
      <c r="B12" s="85" t="s">
        <v>152</v>
      </c>
      <c r="C12" s="24"/>
      <c r="D12" s="85" t="s">
        <v>153</v>
      </c>
      <c r="E12" s="24"/>
      <c r="F12" s="85" t="s">
        <v>153</v>
      </c>
      <c r="G12" s="24"/>
      <c r="H12" s="95" t="s">
        <v>154</v>
      </c>
      <c r="I12" s="24"/>
      <c r="J12" s="85" t="s">
        <v>155</v>
      </c>
      <c r="K12" s="24"/>
      <c r="L12" s="85">
        <v>18</v>
      </c>
      <c r="M12" s="24"/>
      <c r="N12" s="85">
        <v>18</v>
      </c>
      <c r="P12" s="85">
        <v>0</v>
      </c>
      <c r="Q12" s="24"/>
      <c r="R12" s="85">
        <v>0</v>
      </c>
      <c r="S12" s="24"/>
      <c r="T12" s="85">
        <v>0</v>
      </c>
      <c r="V12" s="90">
        <v>5400</v>
      </c>
      <c r="W12" s="91"/>
      <c r="X12" s="90">
        <v>5184939600</v>
      </c>
      <c r="Y12" s="92"/>
      <c r="Z12" s="90">
        <v>0</v>
      </c>
      <c r="AA12" s="91"/>
      <c r="AB12" s="85">
        <v>0</v>
      </c>
      <c r="AC12" s="92"/>
      <c r="AD12" s="90">
        <v>5400</v>
      </c>
      <c r="AE12" s="91"/>
      <c r="AF12" s="90">
        <v>960000</v>
      </c>
      <c r="AG12" s="91"/>
      <c r="AH12" s="90">
        <v>5184939600</v>
      </c>
      <c r="AI12" s="91"/>
      <c r="AJ12" s="90">
        <v>5183060400</v>
      </c>
      <c r="AK12" s="24"/>
      <c r="AL12" s="103">
        <f>AJ12/'سرمایه گذاری ها'!$O$18</f>
        <v>1.6902643452354309E-2</v>
      </c>
    </row>
    <row r="13" spans="2:38" s="16" customFormat="1" ht="28.5" customHeight="1" x14ac:dyDescent="0.85">
      <c r="B13" s="85" t="s">
        <v>158</v>
      </c>
      <c r="C13" s="24"/>
      <c r="D13" s="85" t="s">
        <v>153</v>
      </c>
      <c r="E13" s="24"/>
      <c r="F13" s="85" t="s">
        <v>153</v>
      </c>
      <c r="G13" s="24"/>
      <c r="H13" s="85" t="s">
        <v>159</v>
      </c>
      <c r="I13" s="24"/>
      <c r="J13" s="85" t="s">
        <v>160</v>
      </c>
      <c r="K13" s="24"/>
      <c r="L13" s="85">
        <v>0</v>
      </c>
      <c r="M13" s="24"/>
      <c r="N13" s="85">
        <v>0</v>
      </c>
      <c r="P13" s="85">
        <v>0</v>
      </c>
      <c r="Q13" s="24"/>
      <c r="R13" s="85">
        <v>0</v>
      </c>
      <c r="S13" s="24"/>
      <c r="T13" s="85">
        <v>0</v>
      </c>
      <c r="V13" s="90">
        <v>10000</v>
      </c>
      <c r="W13" s="91"/>
      <c r="X13" s="90">
        <v>9639746887</v>
      </c>
      <c r="Y13" s="92"/>
      <c r="Z13" s="90">
        <v>6340</v>
      </c>
      <c r="AA13" s="91"/>
      <c r="AB13" s="90">
        <v>6143833643</v>
      </c>
      <c r="AC13" s="92"/>
      <c r="AD13" s="90">
        <v>3660</v>
      </c>
      <c r="AE13" s="91"/>
      <c r="AF13" s="90">
        <v>972200</v>
      </c>
      <c r="AG13" s="91"/>
      <c r="AH13" s="90">
        <v>3528147360</v>
      </c>
      <c r="AI13" s="91"/>
      <c r="AJ13" s="90">
        <v>3557607066</v>
      </c>
      <c r="AK13" s="24"/>
      <c r="AL13" s="103">
        <f>AJ13/'سرمایه گذاری ها'!$O$18</f>
        <v>1.1601825782345566E-2</v>
      </c>
    </row>
    <row r="14" spans="2:38" ht="60" x14ac:dyDescent="0.75">
      <c r="B14" s="85" t="s">
        <v>161</v>
      </c>
      <c r="C14" s="85"/>
      <c r="D14" s="85" t="s">
        <v>153</v>
      </c>
      <c r="E14" s="85"/>
      <c r="F14" s="85" t="s">
        <v>153</v>
      </c>
      <c r="G14" s="85"/>
      <c r="H14" s="85" t="s">
        <v>80</v>
      </c>
      <c r="I14" s="85"/>
      <c r="J14" s="85" t="s">
        <v>162</v>
      </c>
      <c r="K14" s="85"/>
      <c r="L14" s="85">
        <v>0</v>
      </c>
      <c r="M14" s="85"/>
      <c r="N14" s="85">
        <v>0</v>
      </c>
      <c r="O14" s="85"/>
      <c r="P14" s="85">
        <v>0</v>
      </c>
      <c r="Q14" s="85"/>
      <c r="R14" s="85">
        <v>0</v>
      </c>
      <c r="S14" s="85"/>
      <c r="T14" s="85">
        <v>0</v>
      </c>
      <c r="U14" s="85"/>
      <c r="V14" s="90">
        <v>10000</v>
      </c>
      <c r="W14" s="85"/>
      <c r="X14" s="90">
        <v>6032693227</v>
      </c>
      <c r="Y14" s="85"/>
      <c r="Z14" s="90">
        <v>10000</v>
      </c>
      <c r="AA14" s="85"/>
      <c r="AB14" s="90">
        <v>6062042961</v>
      </c>
      <c r="AC14" s="85"/>
      <c r="AD14" s="85">
        <v>0</v>
      </c>
      <c r="AE14" s="85"/>
      <c r="AF14" s="85">
        <v>0</v>
      </c>
      <c r="AG14" s="85"/>
      <c r="AH14" s="85">
        <v>0</v>
      </c>
      <c r="AI14" s="85"/>
      <c r="AJ14" s="85">
        <v>0</v>
      </c>
      <c r="AL14" s="103">
        <f>AJ14/'سرمایه گذاری ها'!$O$18</f>
        <v>0</v>
      </c>
    </row>
    <row r="15" spans="2:38" ht="30" customHeight="1" x14ac:dyDescent="0.75">
      <c r="B15" s="85" t="s">
        <v>163</v>
      </c>
      <c r="C15" s="85"/>
      <c r="D15" s="85" t="s">
        <v>153</v>
      </c>
      <c r="E15" s="85"/>
      <c r="F15" s="85" t="s">
        <v>153</v>
      </c>
      <c r="G15" s="85"/>
      <c r="H15" s="85" t="s">
        <v>80</v>
      </c>
      <c r="I15" s="85"/>
      <c r="J15" s="85" t="s">
        <v>162</v>
      </c>
      <c r="K15" s="85"/>
      <c r="L15" s="85">
        <v>0</v>
      </c>
      <c r="M15" s="85"/>
      <c r="N15" s="85">
        <v>0</v>
      </c>
      <c r="O15" s="85"/>
      <c r="P15" s="85">
        <v>0</v>
      </c>
      <c r="Q15" s="85"/>
      <c r="R15" s="85">
        <v>0</v>
      </c>
      <c r="S15" s="85"/>
      <c r="T15" s="85">
        <v>0</v>
      </c>
      <c r="U15" s="85"/>
      <c r="V15" s="90">
        <v>224</v>
      </c>
      <c r="W15" s="85"/>
      <c r="X15" s="90">
        <v>126276001</v>
      </c>
      <c r="Y15" s="85"/>
      <c r="Z15" s="90">
        <v>224</v>
      </c>
      <c r="AA15" s="85"/>
      <c r="AB15" s="90">
        <v>126308625</v>
      </c>
      <c r="AC15" s="85"/>
      <c r="AD15" s="85">
        <v>0</v>
      </c>
      <c r="AE15" s="85"/>
      <c r="AF15" s="85">
        <v>0</v>
      </c>
      <c r="AG15" s="85"/>
      <c r="AH15" s="85">
        <v>0</v>
      </c>
      <c r="AI15" s="85"/>
      <c r="AJ15" s="85">
        <v>0</v>
      </c>
      <c r="AL15" s="103">
        <f>AJ15/'سرمایه گذاری ها'!$O$18</f>
        <v>0</v>
      </c>
    </row>
    <row r="16" spans="2:38" ht="30" x14ac:dyDescent="0.75"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90"/>
      <c r="W16" s="85"/>
      <c r="X16" s="85"/>
      <c r="Y16" s="85"/>
      <c r="Z16" s="90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L16" s="103">
        <f>AJ16/'سرمایه گذاری ها'!$O$18</f>
        <v>0</v>
      </c>
    </row>
    <row r="17" spans="2:39" s="61" customFormat="1" ht="30.75" thickBot="1" x14ac:dyDescent="0.8">
      <c r="B17" s="133" t="s">
        <v>102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P17" s="102">
        <f t="shared" ref="P17:AG17" si="0">SUM(P11:P16)</f>
        <v>0</v>
      </c>
      <c r="Q17" s="102">
        <f t="shared" si="0"/>
        <v>0</v>
      </c>
      <c r="R17" s="102">
        <f t="shared" si="0"/>
        <v>0</v>
      </c>
      <c r="S17" s="102">
        <f t="shared" si="0"/>
        <v>0</v>
      </c>
      <c r="T17" s="102">
        <f t="shared" si="0"/>
        <v>0</v>
      </c>
      <c r="U17" s="102">
        <f t="shared" si="0"/>
        <v>0</v>
      </c>
      <c r="V17" s="102">
        <f t="shared" si="0"/>
        <v>48212</v>
      </c>
      <c r="W17" s="102">
        <f t="shared" si="0"/>
        <v>0</v>
      </c>
      <c r="X17" s="102">
        <f t="shared" si="0"/>
        <v>34426854528</v>
      </c>
      <c r="Y17" s="102">
        <f t="shared" si="0"/>
        <v>0</v>
      </c>
      <c r="Z17" s="102">
        <f t="shared" si="0"/>
        <v>16564</v>
      </c>
      <c r="AA17" s="102">
        <f t="shared" si="0"/>
        <v>0</v>
      </c>
      <c r="AB17" s="102">
        <f t="shared" si="0"/>
        <v>12332185229</v>
      </c>
      <c r="AC17" s="102">
        <f t="shared" si="0"/>
        <v>0</v>
      </c>
      <c r="AD17" s="102">
        <f t="shared" si="0"/>
        <v>31648</v>
      </c>
      <c r="AE17" s="102">
        <f t="shared" si="0"/>
        <v>0</v>
      </c>
      <c r="AF17" s="102">
        <f t="shared" si="0"/>
        <v>2530180</v>
      </c>
      <c r="AG17" s="102">
        <f t="shared" si="0"/>
        <v>0</v>
      </c>
      <c r="AH17" s="102">
        <f>SUM(AH11:AH16)</f>
        <v>22156285773</v>
      </c>
      <c r="AI17" s="65"/>
      <c r="AJ17" s="102">
        <f>SUM(AJ11:AJ16)</f>
        <v>22245391531</v>
      </c>
      <c r="AK17" s="65"/>
      <c r="AL17" s="106">
        <f>SUM(AL11:AL16)</f>
        <v>7.2545155272841333E-2</v>
      </c>
      <c r="AM17" s="61">
        <f>SUM(P17:AL17)</f>
        <v>91163343665.07254</v>
      </c>
    </row>
    <row r="18" spans="2:39" ht="21" customHeight="1" thickTop="1" x14ac:dyDescent="0.6"/>
    <row r="23" spans="2:39" ht="33" x14ac:dyDescent="0.8">
      <c r="T23" s="63">
        <v>4</v>
      </c>
    </row>
  </sheetData>
  <sortState xmlns:xlrd2="http://schemas.microsoft.com/office/spreadsheetml/2017/richdata2" ref="B11:AL16">
    <sortCondition descending="1" ref="AJ11:AJ16"/>
  </sortState>
  <mergeCells count="29">
    <mergeCell ref="B17:N17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  <mergeCell ref="V10"/>
    <mergeCell ref="X10"/>
    <mergeCell ref="V9:X9"/>
    <mergeCell ref="L9:L10"/>
    <mergeCell ref="N9:N10"/>
    <mergeCell ref="B8:N8"/>
    <mergeCell ref="P9:P10"/>
    <mergeCell ref="R9:R10"/>
    <mergeCell ref="B9:B10"/>
    <mergeCell ref="D9:D10"/>
    <mergeCell ref="F9:F10"/>
    <mergeCell ref="H9:H10"/>
    <mergeCell ref="J9:J10"/>
  </mergeCells>
  <printOptions horizontalCentered="1" verticalCentered="1"/>
  <pageMargins left="0.7" right="0.7" top="0.75" bottom="0.75" header="0.3" footer="0.3"/>
  <pageSetup paperSize="9" scale="3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17"/>
  <sheetViews>
    <sheetView rightToLeft="1" view="pageBreakPreview" zoomScale="60" zoomScaleNormal="70" workbookViewId="0">
      <selection activeCell="N16" sqref="N16"/>
    </sheetView>
  </sheetViews>
  <sheetFormatPr defaultRowHeight="21" x14ac:dyDescent="0.6"/>
  <cols>
    <col min="1" max="1" width="4.7109375" style="1" customWidth="1"/>
    <col min="2" max="2" width="39" style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8" style="1" bestFit="1" customWidth="1"/>
    <col min="13" max="13" width="1" style="1" customWidth="1"/>
    <col min="14" max="14" width="17" style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8" style="1" bestFit="1" customWidth="1"/>
    <col min="23" max="23" width="1" style="1" customWidth="1"/>
    <col min="24" max="24" width="14.8554687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34" t="s">
        <v>0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</row>
    <row r="3" spans="2:32" ht="39" x14ac:dyDescent="0.6">
      <c r="B3" s="134" t="s">
        <v>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</row>
    <row r="4" spans="2:32" ht="39" x14ac:dyDescent="0.6">
      <c r="B4" s="134" t="s">
        <v>147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</row>
    <row r="5" spans="2:32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2" s="2" customFormat="1" ht="30" x14ac:dyDescent="0.55000000000000004">
      <c r="B6" s="14" t="s">
        <v>118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2" s="16" customFormat="1" x14ac:dyDescent="0.6">
      <c r="B8" s="135" t="s">
        <v>37</v>
      </c>
      <c r="C8" s="135" t="s">
        <v>37</v>
      </c>
      <c r="D8" s="135" t="s">
        <v>37</v>
      </c>
      <c r="E8" s="135" t="s">
        <v>37</v>
      </c>
      <c r="F8" s="135" t="s">
        <v>37</v>
      </c>
      <c r="G8" s="135" t="s">
        <v>37</v>
      </c>
      <c r="H8" s="135" t="s">
        <v>37</v>
      </c>
      <c r="I8" s="135" t="s">
        <v>37</v>
      </c>
      <c r="J8" s="135" t="s">
        <v>37</v>
      </c>
      <c r="K8" s="24"/>
      <c r="L8" s="135" t="s">
        <v>146</v>
      </c>
      <c r="M8" s="135" t="s">
        <v>3</v>
      </c>
      <c r="N8" s="135" t="s">
        <v>3</v>
      </c>
      <c r="O8" s="135" t="s">
        <v>3</v>
      </c>
      <c r="P8" s="135" t="s">
        <v>3</v>
      </c>
      <c r="Q8" s="24"/>
      <c r="R8" s="135" t="s">
        <v>4</v>
      </c>
      <c r="S8" s="135" t="s">
        <v>4</v>
      </c>
      <c r="T8" s="135" t="s">
        <v>4</v>
      </c>
      <c r="U8" s="135" t="s">
        <v>4</v>
      </c>
      <c r="V8" s="135" t="s">
        <v>4</v>
      </c>
      <c r="W8" s="135" t="s">
        <v>4</v>
      </c>
      <c r="X8" s="135" t="s">
        <v>4</v>
      </c>
      <c r="Y8" s="24"/>
      <c r="Z8" s="135" t="s">
        <v>148</v>
      </c>
      <c r="AA8" s="135" t="s">
        <v>5</v>
      </c>
      <c r="AB8" s="135" t="s">
        <v>5</v>
      </c>
      <c r="AC8" s="135" t="s">
        <v>5</v>
      </c>
      <c r="AD8" s="135" t="s">
        <v>5</v>
      </c>
      <c r="AE8" s="135" t="s">
        <v>5</v>
      </c>
      <c r="AF8" s="135" t="s">
        <v>5</v>
      </c>
    </row>
    <row r="9" spans="2:32" s="16" customFormat="1" x14ac:dyDescent="0.6">
      <c r="B9" s="125" t="s">
        <v>38</v>
      </c>
      <c r="C9" s="23"/>
      <c r="D9" s="125" t="s">
        <v>111</v>
      </c>
      <c r="E9" s="23"/>
      <c r="F9" s="125" t="s">
        <v>30</v>
      </c>
      <c r="G9" s="23"/>
      <c r="H9" s="125" t="s">
        <v>39</v>
      </c>
      <c r="I9" s="23"/>
      <c r="J9" s="125" t="s">
        <v>27</v>
      </c>
      <c r="L9" s="125" t="s">
        <v>6</v>
      </c>
      <c r="M9" s="23"/>
      <c r="N9" s="125" t="s">
        <v>7</v>
      </c>
      <c r="O9" s="23"/>
      <c r="P9" s="125" t="s">
        <v>8</v>
      </c>
      <c r="R9" s="125" t="s">
        <v>9</v>
      </c>
      <c r="S9" s="125" t="s">
        <v>9</v>
      </c>
      <c r="T9" s="125" t="s">
        <v>9</v>
      </c>
      <c r="U9" s="23"/>
      <c r="V9" s="125" t="s">
        <v>10</v>
      </c>
      <c r="W9" s="125" t="s">
        <v>10</v>
      </c>
      <c r="X9" s="125" t="s">
        <v>10</v>
      </c>
      <c r="Z9" s="125" t="s">
        <v>6</v>
      </c>
      <c r="AA9" s="23"/>
      <c r="AB9" s="125" t="s">
        <v>7</v>
      </c>
      <c r="AC9" s="23"/>
      <c r="AD9" s="125" t="s">
        <v>8</v>
      </c>
      <c r="AE9" s="23"/>
      <c r="AF9" s="125" t="s">
        <v>40</v>
      </c>
    </row>
    <row r="10" spans="2:32" s="16" customFormat="1" ht="45.75" customHeight="1" x14ac:dyDescent="0.6">
      <c r="B10" s="126" t="s">
        <v>38</v>
      </c>
      <c r="C10" s="25"/>
      <c r="D10" s="126" t="s">
        <v>29</v>
      </c>
      <c r="E10" s="25"/>
      <c r="F10" s="126" t="s">
        <v>30</v>
      </c>
      <c r="G10" s="25"/>
      <c r="H10" s="126" t="s">
        <v>39</v>
      </c>
      <c r="I10" s="25"/>
      <c r="J10" s="126" t="s">
        <v>27</v>
      </c>
      <c r="L10" s="126" t="s">
        <v>6</v>
      </c>
      <c r="M10" s="25"/>
      <c r="N10" s="126" t="s">
        <v>7</v>
      </c>
      <c r="O10" s="25"/>
      <c r="P10" s="126" t="s">
        <v>8</v>
      </c>
      <c r="R10" s="126" t="s">
        <v>6</v>
      </c>
      <c r="S10" s="25"/>
      <c r="T10" s="126" t="s">
        <v>7</v>
      </c>
      <c r="U10" s="25"/>
      <c r="V10" s="126" t="s">
        <v>6</v>
      </c>
      <c r="W10" s="25"/>
      <c r="X10" s="126" t="s">
        <v>13</v>
      </c>
      <c r="Z10" s="126" t="s">
        <v>6</v>
      </c>
      <c r="AA10" s="25"/>
      <c r="AB10" s="126" t="s">
        <v>7</v>
      </c>
      <c r="AC10" s="25"/>
      <c r="AD10" s="126" t="s">
        <v>8</v>
      </c>
      <c r="AE10" s="25"/>
      <c r="AF10" s="126" t="s">
        <v>40</v>
      </c>
    </row>
    <row r="11" spans="2:32" ht="30.75" x14ac:dyDescent="0.85">
      <c r="L11" s="104">
        <v>0</v>
      </c>
      <c r="M11" s="104"/>
      <c r="N11" s="104">
        <v>0</v>
      </c>
      <c r="O11" s="104"/>
      <c r="P11" s="104">
        <v>0</v>
      </c>
      <c r="Q11" s="104"/>
      <c r="R11" s="104">
        <v>0</v>
      </c>
      <c r="S11" s="104"/>
      <c r="T11" s="104">
        <v>0</v>
      </c>
      <c r="U11" s="104"/>
      <c r="V11" s="104">
        <v>0</v>
      </c>
      <c r="W11" s="104"/>
      <c r="X11" s="104">
        <v>0</v>
      </c>
      <c r="Y11" s="104"/>
      <c r="Z11" s="104">
        <v>0</v>
      </c>
      <c r="AA11" s="104"/>
      <c r="AB11" s="104">
        <v>0</v>
      </c>
      <c r="AC11" s="104"/>
      <c r="AD11" s="104">
        <v>0</v>
      </c>
      <c r="AE11" s="104"/>
      <c r="AF11" s="104">
        <v>0</v>
      </c>
    </row>
    <row r="12" spans="2:32" ht="31.5" thickBot="1" x14ac:dyDescent="0.9">
      <c r="B12" s="136" t="s">
        <v>102</v>
      </c>
      <c r="C12" s="136"/>
      <c r="D12" s="136"/>
      <c r="E12" s="136"/>
      <c r="F12" s="136"/>
      <c r="G12" s="136"/>
      <c r="H12" s="136"/>
      <c r="I12" s="136"/>
      <c r="J12" s="136"/>
      <c r="L12" s="105">
        <v>0</v>
      </c>
      <c r="M12" s="104"/>
      <c r="N12" s="105">
        <v>0</v>
      </c>
      <c r="O12" s="104"/>
      <c r="P12" s="105">
        <v>0</v>
      </c>
      <c r="Q12" s="104"/>
      <c r="R12" s="105">
        <v>0</v>
      </c>
      <c r="S12" s="104"/>
      <c r="T12" s="105">
        <v>0</v>
      </c>
      <c r="U12" s="104"/>
      <c r="V12" s="105">
        <v>0</v>
      </c>
      <c r="W12" s="104"/>
      <c r="X12" s="105">
        <v>0</v>
      </c>
      <c r="Y12" s="104"/>
      <c r="Z12" s="105">
        <v>0</v>
      </c>
      <c r="AA12" s="104"/>
      <c r="AB12" s="105">
        <v>0</v>
      </c>
      <c r="AC12" s="104"/>
      <c r="AD12" s="105">
        <v>0</v>
      </c>
      <c r="AE12" s="104"/>
      <c r="AF12" s="105">
        <v>0</v>
      </c>
    </row>
    <row r="13" spans="2:32" ht="21.75" thickTop="1" x14ac:dyDescent="0.6"/>
    <row r="17" spans="16:16" ht="33" x14ac:dyDescent="0.8">
      <c r="P17" s="63">
        <v>5</v>
      </c>
    </row>
  </sheetData>
  <mergeCells count="26"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</mergeCells>
  <printOptions horizontalCentered="1" verticalCentered="1"/>
  <pageMargins left="0.7" right="0.7" top="0.75" bottom="0.75" header="0.3" footer="0.3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6"/>
  <sheetViews>
    <sheetView rightToLeft="1" workbookViewId="0">
      <selection activeCell="T10" sqref="T10:T15"/>
    </sheetView>
  </sheetViews>
  <sheetFormatPr defaultRowHeight="21" x14ac:dyDescent="0.55000000000000004"/>
  <cols>
    <col min="1" max="1" width="12.28515625" style="2" customWidth="1"/>
    <col min="2" max="2" width="21.7109375" style="2" customWidth="1"/>
    <col min="3" max="3" width="1" style="2" customWidth="1"/>
    <col min="4" max="4" width="1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11.7109375" style="2" bestFit="1" customWidth="1"/>
    <col min="11" max="11" width="1" style="2" customWidth="1"/>
    <col min="12" max="12" width="16" style="2" bestFit="1" customWidth="1"/>
    <col min="13" max="13" width="1" style="2" customWidth="1"/>
    <col min="14" max="14" width="19.5703125" style="2" customWidth="1"/>
    <col min="15" max="15" width="1" style="2" customWidth="1"/>
    <col min="16" max="16" width="15.42578125" style="2" bestFit="1" customWidth="1"/>
    <col min="17" max="17" width="1" style="2" customWidth="1"/>
    <col min="18" max="18" width="15.425781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2:28" ht="30" x14ac:dyDescent="0.55000000000000004">
      <c r="B3" s="122" t="s">
        <v>1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</row>
    <row r="4" spans="2:28" ht="30" x14ac:dyDescent="0.55000000000000004">
      <c r="B4" s="122" t="s">
        <v>147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</row>
    <row r="5" spans="2:28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30" x14ac:dyDescent="0.55000000000000004">
      <c r="B6" s="14" t="s">
        <v>119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0" customHeight="1" x14ac:dyDescent="0.55000000000000004">
      <c r="B8" s="140" t="s">
        <v>41</v>
      </c>
      <c r="C8" s="41"/>
      <c r="D8" s="135" t="s">
        <v>42</v>
      </c>
      <c r="E8" s="135" t="s">
        <v>42</v>
      </c>
      <c r="F8" s="135" t="s">
        <v>42</v>
      </c>
      <c r="G8" s="135" t="s">
        <v>42</v>
      </c>
      <c r="H8" s="135" t="s">
        <v>42</v>
      </c>
      <c r="I8" s="135" t="s">
        <v>42</v>
      </c>
      <c r="J8" s="135" t="s">
        <v>42</v>
      </c>
      <c r="K8" s="41"/>
      <c r="L8" s="135" t="s">
        <v>146</v>
      </c>
      <c r="M8" s="41"/>
      <c r="N8" s="135" t="s">
        <v>4</v>
      </c>
      <c r="O8" s="135" t="s">
        <v>4</v>
      </c>
      <c r="P8" s="135" t="s">
        <v>4</v>
      </c>
      <c r="Q8" s="41"/>
      <c r="R8" s="135" t="s">
        <v>148</v>
      </c>
      <c r="S8" s="135" t="s">
        <v>5</v>
      </c>
      <c r="T8" s="135" t="s">
        <v>5</v>
      </c>
    </row>
    <row r="9" spans="2:28" s="4" customFormat="1" ht="47.25" customHeight="1" x14ac:dyDescent="0.55000000000000004">
      <c r="B9" s="141" t="s">
        <v>41</v>
      </c>
      <c r="C9" s="41"/>
      <c r="D9" s="138" t="s">
        <v>43</v>
      </c>
      <c r="E9" s="42"/>
      <c r="F9" s="138" t="s">
        <v>44</v>
      </c>
      <c r="G9" s="42"/>
      <c r="H9" s="138" t="s">
        <v>45</v>
      </c>
      <c r="I9" s="42"/>
      <c r="J9" s="138" t="s">
        <v>30</v>
      </c>
      <c r="K9" s="41"/>
      <c r="L9" s="138" t="s">
        <v>46</v>
      </c>
      <c r="M9" s="41"/>
      <c r="N9" s="138" t="s">
        <v>47</v>
      </c>
      <c r="O9" s="42"/>
      <c r="P9" s="138" t="s">
        <v>48</v>
      </c>
      <c r="Q9" s="41"/>
      <c r="R9" s="138" t="s">
        <v>46</v>
      </c>
      <c r="S9" s="42"/>
      <c r="T9" s="139" t="s">
        <v>40</v>
      </c>
    </row>
    <row r="10" spans="2:28" s="4" customFormat="1" x14ac:dyDescent="0.55000000000000004">
      <c r="B10" s="5" t="s">
        <v>50</v>
      </c>
      <c r="C10" s="5"/>
      <c r="D10" s="30" t="s">
        <v>51</v>
      </c>
      <c r="E10" s="5"/>
      <c r="F10" s="5" t="s">
        <v>49</v>
      </c>
      <c r="G10" s="5"/>
      <c r="H10" s="5" t="s">
        <v>52</v>
      </c>
      <c r="I10" s="5"/>
      <c r="J10" s="31">
        <v>0</v>
      </c>
      <c r="K10" s="5"/>
      <c r="L10" s="31">
        <v>542607367</v>
      </c>
      <c r="M10" s="5"/>
      <c r="N10" s="31">
        <v>119681705249</v>
      </c>
      <c r="O10" s="5"/>
      <c r="P10" s="31">
        <v>67298587041</v>
      </c>
      <c r="Q10" s="5"/>
      <c r="R10" s="31">
        <v>52925725575</v>
      </c>
      <c r="S10" s="5"/>
      <c r="T10" s="48">
        <f>R10/'سرمایه گذاری ها'!$O$18</f>
        <v>0.172597770392831</v>
      </c>
    </row>
    <row r="11" spans="2:28" s="4" customFormat="1" x14ac:dyDescent="0.55000000000000004">
      <c r="B11" s="5" t="s">
        <v>53</v>
      </c>
      <c r="C11" s="5"/>
      <c r="D11" s="30" t="s">
        <v>54</v>
      </c>
      <c r="E11" s="5"/>
      <c r="F11" s="5" t="s">
        <v>49</v>
      </c>
      <c r="G11" s="5"/>
      <c r="H11" s="5" t="s">
        <v>55</v>
      </c>
      <c r="I11" s="5"/>
      <c r="J11" s="31">
        <v>0</v>
      </c>
      <c r="K11" s="5"/>
      <c r="L11" s="31">
        <v>251547653</v>
      </c>
      <c r="M11" s="5"/>
      <c r="N11" s="31">
        <v>1998598</v>
      </c>
      <c r="O11" s="5"/>
      <c r="P11" s="31">
        <v>840000</v>
      </c>
      <c r="Q11" s="5"/>
      <c r="R11" s="31">
        <v>252706251</v>
      </c>
      <c r="S11" s="5"/>
      <c r="T11" s="48">
        <f>R11/'سرمایه گذاری ها'!$O$18</f>
        <v>8.2410840877604951E-4</v>
      </c>
    </row>
    <row r="12" spans="2:28" s="4" customFormat="1" x14ac:dyDescent="0.55000000000000004">
      <c r="B12" s="5" t="s">
        <v>56</v>
      </c>
      <c r="C12" s="5"/>
      <c r="D12" s="30" t="s">
        <v>57</v>
      </c>
      <c r="E12" s="5"/>
      <c r="F12" s="5" t="s">
        <v>58</v>
      </c>
      <c r="G12" s="5"/>
      <c r="H12" s="5" t="s">
        <v>59</v>
      </c>
      <c r="I12" s="5"/>
      <c r="J12" s="31">
        <v>0</v>
      </c>
      <c r="K12" s="5"/>
      <c r="L12" s="31">
        <v>20000000</v>
      </c>
      <c r="M12" s="5"/>
      <c r="N12" s="31">
        <v>0</v>
      </c>
      <c r="O12" s="5"/>
      <c r="P12" s="31">
        <v>0</v>
      </c>
      <c r="Q12" s="5"/>
      <c r="R12" s="31">
        <v>20000000</v>
      </c>
      <c r="S12" s="5"/>
      <c r="T12" s="48">
        <f>R12/'سرمایه گذاری ها'!$O$18</f>
        <v>6.5222637391431173E-5</v>
      </c>
    </row>
    <row r="13" spans="2:28" s="4" customFormat="1" ht="63" x14ac:dyDescent="0.55000000000000004">
      <c r="B13" s="5" t="s">
        <v>60</v>
      </c>
      <c r="C13" s="5"/>
      <c r="D13" s="30" t="s">
        <v>61</v>
      </c>
      <c r="E13" s="5"/>
      <c r="F13" s="5" t="s">
        <v>58</v>
      </c>
      <c r="G13" s="5"/>
      <c r="H13" s="5" t="s">
        <v>62</v>
      </c>
      <c r="I13" s="5"/>
      <c r="J13" s="31">
        <v>0</v>
      </c>
      <c r="K13" s="5"/>
      <c r="L13" s="31">
        <v>700000</v>
      </c>
      <c r="M13" s="5"/>
      <c r="N13" s="31">
        <v>1000000</v>
      </c>
      <c r="O13" s="5"/>
      <c r="P13" s="31">
        <v>0</v>
      </c>
      <c r="Q13" s="5"/>
      <c r="R13" s="31">
        <v>1700000</v>
      </c>
      <c r="S13" s="5"/>
      <c r="T13" s="48">
        <f>R13/'سرمایه گذاری ها'!$O$18</f>
        <v>5.5439241782716492E-6</v>
      </c>
    </row>
    <row r="14" spans="2:28" s="4" customFormat="1" x14ac:dyDescent="0.55000000000000004">
      <c r="B14" s="5"/>
      <c r="C14" s="5"/>
      <c r="D14" s="30"/>
      <c r="E14" s="5"/>
      <c r="F14" s="5"/>
      <c r="G14" s="5"/>
      <c r="H14" s="5"/>
      <c r="I14" s="5"/>
      <c r="J14" s="31"/>
      <c r="K14" s="5"/>
      <c r="L14" s="31"/>
      <c r="M14" s="5"/>
      <c r="N14" s="31"/>
      <c r="O14" s="5"/>
      <c r="P14" s="31"/>
      <c r="Q14" s="5"/>
      <c r="R14" s="31"/>
      <c r="S14" s="5"/>
      <c r="T14" s="48"/>
    </row>
    <row r="15" spans="2:28" ht="27" thickBot="1" x14ac:dyDescent="0.6">
      <c r="B15" s="137" t="s">
        <v>102</v>
      </c>
      <c r="C15" s="137"/>
      <c r="D15" s="137"/>
      <c r="E15" s="137"/>
      <c r="F15" s="137"/>
      <c r="G15" s="137"/>
      <c r="H15" s="137"/>
      <c r="I15" s="137"/>
      <c r="J15" s="137"/>
      <c r="L15" s="10">
        <f>SUM(L10:L13)</f>
        <v>814855020</v>
      </c>
      <c r="N15" s="10">
        <f>SUM(N10:N13)</f>
        <v>119684703847</v>
      </c>
      <c r="P15" s="10">
        <f>SUM(P10:P13)</f>
        <v>67299427041</v>
      </c>
      <c r="R15" s="10">
        <f>SUM(R10:R13)</f>
        <v>53200131826</v>
      </c>
      <c r="T15" s="72">
        <f>SUM(T10:T13)</f>
        <v>0.17349264536317674</v>
      </c>
    </row>
    <row r="16" spans="2:28" ht="21.75" thickTop="1" x14ac:dyDescent="0.55000000000000004"/>
    <row r="26" spans="10:10" ht="33" x14ac:dyDescent="0.8">
      <c r="J26" s="63">
        <v>6</v>
      </c>
    </row>
  </sheetData>
  <sortState xmlns:xlrd2="http://schemas.microsoft.com/office/spreadsheetml/2017/richdata2" ref="B10:T13">
    <sortCondition descending="1" ref="R10:R13"/>
  </sortState>
  <mergeCells count="18">
    <mergeCell ref="J9"/>
    <mergeCell ref="D8:J8"/>
    <mergeCell ref="B2:T2"/>
    <mergeCell ref="B3:T3"/>
    <mergeCell ref="B4:T4"/>
    <mergeCell ref="B15:J15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1"/>
  <sheetViews>
    <sheetView rightToLeft="1" workbookViewId="0">
      <selection activeCell="L10" sqref="L10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2:28" ht="30" x14ac:dyDescent="0.6">
      <c r="B3" s="122" t="s">
        <v>1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2:28" ht="30" x14ac:dyDescent="0.6">
      <c r="B4" s="122" t="s">
        <v>147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2:28" ht="117" customHeight="1" x14ac:dyDescent="0.6"/>
    <row r="6" spans="2:28" s="2" customFormat="1" ht="30" x14ac:dyDescent="0.55000000000000004">
      <c r="B6" s="14" t="s">
        <v>121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 x14ac:dyDescent="0.6">
      <c r="B7" s="143" t="s">
        <v>110</v>
      </c>
      <c r="D7" s="122" t="s">
        <v>148</v>
      </c>
      <c r="E7" s="122" t="s">
        <v>5</v>
      </c>
      <c r="F7" s="122" t="s">
        <v>5</v>
      </c>
      <c r="G7" s="122" t="s">
        <v>5</v>
      </c>
      <c r="H7" s="122" t="s">
        <v>5</v>
      </c>
      <c r="I7" s="122" t="s">
        <v>5</v>
      </c>
      <c r="J7" s="122" t="s">
        <v>5</v>
      </c>
      <c r="K7" s="122" t="s">
        <v>5</v>
      </c>
      <c r="L7" s="122" t="s">
        <v>5</v>
      </c>
      <c r="M7" s="122" t="s">
        <v>5</v>
      </c>
      <c r="N7" s="122" t="s">
        <v>5</v>
      </c>
    </row>
    <row r="8" spans="2:28" ht="30" x14ac:dyDescent="0.6">
      <c r="B8" s="143" t="s">
        <v>2</v>
      </c>
      <c r="D8" s="142" t="s">
        <v>6</v>
      </c>
      <c r="E8" s="26"/>
      <c r="F8" s="142" t="s">
        <v>32</v>
      </c>
      <c r="G8" s="26"/>
      <c r="H8" s="142" t="s">
        <v>33</v>
      </c>
      <c r="I8" s="26"/>
      <c r="J8" s="142" t="s">
        <v>34</v>
      </c>
      <c r="K8" s="26"/>
      <c r="L8" s="142" t="s">
        <v>35</v>
      </c>
      <c r="M8" s="26"/>
      <c r="N8" s="142" t="s">
        <v>36</v>
      </c>
    </row>
    <row r="9" spans="2:28" x14ac:dyDescent="0.6">
      <c r="D9" s="81">
        <v>0</v>
      </c>
      <c r="E9" s="81"/>
      <c r="F9" s="81">
        <v>0</v>
      </c>
      <c r="G9" s="81"/>
      <c r="H9" s="81">
        <v>0</v>
      </c>
      <c r="I9" s="81"/>
      <c r="J9" s="81">
        <v>0</v>
      </c>
      <c r="K9" s="81"/>
      <c r="L9" s="81">
        <v>0</v>
      </c>
      <c r="M9" s="81"/>
      <c r="N9" s="81"/>
    </row>
    <row r="10" spans="2:28" ht="22.5" thickBot="1" x14ac:dyDescent="0.65">
      <c r="B10" s="2" t="s">
        <v>102</v>
      </c>
      <c r="D10" s="82">
        <v>0</v>
      </c>
      <c r="E10" s="81"/>
      <c r="F10" s="82">
        <v>0</v>
      </c>
      <c r="G10" s="81"/>
      <c r="H10" s="82">
        <v>0</v>
      </c>
      <c r="I10" s="81"/>
      <c r="J10" s="82">
        <v>0</v>
      </c>
      <c r="K10" s="81"/>
      <c r="L10" s="82">
        <v>0</v>
      </c>
      <c r="M10" s="81"/>
      <c r="N10" s="82"/>
    </row>
    <row r="11" spans="2:28" ht="21.75" thickTop="1" x14ac:dyDescent="0.6"/>
    <row r="21" spans="8:8" ht="30" x14ac:dyDescent="0.75">
      <c r="H21" s="64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AB18"/>
  <sheetViews>
    <sheetView rightToLeft="1" workbookViewId="0">
      <selection activeCell="H14" sqref="H14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6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 x14ac:dyDescent="0.55000000000000004">
      <c r="B2" s="122" t="s">
        <v>0</v>
      </c>
      <c r="C2" s="122"/>
      <c r="D2" s="122"/>
      <c r="E2" s="122"/>
      <c r="F2" s="122"/>
      <c r="G2" s="122"/>
      <c r="H2" s="122"/>
    </row>
    <row r="3" spans="1:28" ht="30" x14ac:dyDescent="0.55000000000000004">
      <c r="B3" s="122" t="s">
        <v>63</v>
      </c>
      <c r="C3" s="122"/>
      <c r="D3" s="122"/>
      <c r="E3" s="122"/>
      <c r="F3" s="122"/>
      <c r="G3" s="122"/>
      <c r="H3" s="122"/>
    </row>
    <row r="4" spans="1:28" ht="30" x14ac:dyDescent="0.55000000000000004">
      <c r="B4" s="122" t="s">
        <v>147</v>
      </c>
      <c r="C4" s="122"/>
      <c r="D4" s="122"/>
      <c r="E4" s="122"/>
      <c r="F4" s="122"/>
      <c r="G4" s="122"/>
      <c r="H4" s="122"/>
    </row>
    <row r="6" spans="1:28" ht="30" x14ac:dyDescent="0.55000000000000004">
      <c r="A6" s="2" t="s">
        <v>120</v>
      </c>
      <c r="B6" s="14" t="s">
        <v>122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s="4" customFormat="1" ht="51" customHeight="1" x14ac:dyDescent="0.6">
      <c r="B8" s="144" t="s">
        <v>67</v>
      </c>
      <c r="C8" s="45"/>
      <c r="D8" s="144" t="s">
        <v>46</v>
      </c>
      <c r="E8" s="45"/>
      <c r="F8" s="144" t="s">
        <v>89</v>
      </c>
      <c r="G8" s="45"/>
      <c r="H8" s="144" t="s">
        <v>12</v>
      </c>
    </row>
    <row r="9" spans="1:28" s="4" customFormat="1" x14ac:dyDescent="0.55000000000000004">
      <c r="B9" s="4" t="s">
        <v>99</v>
      </c>
      <c r="D9" s="74">
        <v>24475763893</v>
      </c>
      <c r="F9" s="48">
        <f>D9/$D$13</f>
        <v>0.99364271319401654</v>
      </c>
      <c r="G9" s="6"/>
      <c r="H9" s="48">
        <f>D9/'سرمایه گذاری ها'!$O$18</f>
        <v>7.9818693663571139E-2</v>
      </c>
    </row>
    <row r="10" spans="1:28" s="4" customFormat="1" x14ac:dyDescent="0.55000000000000004">
      <c r="B10" s="4" t="s">
        <v>100</v>
      </c>
      <c r="D10" s="74">
        <v>150722232</v>
      </c>
      <c r="F10" s="48">
        <f t="shared" ref="F10:F11" si="0">D10/$D$13</f>
        <v>6.1188712310617658E-3</v>
      </c>
      <c r="G10" s="6"/>
      <c r="H10" s="48">
        <f>D10/'سرمایه گذاری ها'!$O$18</f>
        <v>4.9152507422815816E-4</v>
      </c>
    </row>
    <row r="11" spans="1:28" s="4" customFormat="1" x14ac:dyDescent="0.55000000000000004">
      <c r="B11" s="4" t="s">
        <v>101</v>
      </c>
      <c r="D11" s="74">
        <v>5872738</v>
      </c>
      <c r="F11" s="48">
        <f t="shared" si="0"/>
        <v>2.3841557492170902E-4</v>
      </c>
      <c r="G11" s="6"/>
      <c r="H11" s="48">
        <f>D11/'سرمایه گذاری ها'!$O$18</f>
        <v>1.9151773053443935E-5</v>
      </c>
    </row>
    <row r="12" spans="1:28" s="4" customFormat="1" x14ac:dyDescent="0.55000000000000004">
      <c r="D12" s="74"/>
      <c r="F12" s="48"/>
      <c r="G12" s="6"/>
      <c r="H12" s="48"/>
    </row>
    <row r="13" spans="1:28" ht="21.75" thickBot="1" x14ac:dyDescent="0.6">
      <c r="B13" s="32" t="s">
        <v>102</v>
      </c>
      <c r="D13" s="10">
        <f>SUM(D9:D12)</f>
        <v>24632358863</v>
      </c>
      <c r="F13" s="72">
        <f>SUM(F9:F12)</f>
        <v>1</v>
      </c>
      <c r="G13" s="47"/>
      <c r="H13" s="72">
        <f>SUM(H9:H12)</f>
        <v>8.0329370510852746E-2</v>
      </c>
    </row>
    <row r="14" spans="1:28" ht="21.75" thickTop="1" x14ac:dyDescent="0.55000000000000004"/>
    <row r="18" spans="4:4" ht="30" x14ac:dyDescent="0.75">
      <c r="D18" s="65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Fatemeh Mohamadinezhad</cp:lastModifiedBy>
  <cp:lastPrinted>2022-04-26T12:23:28Z</cp:lastPrinted>
  <dcterms:created xsi:type="dcterms:W3CDTF">2021-12-28T12:49:50Z</dcterms:created>
  <dcterms:modified xsi:type="dcterms:W3CDTF">2022-04-27T10:29:53Z</dcterms:modified>
</cp:coreProperties>
</file>