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بهمن\ارمغان\"/>
    </mc:Choice>
  </mc:AlternateContent>
  <xr:revisionPtr revIDLastSave="0" documentId="13_ncr:1_{87B9ED93-A9BC-4E9F-921B-A594EE807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4" i="10" l="1"/>
  <c r="P74" i="10"/>
  <c r="N74" i="10"/>
  <c r="L74" i="10"/>
  <c r="J74" i="10"/>
  <c r="H74" i="10"/>
  <c r="F74" i="10"/>
  <c r="D74" i="10"/>
  <c r="V85" i="11"/>
  <c r="T85" i="11"/>
  <c r="R85" i="11"/>
  <c r="P85" i="11"/>
  <c r="N85" i="11"/>
  <c r="L85" i="11"/>
  <c r="J85" i="11"/>
  <c r="H85" i="11"/>
  <c r="F85" i="11"/>
  <c r="D85" i="11"/>
  <c r="R15" i="6"/>
  <c r="G36" i="1"/>
  <c r="E36" i="1"/>
  <c r="F14" i="14"/>
  <c r="H32" i="8"/>
  <c r="F32" i="8"/>
  <c r="R35" i="9"/>
  <c r="T32" i="8"/>
  <c r="R32" i="8"/>
  <c r="P32" i="8"/>
  <c r="Y36" i="1"/>
  <c r="W36" i="1"/>
  <c r="U36" i="1"/>
  <c r="S36" i="1"/>
  <c r="Q36" i="1"/>
  <c r="I36" i="1"/>
  <c r="E12" i="16"/>
  <c r="M36" i="1" l="1"/>
  <c r="I12" i="16" s="1"/>
  <c r="F36" i="1"/>
  <c r="H36" i="1"/>
  <c r="J36" i="1"/>
  <c r="K36" i="1"/>
  <c r="L36" i="1"/>
  <c r="N36" i="1"/>
  <c r="O36" i="1"/>
  <c r="P36" i="1"/>
  <c r="K12" i="16"/>
  <c r="R36" i="1"/>
  <c r="T36" i="1"/>
  <c r="V36" i="1"/>
  <c r="M12" i="16"/>
  <c r="X36" i="1"/>
  <c r="Z36" i="1"/>
  <c r="D14" i="14"/>
  <c r="P35" i="9"/>
  <c r="N35" i="9"/>
  <c r="L35" i="9"/>
  <c r="J35" i="9"/>
  <c r="H35" i="9"/>
  <c r="F35" i="9"/>
  <c r="D35" i="9"/>
  <c r="N32" i="8"/>
  <c r="L32" i="8"/>
  <c r="J32" i="8"/>
  <c r="J14" i="13"/>
  <c r="F14" i="13"/>
  <c r="L15" i="7"/>
  <c r="R15" i="7"/>
  <c r="T15" i="7"/>
  <c r="P15" i="7"/>
  <c r="N15" i="7"/>
  <c r="J15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O18" i="16" l="1"/>
  <c r="I18" i="16"/>
  <c r="E13" i="16"/>
  <c r="E18" i="16" s="1"/>
  <c r="M18" i="16"/>
  <c r="K18" i="16"/>
  <c r="D13" i="15"/>
  <c r="AA36" i="1" l="1"/>
  <c r="Q13" i="16"/>
  <c r="G13" i="16"/>
  <c r="G18" i="16" s="1"/>
  <c r="Q18" i="16"/>
  <c r="Q12" i="16"/>
  <c r="Q16" i="16"/>
  <c r="Q14" i="16"/>
  <c r="Q17" i="16"/>
  <c r="Q15" i="16"/>
  <c r="T15" i="6" l="1"/>
  <c r="F13" i="15"/>
  <c r="H13" i="15"/>
</calcChain>
</file>

<file path=xl/sharedStrings.xml><?xml version="1.0" encoding="utf-8"?>
<sst xmlns="http://schemas.openxmlformats.org/spreadsheetml/2006/main" count="811" uniqueCount="218">
  <si>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</si>
  <si>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</si>
  <si>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</si>
  <si>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</si>
  <si>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</si>
  <si>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</si>
  <si>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</si>
  <si>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</si>
  <si>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</si>
  <si>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</si>
  <si>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</si>
  <si>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</si>
  <si>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</si>
  <si>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</si>
  <si>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بانک‌پارسیان‌</t>
  </si>
  <si>
    <t>پالایش نفت بندرعباس</t>
  </si>
  <si>
    <t>پلی پروپیلن جم - جم پیلن</t>
  </si>
  <si>
    <t>توسعه‌معادن‌وفلزات‌</t>
  </si>
  <si>
    <t>سهامی ذوب آهن  اصفهان</t>
  </si>
  <si>
    <t>سیمان‌شاهرود</t>
  </si>
  <si>
    <t>فولاد مبارکه اصفهان</t>
  </si>
  <si>
    <t>م .صنایع و معادن احیاء سپاهان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</si>
  <si>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</si>
  <si>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</si>
  <si>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</si>
  <si>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</si>
  <si>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</si>
  <si>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</si>
  <si>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</si>
  <si>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</si>
  <si>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</si>
  <si>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</si>
  <si>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</si>
  <si>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</si>
  <si>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</si>
  <si>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</si>
  <si>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</si>
  <si>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</si>
  <si>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</si>
  <si>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</si>
  <si>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</si>
  <si>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</si>
  <si>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</si>
  <si>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</si>
  <si>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</si>
  <si>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</si>
  <si>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</si>
  <si>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</si>
  <si>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</si>
  <si>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</si>
  <si>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</si>
  <si>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</si>
  <si>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</si>
  <si>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کشاورزی ملاصدرا</t>
  </si>
  <si>
    <t>795176637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</si>
  <si>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</si>
  <si>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</si>
  <si>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</si>
  <si>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</si>
  <si>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</si>
  <si>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</si>
  <si>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</si>
  <si>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</si>
  <si>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</si>
  <si>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</si>
  <si>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</si>
  <si>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</si>
  <si>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</si>
  <si>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</si>
  <si>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</si>
  <si>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</si>
  <si>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</si>
  <si>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</si>
  <si>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</si>
  <si>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</si>
  <si>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</si>
  <si>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</si>
  <si>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</si>
  <si>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</si>
  <si>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</si>
  <si>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</si>
  <si>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</si>
  <si>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</si>
  <si>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</si>
  <si>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</si>
  <si>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</si>
  <si>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</si>
  <si>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</si>
  <si>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</si>
  <si>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</si>
  <si>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</si>
  <si>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</si>
  <si>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</si>
  <si>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</si>
  <si>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</si>
  <si>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</si>
  <si>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1400/05/11</t>
  </si>
  <si>
    <t>فولاد  خوزستان</t>
  </si>
  <si>
    <t>1400/04/09</t>
  </si>
  <si>
    <t>پتروشیمی‌ خارک‌</t>
  </si>
  <si>
    <t>1400/04/28</t>
  </si>
  <si>
    <t>بانک ملت</t>
  </si>
  <si>
    <t>1400/04/29</t>
  </si>
  <si>
    <t>1400/04/27</t>
  </si>
  <si>
    <t>شرکت قند بیستون</t>
  </si>
  <si>
    <t>1400/02/20</t>
  </si>
  <si>
    <t>فرآوری معدنی اپال کانی پارس</t>
  </si>
  <si>
    <t>1400/02/22</t>
  </si>
  <si>
    <t>سپیدار سیستم آسیا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</si>
  <si>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</si>
  <si>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</si>
  <si>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</si>
  <si>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</si>
  <si>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</si>
  <si>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</si>
  <si>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</si>
  <si>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</si>
  <si>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گروه مپنا (سهامی عام)</t>
  </si>
  <si>
    <t>پالایش نفت اصفهان</t>
  </si>
  <si>
    <t>پالایش نفت تبریز</t>
  </si>
  <si>
    <t>پالایش نفت تهران</t>
  </si>
  <si>
    <t>داروسازی‌ اکسیر</t>
  </si>
  <si>
    <t>تولید ژلاتین کپسول ایران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</si>
  <si>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</si>
  <si>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</si>
  <si>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</si>
  <si>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</si>
  <si>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</si>
  <si>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</si>
  <si>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</si>
  <si>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</si>
  <si>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</si>
  <si>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</si>
  <si>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قند نقش جهان</t>
  </si>
  <si>
    <t>سرمایه‌گذاری‌غدیر(هلدینگ‌</t>
  </si>
  <si>
    <t>سرمایه‌گذاری‌ ملی‌ایران‌</t>
  </si>
  <si>
    <t>بانک صادرات ایران</t>
  </si>
  <si>
    <t>بانک دی</t>
  </si>
  <si>
    <t>تامین سرمایه دماوند</t>
  </si>
  <si>
    <t>ح . تامین سرمایه دماوند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</si>
  <si>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</si>
  <si>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</si>
  <si>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</si>
  <si>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</si>
  <si>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</si>
  <si>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</si>
  <si>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</si>
  <si>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</si>
  <si>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</si>
  <si>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</si>
  <si>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</si>
  <si>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</si>
  <si>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</si>
  <si>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</si>
  <si>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</si>
  <si>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</si>
  <si>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</si>
  <si>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</si>
  <si>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</si>
  <si>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</si>
  <si>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</si>
  <si>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</si>
  <si>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</si>
  <si>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</si>
  <si>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</si>
  <si>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</si>
  <si>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</si>
  <si>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</si>
  <si>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</si>
  <si>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</si>
  <si>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</si>
  <si>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</si>
  <si>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</si>
  <si>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</si>
  <si>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>1400/10/30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</si>
  <si>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</si>
  <si>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</si>
  <si>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</si>
  <si>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</si>
  <si>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</si>
  <si>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</si>
  <si>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</si>
  <si>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</si>
  <si>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</si>
  <si>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</si>
  <si>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پمپ‌ سازی‌ ایران‌</t>
  </si>
  <si>
    <t>توسعه سامانه ی نرم افزاری نگین</t>
  </si>
  <si>
    <t>روغن‌ نباتی‌ ناب</t>
  </si>
  <si>
    <t>ریل پرداز نو آفرین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</si>
  <si>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</si>
  <si>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</si>
  <si>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</si>
  <si>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</si>
  <si>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</si>
  <si>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</si>
  <si>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</si>
  <si>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</si>
  <si>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</si>
  <si>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</si>
  <si>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</si>
  <si>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عمران و توسعه شاهد</t>
  </si>
  <si>
    <t>1400/08/29</t>
  </si>
  <si>
    <t>1400/09/06</t>
  </si>
  <si>
    <t>1400/07/27</t>
  </si>
  <si>
    <t>1400/06/13</t>
  </si>
  <si>
    <t>1400/06/23</t>
  </si>
  <si>
    <t>صنعت غذایی کورش</t>
  </si>
  <si>
    <t>قطعات‌ اتومبیل‌ ایران‌</t>
  </si>
  <si>
    <t>کالسیمین‌</t>
  </si>
  <si>
    <t>پارس فولاد سبزوار</t>
  </si>
  <si>
    <t>آلومینیوم‌ایران‌</t>
  </si>
  <si>
    <t>سپید ماکیان</t>
  </si>
  <si>
    <t>3.5.سایردرآمدها</t>
  </si>
  <si>
    <t>3.4.سود اوراق بدهی و سپرده بانکی</t>
  </si>
  <si>
    <t>3.2.درآمد حاصل از سرمایه گذاری در اوراق بدهی</t>
  </si>
  <si>
    <t>برای ماه منتهی به 1400/11/30</t>
  </si>
  <si>
    <t>1400/11/30</t>
  </si>
  <si>
    <t>قنداصفهان‌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</si>
</sst>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%"/>
    <numFmt numFmtId="165" formatCode="#.##0"/>
  </numFmts>
  <fonts count="18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/>
    <xf numFmtId="3" fontId="4" fillId="0" borderId="4" xfId="0" applyNumberFormat="1" applyFont="1" applyBorder="1" applyAlignment="1"/>
    <xf numFmtId="164" fontId="4" fillId="0" borderId="0" xfId="1" applyNumberFormat="1" applyFont="1" applyAlignment="1">
      <alignment wrapText="1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2" fillId="0" borderId="0" xfId="0" applyFont="1" applyBorder="1"/>
    <xf numFmtId="0" fontId="13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12</xdr:col>
      <xdr:colOff>365125</xdr:colOff>
      <xdr:row>52</xdr:row>
      <xdr:rowOff>174939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78E997-EC70-4FF8-8109-16757549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043875" y="142875"/>
          <a:ext cx="7604125" cy="9938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FC61-7FBA-4B38-8260-979DF7A8D485}">
  <dimension ref="A1"/>
  <sheetViews>
    <sheetView rightToLeft="1" tabSelected="1" view="pageBreakPreview" zoomScale="60" zoomScaleNormal="100" workbookViewId="0">
      <selection activeCell="S48" sqref="S48"/>
    </sheetView>
  </sheetViews>
  <sheetFormatPr defaultRowHeight="15" x14ac:dyDescent="0.25"/>
  <sheetData/>
  <pageMargins left="0.7" right="0.7" top="0.75" bottom="0.75" header="0.3" footer="0.3"/>
  <pageSetup paperSize="9" scale="73" orientation="portrait" verticalDpi="0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87"/>
  <sheetViews>
    <sheetView rightToLeft="1" topLeftCell="A70" zoomScale="85" zoomScaleNormal="85" workbookViewId="0">
      <selection activeCell="C23" sqref="C23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2:28" ht="30" x14ac:dyDescent="0.55000000000000004">
      <c r="B3" s="100" t="s">
        <v>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2:28" ht="30" x14ac:dyDescent="0.55000000000000004">
      <c r="B4" s="100" t="s">
        <v>215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178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6" t="s">
        <v>2</v>
      </c>
      <c r="D9" s="100" t="s">
        <v>71</v>
      </c>
      <c r="E9" s="100" t="s">
        <v>71</v>
      </c>
      <c r="F9" s="100" t="s">
        <v>71</v>
      </c>
      <c r="G9" s="100" t="s">
        <v>71</v>
      </c>
      <c r="H9" s="100" t="s">
        <v>71</v>
      </c>
      <c r="I9" s="100" t="s">
        <v>71</v>
      </c>
      <c r="J9" s="100" t="s">
        <v>71</v>
      </c>
      <c r="K9" s="100" t="s">
        <v>71</v>
      </c>
      <c r="L9" s="100" t="s">
        <v>71</v>
      </c>
      <c r="N9" s="100" t="s">
        <v>72</v>
      </c>
      <c r="O9" s="100" t="s">
        <v>72</v>
      </c>
      <c r="P9" s="100" t="s">
        <v>72</v>
      </c>
      <c r="Q9" s="100" t="s">
        <v>72</v>
      </c>
      <c r="R9" s="100" t="s">
        <v>72</v>
      </c>
      <c r="S9" s="100" t="s">
        <v>72</v>
      </c>
      <c r="T9" s="100" t="s">
        <v>72</v>
      </c>
      <c r="U9" s="100" t="s">
        <v>72</v>
      </c>
      <c r="V9" s="100" t="s">
        <v>72</v>
      </c>
    </row>
    <row r="10" spans="2:28" s="54" customFormat="1" ht="55.5" customHeight="1" x14ac:dyDescent="0.25">
      <c r="B10" s="117" t="s">
        <v>2</v>
      </c>
      <c r="D10" s="121" t="s">
        <v>140</v>
      </c>
      <c r="E10" s="55"/>
      <c r="F10" s="121" t="s">
        <v>141</v>
      </c>
      <c r="G10" s="55"/>
      <c r="H10" s="121" t="s">
        <v>142</v>
      </c>
      <c r="I10" s="55"/>
      <c r="J10" s="121" t="s">
        <v>50</v>
      </c>
      <c r="K10" s="55"/>
      <c r="L10" s="121" t="s">
        <v>143</v>
      </c>
      <c r="N10" s="121" t="s">
        <v>140</v>
      </c>
      <c r="O10" s="55"/>
      <c r="P10" s="121" t="s">
        <v>141</v>
      </c>
      <c r="Q10" s="55"/>
      <c r="R10" s="121" t="s">
        <v>142</v>
      </c>
      <c r="S10" s="55"/>
      <c r="T10" s="121" t="s">
        <v>50</v>
      </c>
      <c r="U10" s="55"/>
      <c r="V10" s="121" t="s">
        <v>143</v>
      </c>
    </row>
    <row r="11" spans="2:28" x14ac:dyDescent="0.55000000000000004">
      <c r="B11" s="4" t="s">
        <v>104</v>
      </c>
      <c r="D11" s="33">
        <v>0</v>
      </c>
      <c r="F11" s="33">
        <v>0</v>
      </c>
      <c r="H11" s="33">
        <v>0</v>
      </c>
      <c r="J11" s="33">
        <v>0</v>
      </c>
      <c r="L11" s="60">
        <v>0</v>
      </c>
      <c r="N11" s="33">
        <v>10400000</v>
      </c>
      <c r="P11" s="33">
        <v>0</v>
      </c>
      <c r="R11" s="33">
        <v>9123376261</v>
      </c>
      <c r="T11" s="33">
        <v>9133776261</v>
      </c>
      <c r="V11" s="60">
        <v>0.31259999999999999</v>
      </c>
    </row>
    <row r="12" spans="2:28" x14ac:dyDescent="0.55000000000000004">
      <c r="B12" s="4" t="s">
        <v>125</v>
      </c>
      <c r="D12" s="33">
        <v>0</v>
      </c>
      <c r="F12" s="33">
        <v>0</v>
      </c>
      <c r="H12" s="33">
        <v>0</v>
      </c>
      <c r="J12" s="33">
        <v>0</v>
      </c>
      <c r="L12" s="60">
        <v>0</v>
      </c>
      <c r="N12" s="33">
        <v>0</v>
      </c>
      <c r="P12" s="33">
        <v>0</v>
      </c>
      <c r="R12" s="33">
        <v>7526529530</v>
      </c>
      <c r="T12" s="33">
        <v>7526529530</v>
      </c>
      <c r="V12" s="60">
        <v>0.2576</v>
      </c>
    </row>
    <row r="13" spans="2:28" x14ac:dyDescent="0.55000000000000004">
      <c r="B13" s="4" t="s">
        <v>16</v>
      </c>
      <c r="D13" s="33">
        <v>0</v>
      </c>
      <c r="F13" s="33">
        <v>0</v>
      </c>
      <c r="H13" s="33">
        <v>0</v>
      </c>
      <c r="J13" s="33">
        <v>0</v>
      </c>
      <c r="L13" s="60">
        <v>0</v>
      </c>
      <c r="N13" s="33">
        <v>1300000000</v>
      </c>
      <c r="P13" s="33">
        <v>0</v>
      </c>
      <c r="R13" s="33">
        <v>5652701796</v>
      </c>
      <c r="T13" s="33">
        <v>6952701796</v>
      </c>
      <c r="V13" s="60">
        <v>0.23799999999999999</v>
      </c>
    </row>
    <row r="14" spans="2:28" x14ac:dyDescent="0.55000000000000004">
      <c r="B14" s="4" t="s">
        <v>196</v>
      </c>
      <c r="D14" s="33">
        <v>0</v>
      </c>
      <c r="F14" s="33">
        <v>-385912874</v>
      </c>
      <c r="H14" s="33">
        <v>0</v>
      </c>
      <c r="J14" s="33">
        <v>-385912874</v>
      </c>
      <c r="L14" s="60">
        <v>-4.9599999999999998E-2</v>
      </c>
      <c r="N14" s="33">
        <v>0</v>
      </c>
      <c r="P14" s="33">
        <v>2284853246</v>
      </c>
      <c r="R14" s="33">
        <v>4206758458</v>
      </c>
      <c r="T14" s="33">
        <v>6491611704</v>
      </c>
      <c r="V14" s="60">
        <v>0.22220000000000001</v>
      </c>
    </row>
    <row r="15" spans="2:28" x14ac:dyDescent="0.55000000000000004">
      <c r="B15" s="4" t="s">
        <v>186</v>
      </c>
      <c r="D15" s="33">
        <v>0</v>
      </c>
      <c r="F15" s="33">
        <v>0</v>
      </c>
      <c r="H15" s="33">
        <v>0</v>
      </c>
      <c r="J15" s="33">
        <v>0</v>
      </c>
      <c r="L15" s="60">
        <v>0</v>
      </c>
      <c r="N15" s="33">
        <v>0</v>
      </c>
      <c r="P15" s="33">
        <v>0</v>
      </c>
      <c r="R15" s="33">
        <v>4896615391</v>
      </c>
      <c r="T15" s="33">
        <v>4896615391</v>
      </c>
      <c r="V15" s="60">
        <v>0.1676</v>
      </c>
    </row>
    <row r="16" spans="2:28" x14ac:dyDescent="0.55000000000000004">
      <c r="B16" s="4" t="s">
        <v>115</v>
      </c>
      <c r="D16" s="33">
        <v>0</v>
      </c>
      <c r="F16" s="33">
        <v>0</v>
      </c>
      <c r="H16" s="33">
        <v>0</v>
      </c>
      <c r="J16" s="33">
        <v>0</v>
      </c>
      <c r="L16" s="60">
        <v>0</v>
      </c>
      <c r="N16" s="33">
        <v>0</v>
      </c>
      <c r="P16" s="33">
        <v>0</v>
      </c>
      <c r="R16" s="33">
        <v>4843198965</v>
      </c>
      <c r="T16" s="33">
        <v>4843198965</v>
      </c>
      <c r="V16" s="60">
        <v>0.1658</v>
      </c>
    </row>
    <row r="17" spans="2:22" x14ac:dyDescent="0.55000000000000004">
      <c r="B17" s="4" t="s">
        <v>109</v>
      </c>
      <c r="D17" s="33">
        <v>0</v>
      </c>
      <c r="F17" s="33">
        <v>0</v>
      </c>
      <c r="H17" s="33">
        <v>0</v>
      </c>
      <c r="J17" s="33">
        <v>0</v>
      </c>
      <c r="L17" s="60">
        <v>0</v>
      </c>
      <c r="N17" s="33">
        <v>1195920000</v>
      </c>
      <c r="P17" s="33">
        <v>0</v>
      </c>
      <c r="R17" s="33">
        <v>2748277675</v>
      </c>
      <c r="T17" s="33">
        <v>3944197675</v>
      </c>
      <c r="V17" s="60">
        <v>0.13500000000000001</v>
      </c>
    </row>
    <row r="18" spans="2:22" x14ac:dyDescent="0.55000000000000004">
      <c r="B18" s="4" t="s">
        <v>187</v>
      </c>
      <c r="D18" s="33">
        <v>0</v>
      </c>
      <c r="F18" s="33">
        <v>2338570678</v>
      </c>
      <c r="H18" s="33">
        <v>766059107</v>
      </c>
      <c r="J18" s="33">
        <v>3104629785</v>
      </c>
      <c r="L18" s="60">
        <v>0.39900000000000002</v>
      </c>
      <c r="N18" s="33">
        <v>0</v>
      </c>
      <c r="P18" s="33">
        <v>3161797125</v>
      </c>
      <c r="R18" s="33">
        <v>766059107</v>
      </c>
      <c r="T18" s="33">
        <v>3927856232</v>
      </c>
      <c r="V18" s="60">
        <v>0.13439999999999999</v>
      </c>
    </row>
    <row r="19" spans="2:22" x14ac:dyDescent="0.55000000000000004">
      <c r="B19" s="4" t="s">
        <v>185</v>
      </c>
      <c r="D19" s="33">
        <v>0</v>
      </c>
      <c r="F19" s="33">
        <v>-400612646</v>
      </c>
      <c r="H19" s="33">
        <v>3578959000</v>
      </c>
      <c r="J19" s="33">
        <v>3178346354</v>
      </c>
      <c r="L19" s="60">
        <v>0.40849999999999997</v>
      </c>
      <c r="N19" s="33">
        <v>323417722</v>
      </c>
      <c r="P19" s="33">
        <v>0</v>
      </c>
      <c r="R19" s="33">
        <v>3578959000</v>
      </c>
      <c r="T19" s="33">
        <v>3902376722</v>
      </c>
      <c r="V19" s="60">
        <v>0.1336</v>
      </c>
    </row>
    <row r="20" spans="2:22" x14ac:dyDescent="0.55000000000000004">
      <c r="B20" s="4" t="s">
        <v>127</v>
      </c>
      <c r="D20" s="33">
        <v>0</v>
      </c>
      <c r="F20" s="33">
        <v>0</v>
      </c>
      <c r="H20" s="33">
        <v>0</v>
      </c>
      <c r="J20" s="33">
        <v>0</v>
      </c>
      <c r="L20" s="60">
        <v>0</v>
      </c>
      <c r="N20" s="33">
        <v>0</v>
      </c>
      <c r="P20" s="33">
        <v>0</v>
      </c>
      <c r="R20" s="33">
        <v>2421455052</v>
      </c>
      <c r="T20" s="33">
        <v>2421455052</v>
      </c>
      <c r="V20" s="60">
        <v>8.2900000000000001E-2</v>
      </c>
    </row>
    <row r="21" spans="2:22" x14ac:dyDescent="0.55000000000000004">
      <c r="B21" s="4" t="s">
        <v>137</v>
      </c>
      <c r="D21" s="33">
        <v>0</v>
      </c>
      <c r="F21" s="33">
        <v>0</v>
      </c>
      <c r="H21" s="33">
        <v>0</v>
      </c>
      <c r="J21" s="33">
        <v>0</v>
      </c>
      <c r="L21" s="60">
        <v>0</v>
      </c>
      <c r="N21" s="33">
        <v>0</v>
      </c>
      <c r="P21" s="33">
        <v>0</v>
      </c>
      <c r="R21" s="33">
        <v>2054468313</v>
      </c>
      <c r="T21" s="33">
        <v>2054468313</v>
      </c>
      <c r="V21" s="60">
        <v>7.0300000000000001E-2</v>
      </c>
    </row>
    <row r="22" spans="2:22" x14ac:dyDescent="0.55000000000000004">
      <c r="B22" s="4" t="s">
        <v>92</v>
      </c>
      <c r="D22" s="33">
        <v>0</v>
      </c>
      <c r="F22" s="33">
        <v>0</v>
      </c>
      <c r="H22" s="33">
        <v>0</v>
      </c>
      <c r="J22" s="33">
        <v>0</v>
      </c>
      <c r="L22" s="60">
        <v>0</v>
      </c>
      <c r="N22" s="33">
        <v>1408568700</v>
      </c>
      <c r="P22" s="33">
        <v>0</v>
      </c>
      <c r="R22" s="33">
        <v>615182249</v>
      </c>
      <c r="T22" s="33">
        <v>2023750949</v>
      </c>
      <c r="V22" s="60">
        <v>6.93E-2</v>
      </c>
    </row>
    <row r="23" spans="2:22" x14ac:dyDescent="0.55000000000000004">
      <c r="B23" s="4" t="s">
        <v>87</v>
      </c>
      <c r="D23" s="33">
        <v>0</v>
      </c>
      <c r="F23" s="33">
        <v>0</v>
      </c>
      <c r="H23" s="33">
        <v>0</v>
      </c>
      <c r="J23" s="33">
        <v>0</v>
      </c>
      <c r="L23" s="60">
        <v>0</v>
      </c>
      <c r="N23" s="33">
        <v>899383984</v>
      </c>
      <c r="P23" s="33">
        <v>0</v>
      </c>
      <c r="R23" s="33">
        <v>999625076</v>
      </c>
      <c r="T23" s="33">
        <v>1899009060</v>
      </c>
      <c r="V23" s="60">
        <v>6.5000000000000002E-2</v>
      </c>
    </row>
    <row r="24" spans="2:22" x14ac:dyDescent="0.55000000000000004">
      <c r="B24" s="4" t="s">
        <v>211</v>
      </c>
      <c r="D24" s="33">
        <v>0</v>
      </c>
      <c r="F24" s="33">
        <v>0</v>
      </c>
      <c r="H24" s="33">
        <v>0</v>
      </c>
      <c r="J24" s="33">
        <v>0</v>
      </c>
      <c r="L24" s="60">
        <v>0</v>
      </c>
      <c r="N24" s="33">
        <v>0</v>
      </c>
      <c r="P24" s="33">
        <v>0</v>
      </c>
      <c r="R24" s="33">
        <v>1892466512</v>
      </c>
      <c r="T24" s="33">
        <v>1892466512</v>
      </c>
      <c r="V24" s="60">
        <v>6.4799999999999996E-2</v>
      </c>
    </row>
    <row r="25" spans="2:22" x14ac:dyDescent="0.55000000000000004">
      <c r="B25" s="4" t="s">
        <v>85</v>
      </c>
      <c r="D25" s="33">
        <v>0</v>
      </c>
      <c r="F25" s="33">
        <v>0</v>
      </c>
      <c r="H25" s="33">
        <v>0</v>
      </c>
      <c r="J25" s="33">
        <v>0</v>
      </c>
      <c r="L25" s="60">
        <v>0</v>
      </c>
      <c r="N25" s="33">
        <v>337500000</v>
      </c>
      <c r="P25" s="33">
        <v>0</v>
      </c>
      <c r="R25" s="33">
        <v>1538698898</v>
      </c>
      <c r="T25" s="33">
        <v>1876198898</v>
      </c>
      <c r="V25" s="60">
        <v>6.4199999999999993E-2</v>
      </c>
    </row>
    <row r="26" spans="2:22" x14ac:dyDescent="0.55000000000000004">
      <c r="B26" s="4" t="s">
        <v>22</v>
      </c>
      <c r="D26" s="33">
        <v>0</v>
      </c>
      <c r="F26" s="33">
        <v>-326</v>
      </c>
      <c r="H26" s="33">
        <v>-8957</v>
      </c>
      <c r="J26" s="33">
        <v>-9283</v>
      </c>
      <c r="L26" s="60">
        <v>0</v>
      </c>
      <c r="N26" s="33">
        <v>0</v>
      </c>
      <c r="P26" s="33">
        <v>0</v>
      </c>
      <c r="R26" s="33">
        <v>1809824254</v>
      </c>
      <c r="T26" s="33">
        <v>1809824254</v>
      </c>
      <c r="V26" s="60">
        <v>6.1899999999999997E-2</v>
      </c>
    </row>
    <row r="27" spans="2:22" x14ac:dyDescent="0.55000000000000004">
      <c r="B27" s="4" t="s">
        <v>119</v>
      </c>
      <c r="D27" s="33">
        <v>0</v>
      </c>
      <c r="F27" s="33">
        <v>0</v>
      </c>
      <c r="H27" s="33">
        <v>0</v>
      </c>
      <c r="J27" s="33">
        <v>0</v>
      </c>
      <c r="L27" s="60">
        <v>0</v>
      </c>
      <c r="N27" s="33">
        <v>0</v>
      </c>
      <c r="P27" s="33">
        <v>0</v>
      </c>
      <c r="R27" s="33">
        <v>1776767124</v>
      </c>
      <c r="T27" s="33">
        <v>1776767124</v>
      </c>
      <c r="V27" s="60">
        <v>6.08E-2</v>
      </c>
    </row>
    <row r="28" spans="2:22" x14ac:dyDescent="0.55000000000000004">
      <c r="B28" s="4" t="s">
        <v>121</v>
      </c>
      <c r="D28" s="33">
        <v>0</v>
      </c>
      <c r="F28" s="33">
        <v>0</v>
      </c>
      <c r="H28" s="33">
        <v>0</v>
      </c>
      <c r="J28" s="33">
        <v>0</v>
      </c>
      <c r="L28" s="60">
        <v>0</v>
      </c>
      <c r="N28" s="33">
        <v>0</v>
      </c>
      <c r="P28" s="33">
        <v>0</v>
      </c>
      <c r="R28" s="33">
        <v>1753175835</v>
      </c>
      <c r="T28" s="33">
        <v>1753175835</v>
      </c>
      <c r="V28" s="60">
        <v>0.06</v>
      </c>
    </row>
    <row r="29" spans="2:22" x14ac:dyDescent="0.55000000000000004">
      <c r="B29" s="4" t="s">
        <v>188</v>
      </c>
      <c r="D29" s="33">
        <v>0</v>
      </c>
      <c r="F29" s="33">
        <v>0</v>
      </c>
      <c r="H29" s="33">
        <v>0</v>
      </c>
      <c r="J29" s="33">
        <v>0</v>
      </c>
      <c r="L29" s="60">
        <v>0</v>
      </c>
      <c r="N29" s="33">
        <v>0</v>
      </c>
      <c r="P29" s="33">
        <v>0</v>
      </c>
      <c r="R29" s="33">
        <v>1694410478</v>
      </c>
      <c r="T29" s="33">
        <v>1694410478</v>
      </c>
      <c r="V29" s="60">
        <v>5.8000000000000003E-2</v>
      </c>
    </row>
    <row r="30" spans="2:22" x14ac:dyDescent="0.55000000000000004">
      <c r="B30" s="4" t="s">
        <v>117</v>
      </c>
      <c r="D30" s="33">
        <v>0</v>
      </c>
      <c r="F30" s="33">
        <v>0</v>
      </c>
      <c r="H30" s="33">
        <v>0</v>
      </c>
      <c r="J30" s="33">
        <v>0</v>
      </c>
      <c r="L30" s="60">
        <v>0</v>
      </c>
      <c r="N30" s="33">
        <v>0</v>
      </c>
      <c r="P30" s="33">
        <v>0</v>
      </c>
      <c r="R30" s="33">
        <v>1509406771</v>
      </c>
      <c r="T30" s="33">
        <v>1509406771</v>
      </c>
      <c r="V30" s="60">
        <v>5.1700000000000003E-2</v>
      </c>
    </row>
    <row r="31" spans="2:22" x14ac:dyDescent="0.55000000000000004">
      <c r="B31" s="4" t="s">
        <v>195</v>
      </c>
      <c r="D31" s="33">
        <v>0</v>
      </c>
      <c r="F31" s="33">
        <v>211122446</v>
      </c>
      <c r="H31" s="33">
        <v>0</v>
      </c>
      <c r="J31" s="33">
        <v>211122446</v>
      </c>
      <c r="L31" s="60">
        <v>2.7099999999999999E-2</v>
      </c>
      <c r="N31" s="33">
        <v>0</v>
      </c>
      <c r="P31" s="33">
        <v>-154149984</v>
      </c>
      <c r="R31" s="33">
        <v>1599939514</v>
      </c>
      <c r="T31" s="33">
        <v>1445789530</v>
      </c>
      <c r="V31" s="60">
        <v>4.9500000000000002E-2</v>
      </c>
    </row>
    <row r="32" spans="2:22" x14ac:dyDescent="0.55000000000000004">
      <c r="B32" s="4" t="s">
        <v>89</v>
      </c>
      <c r="D32" s="33">
        <v>0</v>
      </c>
      <c r="F32" s="33">
        <v>0</v>
      </c>
      <c r="H32" s="33">
        <v>0</v>
      </c>
      <c r="J32" s="33">
        <v>0</v>
      </c>
      <c r="L32" s="60">
        <v>0</v>
      </c>
      <c r="N32" s="33">
        <v>238000000</v>
      </c>
      <c r="P32" s="33">
        <v>0</v>
      </c>
      <c r="R32" s="33">
        <v>1203565210</v>
      </c>
      <c r="T32" s="33">
        <v>1441565210</v>
      </c>
      <c r="V32" s="60">
        <v>4.9299999999999997E-2</v>
      </c>
    </row>
    <row r="33" spans="2:22" x14ac:dyDescent="0.55000000000000004">
      <c r="B33" s="4" t="s">
        <v>122</v>
      </c>
      <c r="D33" s="33">
        <v>0</v>
      </c>
      <c r="F33" s="33">
        <v>134982785</v>
      </c>
      <c r="H33" s="33">
        <v>0</v>
      </c>
      <c r="J33" s="33">
        <v>134982785</v>
      </c>
      <c r="L33" s="60">
        <v>1.7299999999999999E-2</v>
      </c>
      <c r="N33" s="33">
        <v>0</v>
      </c>
      <c r="P33" s="33">
        <v>134982785</v>
      </c>
      <c r="R33" s="33">
        <v>975021040</v>
      </c>
      <c r="T33" s="33">
        <v>1110003825</v>
      </c>
      <c r="V33" s="60">
        <v>3.7999999999999999E-2</v>
      </c>
    </row>
    <row r="34" spans="2:22" x14ac:dyDescent="0.55000000000000004">
      <c r="B34" s="4" t="s">
        <v>126</v>
      </c>
      <c r="D34" s="33">
        <v>0</v>
      </c>
      <c r="F34" s="33">
        <v>0</v>
      </c>
      <c r="H34" s="33">
        <v>0</v>
      </c>
      <c r="J34" s="33">
        <v>0</v>
      </c>
      <c r="L34" s="60">
        <v>0</v>
      </c>
      <c r="N34" s="33">
        <v>0</v>
      </c>
      <c r="P34" s="33">
        <v>0</v>
      </c>
      <c r="R34" s="33">
        <v>846884237</v>
      </c>
      <c r="T34" s="33">
        <v>846884237</v>
      </c>
      <c r="V34" s="60">
        <v>2.9000000000000001E-2</v>
      </c>
    </row>
    <row r="35" spans="2:22" x14ac:dyDescent="0.55000000000000004">
      <c r="B35" s="4" t="s">
        <v>132</v>
      </c>
      <c r="D35" s="33">
        <v>0</v>
      </c>
      <c r="F35" s="33">
        <v>0</v>
      </c>
      <c r="H35" s="33">
        <v>0</v>
      </c>
      <c r="J35" s="33">
        <v>0</v>
      </c>
      <c r="L35" s="60">
        <v>0</v>
      </c>
      <c r="N35" s="33">
        <v>0</v>
      </c>
      <c r="P35" s="33">
        <v>0</v>
      </c>
      <c r="R35" s="33">
        <v>829133700</v>
      </c>
      <c r="T35" s="33">
        <v>829133700</v>
      </c>
      <c r="V35" s="60">
        <v>2.8400000000000002E-2</v>
      </c>
    </row>
    <row r="36" spans="2:22" x14ac:dyDescent="0.55000000000000004">
      <c r="B36" s="4" t="s">
        <v>106</v>
      </c>
      <c r="D36" s="33">
        <v>0</v>
      </c>
      <c r="F36" s="33">
        <v>0</v>
      </c>
      <c r="H36" s="33">
        <v>0</v>
      </c>
      <c r="J36" s="33">
        <v>0</v>
      </c>
      <c r="L36" s="60">
        <v>0</v>
      </c>
      <c r="N36" s="33">
        <v>147420000</v>
      </c>
      <c r="P36" s="33">
        <v>0</v>
      </c>
      <c r="R36" s="33">
        <v>619200668</v>
      </c>
      <c r="T36" s="33">
        <v>766620668</v>
      </c>
      <c r="V36" s="60">
        <v>2.6200000000000001E-2</v>
      </c>
    </row>
    <row r="37" spans="2:22" x14ac:dyDescent="0.55000000000000004">
      <c r="B37" s="4" t="s">
        <v>97</v>
      </c>
      <c r="D37" s="33">
        <v>0</v>
      </c>
      <c r="F37" s="33">
        <v>0</v>
      </c>
      <c r="H37" s="33">
        <v>0</v>
      </c>
      <c r="J37" s="33">
        <v>0</v>
      </c>
      <c r="L37" s="60">
        <v>0</v>
      </c>
      <c r="N37" s="33">
        <v>458800000</v>
      </c>
      <c r="P37" s="33">
        <v>0</v>
      </c>
      <c r="R37" s="33">
        <v>267710139</v>
      </c>
      <c r="T37" s="33">
        <v>726510139</v>
      </c>
      <c r="V37" s="60">
        <v>2.4899999999999999E-2</v>
      </c>
    </row>
    <row r="38" spans="2:22" x14ac:dyDescent="0.55000000000000004">
      <c r="B38" s="4" t="s">
        <v>123</v>
      </c>
      <c r="D38" s="33">
        <v>0</v>
      </c>
      <c r="F38" s="33">
        <v>0</v>
      </c>
      <c r="H38" s="33">
        <v>0</v>
      </c>
      <c r="J38" s="33">
        <v>0</v>
      </c>
      <c r="L38" s="60">
        <v>0</v>
      </c>
      <c r="N38" s="33">
        <v>0</v>
      </c>
      <c r="P38" s="33">
        <v>0</v>
      </c>
      <c r="R38" s="33">
        <v>688751575</v>
      </c>
      <c r="T38" s="33">
        <v>688751575</v>
      </c>
      <c r="V38" s="60">
        <v>2.3599999999999999E-2</v>
      </c>
    </row>
    <row r="39" spans="2:22" x14ac:dyDescent="0.55000000000000004">
      <c r="B39" s="4" t="s">
        <v>129</v>
      </c>
      <c r="D39" s="33">
        <v>0</v>
      </c>
      <c r="F39" s="33">
        <v>0</v>
      </c>
      <c r="H39" s="33">
        <v>0</v>
      </c>
      <c r="J39" s="33">
        <v>0</v>
      </c>
      <c r="L39" s="60">
        <v>0</v>
      </c>
      <c r="N39" s="33">
        <v>0</v>
      </c>
      <c r="P39" s="33">
        <v>0</v>
      </c>
      <c r="R39" s="33">
        <v>280932593</v>
      </c>
      <c r="T39" s="33">
        <v>280932593</v>
      </c>
      <c r="V39" s="60">
        <v>9.5999999999999992E-3</v>
      </c>
    </row>
    <row r="40" spans="2:22" x14ac:dyDescent="0.55000000000000004">
      <c r="B40" s="4" t="s">
        <v>131</v>
      </c>
      <c r="D40" s="33">
        <v>0</v>
      </c>
      <c r="F40" s="33">
        <v>0</v>
      </c>
      <c r="H40" s="33">
        <v>0</v>
      </c>
      <c r="J40" s="33">
        <v>0</v>
      </c>
      <c r="L40" s="60">
        <v>0</v>
      </c>
      <c r="N40" s="33">
        <v>0</v>
      </c>
      <c r="P40" s="33">
        <v>0</v>
      </c>
      <c r="R40" s="33">
        <v>258316751</v>
      </c>
      <c r="T40" s="33">
        <v>258316751</v>
      </c>
      <c r="V40" s="60">
        <v>8.8000000000000005E-3</v>
      </c>
    </row>
    <row r="41" spans="2:22" x14ac:dyDescent="0.55000000000000004">
      <c r="B41" s="4" t="s">
        <v>207</v>
      </c>
      <c r="D41" s="33">
        <v>0</v>
      </c>
      <c r="F41" s="33">
        <v>0</v>
      </c>
      <c r="H41" s="33">
        <v>0</v>
      </c>
      <c r="J41" s="33">
        <v>0</v>
      </c>
      <c r="L41" s="60">
        <v>0</v>
      </c>
      <c r="N41" s="33">
        <v>0</v>
      </c>
      <c r="P41" s="33">
        <v>0</v>
      </c>
      <c r="R41" s="33">
        <v>217328489</v>
      </c>
      <c r="T41" s="33">
        <v>217328489</v>
      </c>
      <c r="V41" s="60">
        <v>7.4000000000000003E-3</v>
      </c>
    </row>
    <row r="42" spans="2:22" x14ac:dyDescent="0.55000000000000004">
      <c r="B42" s="4" t="s">
        <v>208</v>
      </c>
      <c r="D42" s="33">
        <v>0</v>
      </c>
      <c r="F42" s="33">
        <v>0</v>
      </c>
      <c r="H42" s="33">
        <v>0</v>
      </c>
      <c r="J42" s="33">
        <v>0</v>
      </c>
      <c r="L42" s="60">
        <v>0</v>
      </c>
      <c r="N42" s="33">
        <v>0</v>
      </c>
      <c r="P42" s="33">
        <v>0</v>
      </c>
      <c r="R42" s="33">
        <v>109440311</v>
      </c>
      <c r="T42" s="33">
        <v>109440311</v>
      </c>
      <c r="V42" s="60">
        <v>3.7000000000000002E-3</v>
      </c>
    </row>
    <row r="43" spans="2:22" x14ac:dyDescent="0.55000000000000004">
      <c r="B43" s="4" t="s">
        <v>138</v>
      </c>
      <c r="D43" s="33">
        <v>0</v>
      </c>
      <c r="F43" s="33">
        <v>0</v>
      </c>
      <c r="H43" s="33">
        <v>0</v>
      </c>
      <c r="J43" s="33">
        <v>0</v>
      </c>
      <c r="L43" s="60">
        <v>0</v>
      </c>
      <c r="N43" s="33">
        <v>0</v>
      </c>
      <c r="P43" s="33">
        <v>0</v>
      </c>
      <c r="R43" s="33">
        <v>103873779</v>
      </c>
      <c r="T43" s="33">
        <v>103873779</v>
      </c>
      <c r="V43" s="60">
        <v>3.5999999999999999E-3</v>
      </c>
    </row>
    <row r="44" spans="2:22" x14ac:dyDescent="0.55000000000000004">
      <c r="B44" s="4" t="s">
        <v>120</v>
      </c>
      <c r="D44" s="33">
        <v>0</v>
      </c>
      <c r="F44" s="33">
        <v>0</v>
      </c>
      <c r="H44" s="33">
        <v>0</v>
      </c>
      <c r="J44" s="33">
        <v>0</v>
      </c>
      <c r="L44" s="60">
        <v>0</v>
      </c>
      <c r="N44" s="33">
        <v>0</v>
      </c>
      <c r="P44" s="33">
        <v>0</v>
      </c>
      <c r="R44" s="33">
        <v>70129407</v>
      </c>
      <c r="T44" s="33">
        <v>70129407</v>
      </c>
      <c r="V44" s="60">
        <v>2.3999999999999998E-3</v>
      </c>
    </row>
    <row r="45" spans="2:22" x14ac:dyDescent="0.55000000000000004">
      <c r="B45" s="4" t="s">
        <v>134</v>
      </c>
      <c r="D45" s="33">
        <v>0</v>
      </c>
      <c r="F45" s="33">
        <v>0</v>
      </c>
      <c r="H45" s="33">
        <v>0</v>
      </c>
      <c r="J45" s="33">
        <v>0</v>
      </c>
      <c r="L45" s="60">
        <v>0</v>
      </c>
      <c r="N45" s="33">
        <v>0</v>
      </c>
      <c r="P45" s="33">
        <v>0</v>
      </c>
      <c r="R45" s="33">
        <v>50478144</v>
      </c>
      <c r="T45" s="33">
        <v>50478144</v>
      </c>
      <c r="V45" s="60">
        <v>1.6999999999999999E-3</v>
      </c>
    </row>
    <row r="46" spans="2:22" x14ac:dyDescent="0.55000000000000004">
      <c r="B46" s="4" t="s">
        <v>135</v>
      </c>
      <c r="D46" s="33">
        <v>0</v>
      </c>
      <c r="F46" s="33">
        <v>0</v>
      </c>
      <c r="H46" s="33">
        <v>0</v>
      </c>
      <c r="J46" s="33">
        <v>0</v>
      </c>
      <c r="L46" s="60">
        <v>0</v>
      </c>
      <c r="N46" s="33">
        <v>0</v>
      </c>
      <c r="P46" s="33">
        <v>0</v>
      </c>
      <c r="R46" s="33">
        <v>41250168</v>
      </c>
      <c r="T46" s="33">
        <v>41250168</v>
      </c>
      <c r="V46" s="60">
        <v>1.4E-3</v>
      </c>
    </row>
    <row r="47" spans="2:22" x14ac:dyDescent="0.55000000000000004">
      <c r="B47" s="4" t="s">
        <v>217</v>
      </c>
      <c r="D47" s="33">
        <v>0</v>
      </c>
      <c r="F47" s="33">
        <v>40085118</v>
      </c>
      <c r="H47" s="33">
        <v>0</v>
      </c>
      <c r="J47" s="33">
        <v>40085118</v>
      </c>
      <c r="L47" s="60">
        <v>5.1999999999999998E-3</v>
      </c>
      <c r="N47" s="33">
        <v>0</v>
      </c>
      <c r="P47" s="33">
        <v>40085118</v>
      </c>
      <c r="R47" s="33">
        <v>0</v>
      </c>
      <c r="T47" s="33">
        <v>40085118</v>
      </c>
      <c r="V47" s="60">
        <v>1.4E-3</v>
      </c>
    </row>
    <row r="48" spans="2:22" x14ac:dyDescent="0.55000000000000004">
      <c r="B48" s="4" t="s">
        <v>108</v>
      </c>
      <c r="D48" s="33">
        <v>0</v>
      </c>
      <c r="F48" s="33">
        <v>0</v>
      </c>
      <c r="H48" s="33">
        <v>0</v>
      </c>
      <c r="J48" s="33">
        <v>0</v>
      </c>
      <c r="L48" s="60">
        <v>0</v>
      </c>
      <c r="N48" s="33">
        <v>2270000</v>
      </c>
      <c r="P48" s="33">
        <v>0</v>
      </c>
      <c r="R48" s="33">
        <v>12958633</v>
      </c>
      <c r="T48" s="33">
        <v>15228633</v>
      </c>
      <c r="V48" s="60">
        <v>5.0000000000000001E-4</v>
      </c>
    </row>
    <row r="49" spans="2:22" x14ac:dyDescent="0.55000000000000004">
      <c r="B49" s="4" t="s">
        <v>133</v>
      </c>
      <c r="D49" s="33">
        <v>0</v>
      </c>
      <c r="F49" s="33">
        <v>0</v>
      </c>
      <c r="H49" s="33">
        <v>0</v>
      </c>
      <c r="J49" s="33">
        <v>0</v>
      </c>
      <c r="L49" s="60">
        <v>0</v>
      </c>
      <c r="N49" s="33">
        <v>0</v>
      </c>
      <c r="P49" s="33">
        <v>0</v>
      </c>
      <c r="R49" s="33">
        <v>-51249799</v>
      </c>
      <c r="T49" s="33">
        <v>-51249799</v>
      </c>
      <c r="V49" s="60">
        <v>-1.8E-3</v>
      </c>
    </row>
    <row r="50" spans="2:22" x14ac:dyDescent="0.55000000000000004">
      <c r="B50" s="4" t="s">
        <v>209</v>
      </c>
      <c r="D50" s="33">
        <v>0</v>
      </c>
      <c r="F50" s="33">
        <v>0</v>
      </c>
      <c r="H50" s="33">
        <v>0</v>
      </c>
      <c r="J50" s="33">
        <v>0</v>
      </c>
      <c r="L50" s="60">
        <v>0</v>
      </c>
      <c r="N50" s="33">
        <v>0</v>
      </c>
      <c r="P50" s="33">
        <v>0</v>
      </c>
      <c r="R50" s="33">
        <v>-62678533</v>
      </c>
      <c r="T50" s="33">
        <v>-62678533</v>
      </c>
      <c r="V50" s="60">
        <v>-2.0999999999999999E-3</v>
      </c>
    </row>
    <row r="51" spans="2:22" x14ac:dyDescent="0.55000000000000004">
      <c r="B51" s="4" t="s">
        <v>20</v>
      </c>
      <c r="D51" s="33">
        <v>0</v>
      </c>
      <c r="F51" s="33">
        <v>1220265958</v>
      </c>
      <c r="H51" s="33">
        <v>0</v>
      </c>
      <c r="J51" s="33">
        <v>1220265958</v>
      </c>
      <c r="L51" s="60">
        <v>0.15679999999999999</v>
      </c>
      <c r="N51" s="33">
        <v>444800000</v>
      </c>
      <c r="P51" s="33">
        <v>-998835184</v>
      </c>
      <c r="R51" s="33">
        <v>418788263</v>
      </c>
      <c r="T51" s="33">
        <v>-135246921</v>
      </c>
      <c r="V51" s="60">
        <v>-4.5999999999999999E-3</v>
      </c>
    </row>
    <row r="52" spans="2:22" x14ac:dyDescent="0.55000000000000004">
      <c r="B52" s="4" t="s">
        <v>192</v>
      </c>
      <c r="D52" s="33">
        <v>0</v>
      </c>
      <c r="F52" s="33">
        <v>338971050</v>
      </c>
      <c r="H52" s="33">
        <v>0</v>
      </c>
      <c r="J52" s="33">
        <v>338971050</v>
      </c>
      <c r="L52" s="60">
        <v>4.36E-2</v>
      </c>
      <c r="N52" s="33">
        <v>449509621</v>
      </c>
      <c r="P52" s="33">
        <v>-618009252</v>
      </c>
      <c r="R52" s="33">
        <v>0</v>
      </c>
      <c r="T52" s="33">
        <v>-168499631</v>
      </c>
      <c r="V52" s="60">
        <v>-5.7999999999999996E-3</v>
      </c>
    </row>
    <row r="53" spans="2:22" x14ac:dyDescent="0.55000000000000004">
      <c r="B53" s="4" t="s">
        <v>118</v>
      </c>
      <c r="D53" s="33">
        <v>0</v>
      </c>
      <c r="F53" s="33">
        <v>0</v>
      </c>
      <c r="H53" s="33">
        <v>0</v>
      </c>
      <c r="J53" s="33">
        <v>0</v>
      </c>
      <c r="L53" s="60">
        <v>0</v>
      </c>
      <c r="N53" s="33">
        <v>0</v>
      </c>
      <c r="P53" s="33">
        <v>0</v>
      </c>
      <c r="R53" s="33">
        <v>-186112096</v>
      </c>
      <c r="T53" s="33">
        <v>-186112096</v>
      </c>
      <c r="V53" s="60">
        <v>-6.4000000000000003E-3</v>
      </c>
    </row>
    <row r="54" spans="2:22" x14ac:dyDescent="0.55000000000000004">
      <c r="B54" s="4" t="s">
        <v>109</v>
      </c>
      <c r="D54" s="33">
        <v>0</v>
      </c>
      <c r="F54" s="33">
        <v>0</v>
      </c>
      <c r="H54" s="33">
        <v>0</v>
      </c>
      <c r="J54" s="33">
        <v>0</v>
      </c>
      <c r="L54" s="60">
        <v>0</v>
      </c>
      <c r="N54" s="33">
        <v>0</v>
      </c>
      <c r="P54" s="33">
        <v>0</v>
      </c>
      <c r="R54" s="33">
        <v>-211007207</v>
      </c>
      <c r="T54" s="33">
        <v>-211007207</v>
      </c>
      <c r="V54" s="60">
        <v>-7.1999999999999998E-3</v>
      </c>
    </row>
    <row r="55" spans="2:22" x14ac:dyDescent="0.55000000000000004">
      <c r="B55" s="4" t="s">
        <v>194</v>
      </c>
      <c r="D55" s="33">
        <v>0</v>
      </c>
      <c r="F55" s="33">
        <v>70381901</v>
      </c>
      <c r="H55" s="33">
        <v>0</v>
      </c>
      <c r="J55" s="33">
        <v>70381901</v>
      </c>
      <c r="L55" s="60">
        <v>8.9999999999999993E-3</v>
      </c>
      <c r="N55" s="33">
        <v>260289125</v>
      </c>
      <c r="P55" s="33">
        <v>-532718171</v>
      </c>
      <c r="R55" s="33">
        <v>0</v>
      </c>
      <c r="T55" s="33">
        <v>-272429046</v>
      </c>
      <c r="V55" s="60">
        <v>-9.2999999999999992E-3</v>
      </c>
    </row>
    <row r="56" spans="2:22" x14ac:dyDescent="0.55000000000000004">
      <c r="B56" s="4" t="s">
        <v>99</v>
      </c>
      <c r="D56" s="33">
        <v>0</v>
      </c>
      <c r="F56" s="33">
        <v>0</v>
      </c>
      <c r="H56" s="33">
        <v>0</v>
      </c>
      <c r="J56" s="33">
        <v>0</v>
      </c>
      <c r="L56" s="60">
        <v>0</v>
      </c>
      <c r="N56" s="33">
        <v>250494400</v>
      </c>
      <c r="P56" s="33">
        <v>0</v>
      </c>
      <c r="R56" s="33">
        <v>-527407288</v>
      </c>
      <c r="T56" s="33">
        <v>-276912888</v>
      </c>
      <c r="V56" s="60">
        <v>-9.4999999999999998E-3</v>
      </c>
    </row>
    <row r="57" spans="2:22" x14ac:dyDescent="0.55000000000000004">
      <c r="B57" s="4" t="s">
        <v>198</v>
      </c>
      <c r="D57" s="33">
        <v>0</v>
      </c>
      <c r="F57" s="33">
        <v>99510328</v>
      </c>
      <c r="H57" s="33">
        <v>-189577219</v>
      </c>
      <c r="J57" s="33">
        <v>-90066891</v>
      </c>
      <c r="L57" s="60">
        <v>-1.1599999999999999E-2</v>
      </c>
      <c r="N57" s="33">
        <v>0</v>
      </c>
      <c r="P57" s="33">
        <v>-17979411</v>
      </c>
      <c r="R57" s="33">
        <v>-367510194</v>
      </c>
      <c r="T57" s="33">
        <v>-385489605</v>
      </c>
      <c r="V57" s="60">
        <v>-1.32E-2</v>
      </c>
    </row>
    <row r="58" spans="2:22" x14ac:dyDescent="0.55000000000000004">
      <c r="B58" s="4" t="s">
        <v>210</v>
      </c>
      <c r="D58" s="33">
        <v>0</v>
      </c>
      <c r="F58" s="33">
        <v>0</v>
      </c>
      <c r="H58" s="33">
        <v>0</v>
      </c>
      <c r="J58" s="33">
        <v>0</v>
      </c>
      <c r="L58" s="60">
        <v>0</v>
      </c>
      <c r="N58" s="33">
        <v>0</v>
      </c>
      <c r="P58" s="33">
        <v>0</v>
      </c>
      <c r="R58" s="33">
        <v>-398824117</v>
      </c>
      <c r="T58" s="33">
        <v>-398824117</v>
      </c>
      <c r="V58" s="60">
        <v>-1.37E-2</v>
      </c>
    </row>
    <row r="59" spans="2:22" x14ac:dyDescent="0.55000000000000004">
      <c r="B59" s="4" t="s">
        <v>183</v>
      </c>
      <c r="D59" s="33">
        <v>0</v>
      </c>
      <c r="F59" s="33">
        <v>446620550</v>
      </c>
      <c r="H59" s="33">
        <v>108756834</v>
      </c>
      <c r="J59" s="33">
        <v>555377384</v>
      </c>
      <c r="L59" s="60">
        <v>7.1400000000000005E-2</v>
      </c>
      <c r="N59" s="33">
        <v>0</v>
      </c>
      <c r="P59" s="33">
        <v>18319542</v>
      </c>
      <c r="R59" s="33">
        <v>-445144751</v>
      </c>
      <c r="T59" s="33">
        <v>-426825209</v>
      </c>
      <c r="V59" s="60">
        <v>-1.46E-2</v>
      </c>
    </row>
    <row r="60" spans="2:22" x14ac:dyDescent="0.55000000000000004">
      <c r="B60" s="4" t="s">
        <v>14</v>
      </c>
      <c r="D60" s="33">
        <v>0</v>
      </c>
      <c r="F60" s="33">
        <v>0</v>
      </c>
      <c r="H60" s="33">
        <v>0</v>
      </c>
      <c r="J60" s="33">
        <v>0</v>
      </c>
      <c r="L60" s="60">
        <v>0</v>
      </c>
      <c r="N60" s="33">
        <v>0</v>
      </c>
      <c r="P60" s="33">
        <v>0</v>
      </c>
      <c r="R60" s="33">
        <v>-500367745</v>
      </c>
      <c r="T60" s="33">
        <v>-500367745</v>
      </c>
      <c r="V60" s="60">
        <v>-1.7100000000000001E-2</v>
      </c>
    </row>
    <row r="61" spans="2:22" x14ac:dyDescent="0.55000000000000004">
      <c r="B61" s="4" t="s">
        <v>206</v>
      </c>
      <c r="D61" s="33">
        <v>0</v>
      </c>
      <c r="F61" s="33">
        <v>0</v>
      </c>
      <c r="H61" s="33">
        <v>0</v>
      </c>
      <c r="J61" s="33">
        <v>0</v>
      </c>
      <c r="L61" s="60">
        <v>0</v>
      </c>
      <c r="N61" s="33">
        <v>0</v>
      </c>
      <c r="P61" s="33">
        <v>0</v>
      </c>
      <c r="R61" s="33">
        <v>-538538753</v>
      </c>
      <c r="T61" s="33">
        <v>-538538753</v>
      </c>
      <c r="V61" s="60">
        <v>-1.84E-2</v>
      </c>
    </row>
    <row r="62" spans="2:22" x14ac:dyDescent="0.55000000000000004">
      <c r="B62" s="4" t="s">
        <v>130</v>
      </c>
      <c r="D62" s="33">
        <v>0</v>
      </c>
      <c r="F62" s="33">
        <v>0</v>
      </c>
      <c r="H62" s="33">
        <v>0</v>
      </c>
      <c r="J62" s="33">
        <v>0</v>
      </c>
      <c r="L62" s="60">
        <v>0</v>
      </c>
      <c r="N62" s="33">
        <v>0</v>
      </c>
      <c r="P62" s="33">
        <v>0</v>
      </c>
      <c r="R62" s="33">
        <v>-566364085</v>
      </c>
      <c r="T62" s="33">
        <v>-566364085</v>
      </c>
      <c r="V62" s="60">
        <v>-1.9400000000000001E-2</v>
      </c>
    </row>
    <row r="63" spans="2:22" x14ac:dyDescent="0.55000000000000004">
      <c r="B63" s="4" t="s">
        <v>128</v>
      </c>
      <c r="D63" s="33">
        <v>0</v>
      </c>
      <c r="F63" s="33">
        <v>0</v>
      </c>
      <c r="H63" s="33">
        <v>0</v>
      </c>
      <c r="J63" s="33">
        <v>0</v>
      </c>
      <c r="L63" s="60">
        <v>0</v>
      </c>
      <c r="N63" s="33">
        <v>0</v>
      </c>
      <c r="P63" s="33">
        <v>0</v>
      </c>
      <c r="R63" s="33">
        <v>-568262765</v>
      </c>
      <c r="T63" s="33">
        <v>-568262765</v>
      </c>
      <c r="V63" s="60">
        <v>-1.95E-2</v>
      </c>
    </row>
    <row r="64" spans="2:22" x14ac:dyDescent="0.55000000000000004">
      <c r="B64" s="4" t="s">
        <v>124</v>
      </c>
      <c r="D64" s="33">
        <v>0</v>
      </c>
      <c r="F64" s="33">
        <v>0</v>
      </c>
      <c r="H64" s="33">
        <v>0</v>
      </c>
      <c r="J64" s="33">
        <v>0</v>
      </c>
      <c r="L64" s="60">
        <v>0</v>
      </c>
      <c r="N64" s="33">
        <v>0</v>
      </c>
      <c r="P64" s="33">
        <v>0</v>
      </c>
      <c r="R64" s="33">
        <v>-741697154</v>
      </c>
      <c r="T64" s="33">
        <v>-741697154</v>
      </c>
      <c r="V64" s="60">
        <v>-2.5399999999999999E-2</v>
      </c>
    </row>
    <row r="65" spans="2:28" x14ac:dyDescent="0.55000000000000004">
      <c r="B65" s="4" t="s">
        <v>190</v>
      </c>
      <c r="D65" s="33">
        <v>0</v>
      </c>
      <c r="F65" s="33">
        <v>708178000</v>
      </c>
      <c r="H65" s="33">
        <v>0</v>
      </c>
      <c r="J65" s="33">
        <v>708178000</v>
      </c>
      <c r="L65" s="60">
        <v>9.0999999999999998E-2</v>
      </c>
      <c r="N65" s="33">
        <v>0</v>
      </c>
      <c r="P65" s="33">
        <v>-864796936</v>
      </c>
      <c r="R65" s="33">
        <v>0</v>
      </c>
      <c r="T65" s="33">
        <v>-864796936</v>
      </c>
      <c r="V65" s="60">
        <v>-2.9600000000000001E-2</v>
      </c>
    </row>
    <row r="66" spans="2:28" x14ac:dyDescent="0.55000000000000004">
      <c r="B66" s="4" t="s">
        <v>116</v>
      </c>
      <c r="D66" s="33">
        <v>0</v>
      </c>
      <c r="F66" s="33">
        <v>0</v>
      </c>
      <c r="H66" s="33">
        <v>0</v>
      </c>
      <c r="J66" s="33">
        <v>0</v>
      </c>
      <c r="L66" s="60">
        <v>0</v>
      </c>
      <c r="N66" s="33">
        <v>0</v>
      </c>
      <c r="P66" s="33">
        <v>0</v>
      </c>
      <c r="R66" s="33">
        <v>-895801047</v>
      </c>
      <c r="T66" s="33">
        <v>-895801047</v>
      </c>
      <c r="V66" s="60">
        <v>-3.0700000000000002E-2</v>
      </c>
    </row>
    <row r="67" spans="2:28" x14ac:dyDescent="0.55000000000000004">
      <c r="B67" s="4" t="s">
        <v>17</v>
      </c>
      <c r="D67" s="33">
        <v>0</v>
      </c>
      <c r="F67" s="33">
        <v>1595835661</v>
      </c>
      <c r="H67" s="33">
        <v>-11409</v>
      </c>
      <c r="J67" s="33">
        <v>1595824252</v>
      </c>
      <c r="L67" s="60">
        <v>0.2051</v>
      </c>
      <c r="N67" s="33">
        <v>240000000</v>
      </c>
      <c r="P67" s="33">
        <v>-414570421</v>
      </c>
      <c r="R67" s="33">
        <v>-734990565</v>
      </c>
      <c r="T67" s="33">
        <v>-909560986</v>
      </c>
      <c r="V67" s="60">
        <v>-3.1099999999999999E-2</v>
      </c>
    </row>
    <row r="68" spans="2:28" x14ac:dyDescent="0.55000000000000004">
      <c r="B68" s="4" t="s">
        <v>101</v>
      </c>
      <c r="D68" s="33">
        <v>0</v>
      </c>
      <c r="F68" s="33">
        <v>0</v>
      </c>
      <c r="H68" s="33">
        <v>0</v>
      </c>
      <c r="J68" s="33">
        <v>0</v>
      </c>
      <c r="L68" s="60">
        <v>0</v>
      </c>
      <c r="N68" s="33">
        <v>114965136</v>
      </c>
      <c r="P68" s="33">
        <v>0</v>
      </c>
      <c r="R68" s="33">
        <v>-1066628439</v>
      </c>
      <c r="T68" s="33">
        <v>-951663303</v>
      </c>
      <c r="V68" s="60">
        <v>-3.2599999999999997E-2</v>
      </c>
    </row>
    <row r="69" spans="2:28" x14ac:dyDescent="0.55000000000000004">
      <c r="B69" s="4" t="s">
        <v>184</v>
      </c>
      <c r="D69" s="33">
        <v>0</v>
      </c>
      <c r="F69" s="33">
        <v>-337556894</v>
      </c>
      <c r="H69" s="33">
        <v>0</v>
      </c>
      <c r="J69" s="33">
        <v>-337556894</v>
      </c>
      <c r="L69" s="60">
        <v>-4.3400000000000001E-2</v>
      </c>
      <c r="N69" s="33">
        <v>0</v>
      </c>
      <c r="P69" s="33">
        <v>-915845589</v>
      </c>
      <c r="R69" s="33">
        <v>-234619018</v>
      </c>
      <c r="T69" s="33">
        <v>-1150464607</v>
      </c>
      <c r="V69" s="60">
        <v>-3.9399999999999998E-2</v>
      </c>
    </row>
    <row r="70" spans="2:28" x14ac:dyDescent="0.55000000000000004">
      <c r="B70" s="4" t="s">
        <v>136</v>
      </c>
      <c r="D70" s="33">
        <v>0</v>
      </c>
      <c r="F70" s="33">
        <v>0</v>
      </c>
      <c r="H70" s="33">
        <v>0</v>
      </c>
      <c r="J70" s="33">
        <v>0</v>
      </c>
      <c r="L70" s="60">
        <v>0</v>
      </c>
      <c r="N70" s="33">
        <v>0</v>
      </c>
      <c r="P70" s="33">
        <v>0</v>
      </c>
      <c r="R70" s="33">
        <v>-1311745778</v>
      </c>
      <c r="T70" s="33">
        <v>-1311745778</v>
      </c>
      <c r="V70" s="60">
        <v>-4.4900000000000002E-2</v>
      </c>
    </row>
    <row r="71" spans="2:28" x14ac:dyDescent="0.55000000000000004">
      <c r="B71" s="4" t="s">
        <v>200</v>
      </c>
      <c r="D71" s="33">
        <v>0</v>
      </c>
      <c r="F71" s="33">
        <v>0</v>
      </c>
      <c r="H71" s="33">
        <v>0</v>
      </c>
      <c r="J71" s="33">
        <v>0</v>
      </c>
      <c r="L71" s="60">
        <v>0</v>
      </c>
      <c r="N71" s="33">
        <v>700000</v>
      </c>
      <c r="P71" s="33">
        <v>0</v>
      </c>
      <c r="R71" s="33">
        <v>-1688283085</v>
      </c>
      <c r="T71" s="33">
        <v>-1687583085</v>
      </c>
      <c r="V71" s="60">
        <v>-5.7799999999999997E-2</v>
      </c>
    </row>
    <row r="72" spans="2:28" x14ac:dyDescent="0.55000000000000004">
      <c r="B72" s="4" t="s">
        <v>191</v>
      </c>
      <c r="D72" s="33">
        <v>0</v>
      </c>
      <c r="F72" s="33">
        <v>-173586418</v>
      </c>
      <c r="H72" s="33">
        <v>0</v>
      </c>
      <c r="J72" s="33">
        <v>-173586418</v>
      </c>
      <c r="L72" s="60">
        <v>-2.23E-2</v>
      </c>
      <c r="N72" s="33">
        <v>0</v>
      </c>
      <c r="P72" s="33">
        <v>-1747159299</v>
      </c>
      <c r="R72" s="33">
        <v>0</v>
      </c>
      <c r="T72" s="33">
        <v>-1747159299</v>
      </c>
      <c r="V72" s="60">
        <v>-5.9799999999999999E-2</v>
      </c>
    </row>
    <row r="73" spans="2:28" x14ac:dyDescent="0.55000000000000004">
      <c r="B73" s="4" t="s">
        <v>19</v>
      </c>
      <c r="D73" s="33">
        <v>0</v>
      </c>
      <c r="F73" s="33">
        <v>-320998626</v>
      </c>
      <c r="H73" s="33">
        <v>0</v>
      </c>
      <c r="J73" s="33">
        <v>-320998626</v>
      </c>
      <c r="L73" s="60">
        <v>-4.1300000000000003E-2</v>
      </c>
      <c r="N73" s="33">
        <v>0</v>
      </c>
      <c r="P73" s="33">
        <v>-2128469709</v>
      </c>
      <c r="R73" s="33">
        <v>0</v>
      </c>
      <c r="T73" s="33">
        <v>-2128469709</v>
      </c>
      <c r="V73" s="60">
        <v>-7.2900000000000006E-2</v>
      </c>
    </row>
    <row r="74" spans="2:28" x14ac:dyDescent="0.55000000000000004">
      <c r="B74" s="4" t="s">
        <v>18</v>
      </c>
      <c r="D74" s="33">
        <v>0</v>
      </c>
      <c r="F74" s="33">
        <v>0</v>
      </c>
      <c r="H74" s="33">
        <v>0</v>
      </c>
      <c r="J74" s="33">
        <v>0</v>
      </c>
      <c r="L74" s="60">
        <v>0</v>
      </c>
      <c r="N74" s="33">
        <v>0</v>
      </c>
      <c r="P74" s="33">
        <v>0</v>
      </c>
      <c r="R74" s="33">
        <v>-2132533302</v>
      </c>
      <c r="T74" s="33">
        <v>-2132533302</v>
      </c>
      <c r="V74" s="60">
        <v>-7.2999999999999995E-2</v>
      </c>
    </row>
    <row r="75" spans="2:28" x14ac:dyDescent="0.55000000000000004">
      <c r="B75" s="4" t="s">
        <v>193</v>
      </c>
      <c r="D75" s="33">
        <v>0</v>
      </c>
      <c r="F75" s="33">
        <v>200974544</v>
      </c>
      <c r="H75" s="33">
        <v>0</v>
      </c>
      <c r="J75" s="33">
        <v>200974544</v>
      </c>
      <c r="L75" s="60">
        <v>2.58E-2</v>
      </c>
      <c r="N75" s="33">
        <v>0</v>
      </c>
      <c r="P75" s="33">
        <v>-2243990578</v>
      </c>
      <c r="R75" s="33">
        <v>0</v>
      </c>
      <c r="T75" s="33">
        <v>-2243990578</v>
      </c>
      <c r="V75" s="60">
        <v>-7.6799999999999993E-2</v>
      </c>
    </row>
    <row r="76" spans="2:28" x14ac:dyDescent="0.55000000000000004">
      <c r="B76" s="4" t="s">
        <v>189</v>
      </c>
      <c r="D76" s="33">
        <v>0</v>
      </c>
      <c r="F76" s="33">
        <v>-850350132</v>
      </c>
      <c r="H76" s="33">
        <v>0</v>
      </c>
      <c r="J76" s="33">
        <v>-850350132</v>
      </c>
      <c r="L76" s="60">
        <v>-0.10929999999999999</v>
      </c>
      <c r="N76" s="33">
        <v>0</v>
      </c>
      <c r="P76" s="33">
        <v>-2780957970</v>
      </c>
      <c r="R76" s="33">
        <v>0</v>
      </c>
      <c r="T76" s="33">
        <v>-2780957970</v>
      </c>
      <c r="V76" s="60">
        <v>-9.5200000000000007E-2</v>
      </c>
      <c r="AB76" s="83"/>
    </row>
    <row r="77" spans="2:28" x14ac:dyDescent="0.55000000000000004">
      <c r="B77" s="4" t="s">
        <v>23</v>
      </c>
      <c r="D77" s="33">
        <v>0</v>
      </c>
      <c r="F77" s="33">
        <v>-87473305</v>
      </c>
      <c r="H77" s="33">
        <v>0</v>
      </c>
      <c r="J77" s="33">
        <v>-87473305</v>
      </c>
      <c r="L77" s="60">
        <v>-1.12E-2</v>
      </c>
      <c r="N77" s="33">
        <v>0</v>
      </c>
      <c r="P77" s="33">
        <v>-1038765398</v>
      </c>
      <c r="R77" s="33">
        <v>-1833807321</v>
      </c>
      <c r="T77" s="33">
        <v>-2872572719</v>
      </c>
      <c r="V77" s="60">
        <v>-9.8299999999999998E-2</v>
      </c>
    </row>
    <row r="78" spans="2:28" ht="22.5" customHeight="1" x14ac:dyDescent="0.55000000000000004">
      <c r="B78" s="4" t="s">
        <v>139</v>
      </c>
      <c r="D78" s="33">
        <v>0</v>
      </c>
      <c r="F78" s="33">
        <v>0</v>
      </c>
      <c r="H78" s="33">
        <v>0</v>
      </c>
      <c r="J78" s="33">
        <v>0</v>
      </c>
      <c r="L78" s="60">
        <v>0</v>
      </c>
      <c r="N78" s="33">
        <v>0</v>
      </c>
      <c r="P78" s="33">
        <v>0</v>
      </c>
      <c r="R78" s="33">
        <v>-3405539415</v>
      </c>
      <c r="T78" s="33">
        <v>-3405539415</v>
      </c>
      <c r="V78" s="60">
        <v>-0.1166</v>
      </c>
    </row>
    <row r="79" spans="2:28" x14ac:dyDescent="0.55000000000000004">
      <c r="B79" s="4" t="s">
        <v>15</v>
      </c>
      <c r="D79" s="33">
        <v>0</v>
      </c>
      <c r="F79" s="33">
        <v>123639939</v>
      </c>
      <c r="H79" s="33">
        <v>0</v>
      </c>
      <c r="J79" s="33">
        <v>123639939</v>
      </c>
      <c r="L79" s="60">
        <v>1.5900000000000001E-2</v>
      </c>
      <c r="N79" s="33">
        <v>646800000</v>
      </c>
      <c r="P79" s="33">
        <v>-996884143</v>
      </c>
      <c r="R79" s="33">
        <v>-3277002809</v>
      </c>
      <c r="T79" s="33">
        <v>-3627086952</v>
      </c>
      <c r="V79" s="60">
        <v>-0.1242</v>
      </c>
    </row>
    <row r="80" spans="2:28" x14ac:dyDescent="0.55000000000000004">
      <c r="B80" s="4" t="s">
        <v>94</v>
      </c>
      <c r="D80" s="33">
        <v>0</v>
      </c>
      <c r="F80" s="33">
        <v>0</v>
      </c>
      <c r="H80" s="33">
        <v>0</v>
      </c>
      <c r="J80" s="33">
        <v>0</v>
      </c>
      <c r="L80" s="60">
        <v>0</v>
      </c>
      <c r="N80" s="33">
        <v>94500000</v>
      </c>
      <c r="P80" s="33">
        <v>0</v>
      </c>
      <c r="R80" s="33">
        <v>-4073799034</v>
      </c>
      <c r="T80" s="33">
        <v>-3979299034</v>
      </c>
      <c r="V80" s="60">
        <v>-0.13619999999999999</v>
      </c>
    </row>
    <row r="81" spans="2:22" x14ac:dyDescent="0.55000000000000004">
      <c r="B81" s="4" t="s">
        <v>199</v>
      </c>
      <c r="D81" s="33">
        <v>0</v>
      </c>
      <c r="F81" s="33">
        <v>-1251233987</v>
      </c>
      <c r="H81" s="33">
        <v>0</v>
      </c>
      <c r="J81" s="33">
        <v>-1251233987</v>
      </c>
      <c r="L81" s="60">
        <v>-0.1608</v>
      </c>
      <c r="N81" s="33">
        <v>0</v>
      </c>
      <c r="P81" s="33">
        <v>-3779978498</v>
      </c>
      <c r="R81" s="33">
        <v>-253893588</v>
      </c>
      <c r="T81" s="33">
        <v>-4033872086</v>
      </c>
      <c r="V81" s="60">
        <v>-0.1381</v>
      </c>
    </row>
    <row r="82" spans="2:22" x14ac:dyDescent="0.55000000000000004">
      <c r="B82" s="4" t="s">
        <v>21</v>
      </c>
      <c r="D82" s="33">
        <v>0</v>
      </c>
      <c r="F82" s="33">
        <v>542242347</v>
      </c>
      <c r="H82" s="33">
        <v>0</v>
      </c>
      <c r="J82" s="33">
        <v>542242347</v>
      </c>
      <c r="L82" s="60">
        <v>6.9699999999999998E-2</v>
      </c>
      <c r="N82" s="33">
        <v>172120000</v>
      </c>
      <c r="P82" s="33">
        <v>-5331374988</v>
      </c>
      <c r="R82" s="33">
        <v>0</v>
      </c>
      <c r="T82" s="33">
        <v>-5159254988</v>
      </c>
      <c r="V82" s="60">
        <v>-0.17660000000000001</v>
      </c>
    </row>
    <row r="83" spans="2:22" x14ac:dyDescent="0.55000000000000004">
      <c r="B83" s="4" t="s">
        <v>197</v>
      </c>
      <c r="D83" s="33">
        <v>0</v>
      </c>
      <c r="F83" s="33">
        <v>-895750104</v>
      </c>
      <c r="H83" s="33">
        <v>0</v>
      </c>
      <c r="J83" s="33">
        <v>-895750104</v>
      </c>
      <c r="L83" s="60">
        <v>-0.11509999999999999</v>
      </c>
      <c r="N83" s="33">
        <v>0</v>
      </c>
      <c r="P83" s="33">
        <v>-9060302622</v>
      </c>
      <c r="R83" s="33">
        <v>0</v>
      </c>
      <c r="T83" s="33">
        <v>-9060302622</v>
      </c>
      <c r="V83" s="60">
        <v>-0.31009999999999999</v>
      </c>
    </row>
    <row r="84" spans="2:22" x14ac:dyDescent="0.55000000000000004">
      <c r="D84" s="33"/>
      <c r="F84" s="33"/>
      <c r="H84" s="33"/>
      <c r="J84" s="33"/>
      <c r="L84" s="60"/>
      <c r="N84" s="33"/>
      <c r="P84" s="33"/>
      <c r="R84" s="33"/>
      <c r="T84" s="33"/>
      <c r="V84" s="60"/>
    </row>
    <row r="85" spans="2:22" ht="21.75" thickBot="1" x14ac:dyDescent="0.6">
      <c r="B85" s="57" t="s">
        <v>156</v>
      </c>
      <c r="D85" s="59">
        <f>SUM(D11:D83)</f>
        <v>0</v>
      </c>
      <c r="F85" s="59">
        <f>SUM(F11:F83)</f>
        <v>3367905993</v>
      </c>
      <c r="H85" s="59">
        <f>SUM(H11:H83)</f>
        <v>4264177356</v>
      </c>
      <c r="J85" s="59">
        <f>SUM(J11:J83)</f>
        <v>7632083349</v>
      </c>
      <c r="L85" s="79">
        <f>SUM(L11:L83)</f>
        <v>0.98079999999999967</v>
      </c>
      <c r="N85" s="59">
        <f>SUM(N11:N83)</f>
        <v>8995858688</v>
      </c>
      <c r="P85" s="59">
        <f>SUM(P11:P83)</f>
        <v>-27984750337</v>
      </c>
      <c r="R85" s="59">
        <f>SUM(R11:R83)</f>
        <v>43927851478</v>
      </c>
      <c r="T85" s="59">
        <f>SUM(T11:T83)</f>
        <v>24938959829</v>
      </c>
      <c r="V85" s="79">
        <f>SUM(V11:V83)</f>
        <v>0.85319999999999907</v>
      </c>
    </row>
    <row r="86" spans="2:22" ht="21.75" thickTop="1" x14ac:dyDescent="0.55000000000000004"/>
    <row r="87" spans="2:22" ht="30" x14ac:dyDescent="0.75">
      <c r="L87" s="74">
        <v>9</v>
      </c>
    </row>
  </sheetData>
  <sortState xmlns:xlrd2="http://schemas.microsoft.com/office/spreadsheetml/2017/richdata2" ref="B11:V83">
    <sortCondition descending="1" ref="T11:T83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topLeftCell="A8" zoomScale="85" zoomScaleNormal="85" workbookViewId="0">
      <selection activeCell="C23" sqref="C23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8" ht="30" x14ac:dyDescent="0.55000000000000004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2:28" ht="30" x14ac:dyDescent="0.55000000000000004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179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50" customFormat="1" ht="24" x14ac:dyDescent="0.6">
      <c r="B8" s="124" t="s">
        <v>2</v>
      </c>
      <c r="D8" s="123" t="s">
        <v>79</v>
      </c>
      <c r="E8" s="123" t="s">
        <v>79</v>
      </c>
      <c r="F8" s="123" t="s">
        <v>79</v>
      </c>
      <c r="G8" s="123" t="s">
        <v>79</v>
      </c>
      <c r="H8" s="123" t="s">
        <v>79</v>
      </c>
      <c r="J8" s="123" t="s">
        <v>71</v>
      </c>
      <c r="K8" s="123" t="s">
        <v>71</v>
      </c>
      <c r="L8" s="123" t="s">
        <v>71</v>
      </c>
      <c r="M8" s="123" t="s">
        <v>71</v>
      </c>
      <c r="N8" s="123" t="s">
        <v>71</v>
      </c>
      <c r="P8" s="123" t="s">
        <v>72</v>
      </c>
      <c r="Q8" s="123" t="s">
        <v>72</v>
      </c>
      <c r="R8" s="123" t="s">
        <v>72</v>
      </c>
      <c r="S8" s="123" t="s">
        <v>72</v>
      </c>
      <c r="T8" s="123" t="s">
        <v>72</v>
      </c>
    </row>
    <row r="9" spans="2:28" s="50" customFormat="1" ht="56.25" customHeight="1" x14ac:dyDescent="0.6">
      <c r="B9" s="124" t="s">
        <v>2</v>
      </c>
      <c r="D9" s="122" t="s">
        <v>80</v>
      </c>
      <c r="E9" s="75"/>
      <c r="F9" s="122" t="s">
        <v>81</v>
      </c>
      <c r="G9" s="75"/>
      <c r="H9" s="122" t="s">
        <v>82</v>
      </c>
      <c r="J9" s="122" t="s">
        <v>83</v>
      </c>
      <c r="K9" s="75"/>
      <c r="L9" s="122" t="s">
        <v>76</v>
      </c>
      <c r="M9" s="75"/>
      <c r="N9" s="122" t="s">
        <v>84</v>
      </c>
      <c r="P9" s="122" t="s">
        <v>83</v>
      </c>
      <c r="Q9" s="75"/>
      <c r="R9" s="122" t="s">
        <v>76</v>
      </c>
      <c r="S9" s="75"/>
      <c r="T9" s="122" t="s">
        <v>84</v>
      </c>
    </row>
    <row r="10" spans="2:28" s="4" customFormat="1" x14ac:dyDescent="0.55000000000000004">
      <c r="B10" s="56" t="s">
        <v>92</v>
      </c>
      <c r="D10" s="56" t="s">
        <v>93</v>
      </c>
      <c r="F10" s="63">
        <v>302918</v>
      </c>
      <c r="H10" s="63">
        <v>4650</v>
      </c>
      <c r="J10" s="63">
        <v>0</v>
      </c>
      <c r="L10" s="63">
        <v>0</v>
      </c>
      <c r="N10" s="63">
        <v>0</v>
      </c>
      <c r="P10" s="63">
        <v>1408568700</v>
      </c>
      <c r="R10" s="63">
        <v>0</v>
      </c>
      <c r="T10" s="63">
        <v>1408568700</v>
      </c>
    </row>
    <row r="11" spans="2:28" s="4" customFormat="1" x14ac:dyDescent="0.55000000000000004">
      <c r="B11" s="4" t="s">
        <v>16</v>
      </c>
      <c r="D11" s="4" t="s">
        <v>105</v>
      </c>
      <c r="F11" s="33">
        <v>130000</v>
      </c>
      <c r="H11" s="33">
        <v>10000</v>
      </c>
      <c r="J11" s="33">
        <v>0</v>
      </c>
      <c r="L11" s="33">
        <v>0</v>
      </c>
      <c r="N11" s="33">
        <v>0</v>
      </c>
      <c r="P11" s="33">
        <v>1300000000</v>
      </c>
      <c r="R11" s="33">
        <v>0</v>
      </c>
      <c r="T11" s="33">
        <v>1300000000</v>
      </c>
    </row>
    <row r="12" spans="2:28" s="4" customFormat="1" x14ac:dyDescent="0.55000000000000004">
      <c r="B12" s="4" t="s">
        <v>109</v>
      </c>
      <c r="D12" s="4" t="s">
        <v>110</v>
      </c>
      <c r="F12" s="33">
        <v>119592</v>
      </c>
      <c r="H12" s="33">
        <v>10000</v>
      </c>
      <c r="J12" s="33">
        <v>0</v>
      </c>
      <c r="L12" s="33">
        <v>0</v>
      </c>
      <c r="N12" s="33">
        <v>0</v>
      </c>
      <c r="P12" s="33">
        <v>1195920000</v>
      </c>
      <c r="R12" s="33">
        <v>0</v>
      </c>
      <c r="T12" s="33">
        <v>1195920000</v>
      </c>
    </row>
    <row r="13" spans="2:28" s="4" customFormat="1" x14ac:dyDescent="0.55000000000000004">
      <c r="B13" s="4" t="s">
        <v>87</v>
      </c>
      <c r="D13" s="4" t="s">
        <v>88</v>
      </c>
      <c r="F13" s="33">
        <v>300000</v>
      </c>
      <c r="H13" s="33">
        <v>3000</v>
      </c>
      <c r="J13" s="33">
        <v>0</v>
      </c>
      <c r="L13" s="33">
        <v>0</v>
      </c>
      <c r="N13" s="33">
        <v>0</v>
      </c>
      <c r="P13" s="33">
        <v>900000000</v>
      </c>
      <c r="R13" s="33">
        <v>616016</v>
      </c>
      <c r="T13" s="33">
        <v>899383984</v>
      </c>
    </row>
    <row r="14" spans="2:28" s="4" customFormat="1" x14ac:dyDescent="0.55000000000000004">
      <c r="B14" s="4" t="s">
        <v>15</v>
      </c>
      <c r="D14" s="4" t="s">
        <v>103</v>
      </c>
      <c r="F14" s="33">
        <v>168000</v>
      </c>
      <c r="H14" s="33">
        <v>3850</v>
      </c>
      <c r="J14" s="33">
        <v>0</v>
      </c>
      <c r="L14" s="33">
        <v>0</v>
      </c>
      <c r="N14" s="33">
        <v>0</v>
      </c>
      <c r="P14" s="33">
        <v>646800000</v>
      </c>
      <c r="R14" s="33">
        <v>0</v>
      </c>
      <c r="T14" s="33">
        <v>646800000</v>
      </c>
    </row>
    <row r="15" spans="2:28" s="4" customFormat="1" x14ac:dyDescent="0.55000000000000004">
      <c r="B15" s="4" t="s">
        <v>97</v>
      </c>
      <c r="D15" s="4" t="s">
        <v>98</v>
      </c>
      <c r="F15" s="33">
        <v>573500</v>
      </c>
      <c r="H15" s="33">
        <v>800</v>
      </c>
      <c r="J15" s="33">
        <v>0</v>
      </c>
      <c r="L15" s="33">
        <v>0</v>
      </c>
      <c r="N15" s="33">
        <v>0</v>
      </c>
      <c r="P15" s="33">
        <v>458800000</v>
      </c>
      <c r="R15" s="33">
        <v>0</v>
      </c>
      <c r="T15" s="33">
        <v>458800000</v>
      </c>
    </row>
    <row r="16" spans="2:28" s="4" customFormat="1" x14ac:dyDescent="0.55000000000000004">
      <c r="B16" s="4" t="s">
        <v>192</v>
      </c>
      <c r="D16" s="4" t="s">
        <v>201</v>
      </c>
      <c r="F16" s="33">
        <v>620000</v>
      </c>
      <c r="H16" s="33">
        <v>800</v>
      </c>
      <c r="J16" s="33">
        <v>0</v>
      </c>
      <c r="L16" s="33">
        <v>0</v>
      </c>
      <c r="N16" s="33">
        <v>0</v>
      </c>
      <c r="P16" s="33">
        <v>496000000</v>
      </c>
      <c r="R16" s="33">
        <v>46490379</v>
      </c>
      <c r="T16" s="33">
        <v>449509621</v>
      </c>
    </row>
    <row r="17" spans="2:20" s="4" customFormat="1" x14ac:dyDescent="0.55000000000000004">
      <c r="B17" s="4" t="s">
        <v>20</v>
      </c>
      <c r="D17" s="4" t="s">
        <v>96</v>
      </c>
      <c r="F17" s="33">
        <v>1112000</v>
      </c>
      <c r="H17" s="33">
        <v>400</v>
      </c>
      <c r="J17" s="33">
        <v>0</v>
      </c>
      <c r="L17" s="33">
        <v>0</v>
      </c>
      <c r="N17" s="33">
        <v>0</v>
      </c>
      <c r="P17" s="33">
        <v>444800000</v>
      </c>
      <c r="R17" s="33">
        <v>0</v>
      </c>
      <c r="T17" s="33">
        <v>444800000</v>
      </c>
    </row>
    <row r="18" spans="2:20" s="4" customFormat="1" x14ac:dyDescent="0.55000000000000004">
      <c r="B18" s="46" t="s">
        <v>85</v>
      </c>
      <c r="D18" s="46" t="s">
        <v>86</v>
      </c>
      <c r="F18" s="65">
        <v>75000</v>
      </c>
      <c r="H18" s="65">
        <v>4500</v>
      </c>
      <c r="J18" s="65">
        <v>0</v>
      </c>
      <c r="L18" s="65">
        <v>0</v>
      </c>
      <c r="N18" s="65">
        <v>0</v>
      </c>
      <c r="P18" s="65">
        <v>337500000</v>
      </c>
      <c r="R18" s="65">
        <v>0</v>
      </c>
      <c r="T18" s="65">
        <v>337500000</v>
      </c>
    </row>
    <row r="19" spans="2:20" s="4" customFormat="1" x14ac:dyDescent="0.55000000000000004">
      <c r="B19" s="46" t="s">
        <v>185</v>
      </c>
      <c r="D19" s="46" t="s">
        <v>203</v>
      </c>
      <c r="F19" s="65">
        <v>700000</v>
      </c>
      <c r="H19" s="65">
        <v>500</v>
      </c>
      <c r="J19" s="65">
        <v>0</v>
      </c>
      <c r="L19" s="65">
        <v>0</v>
      </c>
      <c r="N19" s="65">
        <v>0</v>
      </c>
      <c r="P19" s="65">
        <v>350000000</v>
      </c>
      <c r="R19" s="65">
        <v>26582278</v>
      </c>
      <c r="T19" s="65">
        <v>323417722</v>
      </c>
    </row>
    <row r="20" spans="2:20" s="4" customFormat="1" x14ac:dyDescent="0.55000000000000004">
      <c r="B20" s="4" t="s">
        <v>194</v>
      </c>
      <c r="D20" s="4" t="s">
        <v>202</v>
      </c>
      <c r="F20" s="33">
        <v>262234</v>
      </c>
      <c r="H20" s="33">
        <v>1100</v>
      </c>
      <c r="J20" s="33">
        <v>0</v>
      </c>
      <c r="L20" s="33">
        <v>0</v>
      </c>
      <c r="N20" s="33">
        <v>0</v>
      </c>
      <c r="P20" s="33">
        <v>288457400</v>
      </c>
      <c r="R20" s="33">
        <v>28168275</v>
      </c>
      <c r="T20" s="33">
        <v>260289125</v>
      </c>
    </row>
    <row r="21" spans="2:20" s="4" customFormat="1" x14ac:dyDescent="0.55000000000000004">
      <c r="B21" s="4" t="s">
        <v>99</v>
      </c>
      <c r="D21" s="4" t="s">
        <v>100</v>
      </c>
      <c r="F21" s="33">
        <v>48172</v>
      </c>
      <c r="H21" s="33">
        <v>5200</v>
      </c>
      <c r="J21" s="33">
        <v>0</v>
      </c>
      <c r="L21" s="33">
        <v>0</v>
      </c>
      <c r="N21" s="33">
        <v>0</v>
      </c>
      <c r="P21" s="33">
        <v>250494400</v>
      </c>
      <c r="R21" s="33">
        <v>0</v>
      </c>
      <c r="T21" s="33">
        <v>250494400</v>
      </c>
    </row>
    <row r="22" spans="2:20" s="4" customFormat="1" x14ac:dyDescent="0.55000000000000004">
      <c r="B22" s="4" t="s">
        <v>17</v>
      </c>
      <c r="D22" s="4" t="s">
        <v>91</v>
      </c>
      <c r="F22" s="33">
        <v>400000</v>
      </c>
      <c r="H22" s="33">
        <v>600</v>
      </c>
      <c r="J22" s="33">
        <v>0</v>
      </c>
      <c r="L22" s="33">
        <v>0</v>
      </c>
      <c r="N22" s="33">
        <v>0</v>
      </c>
      <c r="P22" s="33">
        <v>240000000</v>
      </c>
      <c r="R22" s="33">
        <v>0</v>
      </c>
      <c r="T22" s="33">
        <v>240000000</v>
      </c>
    </row>
    <row r="23" spans="2:20" s="4" customFormat="1" x14ac:dyDescent="0.55000000000000004">
      <c r="B23" s="4" t="s">
        <v>89</v>
      </c>
      <c r="D23" s="4" t="s">
        <v>90</v>
      </c>
      <c r="F23" s="33">
        <v>280000</v>
      </c>
      <c r="H23" s="33">
        <v>850</v>
      </c>
      <c r="J23" s="33">
        <v>0</v>
      </c>
      <c r="L23" s="33">
        <v>0</v>
      </c>
      <c r="N23" s="33">
        <v>0</v>
      </c>
      <c r="P23" s="33">
        <v>238000000</v>
      </c>
      <c r="R23" s="33">
        <v>0</v>
      </c>
      <c r="T23" s="33">
        <v>238000000</v>
      </c>
    </row>
    <row r="24" spans="2:20" s="4" customFormat="1" x14ac:dyDescent="0.55000000000000004">
      <c r="B24" s="4" t="s">
        <v>21</v>
      </c>
      <c r="D24" s="4" t="s">
        <v>203</v>
      </c>
      <c r="F24" s="33">
        <v>66200</v>
      </c>
      <c r="H24" s="33">
        <v>2600</v>
      </c>
      <c r="J24" s="33">
        <v>0</v>
      </c>
      <c r="L24" s="33">
        <v>0</v>
      </c>
      <c r="N24" s="33">
        <v>0</v>
      </c>
      <c r="P24" s="33">
        <v>172120000</v>
      </c>
      <c r="R24" s="33">
        <v>0</v>
      </c>
      <c r="T24" s="33">
        <v>172120000</v>
      </c>
    </row>
    <row r="25" spans="2:20" s="4" customFormat="1" ht="42" x14ac:dyDescent="0.55000000000000004">
      <c r="B25" s="4" t="s">
        <v>106</v>
      </c>
      <c r="D25" s="4" t="s">
        <v>107</v>
      </c>
      <c r="F25" s="33">
        <v>234000</v>
      </c>
      <c r="H25" s="33">
        <v>630</v>
      </c>
      <c r="J25" s="33">
        <v>0</v>
      </c>
      <c r="L25" s="33">
        <v>0</v>
      </c>
      <c r="N25" s="33">
        <v>0</v>
      </c>
      <c r="P25" s="33">
        <v>147420000</v>
      </c>
      <c r="R25" s="33">
        <v>0</v>
      </c>
      <c r="T25" s="33">
        <v>147420000</v>
      </c>
    </row>
    <row r="26" spans="2:20" s="4" customFormat="1" x14ac:dyDescent="0.55000000000000004">
      <c r="B26" s="4" t="s">
        <v>101</v>
      </c>
      <c r="D26" s="4" t="s">
        <v>102</v>
      </c>
      <c r="F26" s="33">
        <v>1741896</v>
      </c>
      <c r="H26" s="33">
        <v>66</v>
      </c>
      <c r="J26" s="33">
        <v>0</v>
      </c>
      <c r="L26" s="33">
        <v>0</v>
      </c>
      <c r="N26" s="33">
        <v>0</v>
      </c>
      <c r="P26" s="33">
        <v>114965136</v>
      </c>
      <c r="R26" s="33">
        <v>0</v>
      </c>
      <c r="T26" s="33">
        <v>114965136</v>
      </c>
    </row>
    <row r="27" spans="2:20" s="4" customFormat="1" x14ac:dyDescent="0.55000000000000004">
      <c r="B27" s="4" t="s">
        <v>94</v>
      </c>
      <c r="D27" s="4" t="s">
        <v>95</v>
      </c>
      <c r="F27" s="33">
        <v>700000</v>
      </c>
      <c r="H27" s="33">
        <v>135</v>
      </c>
      <c r="J27" s="33">
        <v>0</v>
      </c>
      <c r="L27" s="33">
        <v>0</v>
      </c>
      <c r="N27" s="33">
        <v>0</v>
      </c>
      <c r="P27" s="33">
        <v>94500000</v>
      </c>
      <c r="R27" s="33">
        <v>0</v>
      </c>
      <c r="T27" s="33">
        <v>94500000</v>
      </c>
    </row>
    <row r="28" spans="2:20" s="4" customFormat="1" ht="20.25" customHeight="1" x14ac:dyDescent="0.55000000000000004">
      <c r="B28" s="4" t="s">
        <v>104</v>
      </c>
      <c r="D28" s="4" t="s">
        <v>205</v>
      </c>
      <c r="F28" s="33">
        <v>800000</v>
      </c>
      <c r="H28" s="33">
        <v>13</v>
      </c>
      <c r="J28" s="33">
        <v>0</v>
      </c>
      <c r="L28" s="33">
        <v>0</v>
      </c>
      <c r="N28" s="33">
        <v>0</v>
      </c>
      <c r="P28" s="33">
        <v>10400000</v>
      </c>
      <c r="R28" s="33">
        <v>0</v>
      </c>
      <c r="T28" s="33">
        <v>10400000</v>
      </c>
    </row>
    <row r="29" spans="2:20" s="4" customFormat="1" x14ac:dyDescent="0.55000000000000004">
      <c r="B29" s="4" t="s">
        <v>108</v>
      </c>
      <c r="D29" s="4" t="s">
        <v>86</v>
      </c>
      <c r="F29" s="33">
        <v>1135</v>
      </c>
      <c r="H29" s="33">
        <v>2000</v>
      </c>
      <c r="J29" s="33">
        <v>0</v>
      </c>
      <c r="L29" s="33">
        <v>0</v>
      </c>
      <c r="N29" s="33">
        <v>0</v>
      </c>
      <c r="P29" s="33">
        <v>2270000</v>
      </c>
      <c r="R29" s="33">
        <v>0</v>
      </c>
      <c r="T29" s="33">
        <v>2270000</v>
      </c>
    </row>
    <row r="30" spans="2:20" s="4" customFormat="1" x14ac:dyDescent="0.55000000000000004">
      <c r="B30" s="4" t="s">
        <v>200</v>
      </c>
      <c r="D30" s="4" t="s">
        <v>204</v>
      </c>
      <c r="F30" s="33">
        <v>700000</v>
      </c>
      <c r="H30" s="33">
        <v>1</v>
      </c>
      <c r="J30" s="33">
        <v>0</v>
      </c>
      <c r="L30" s="33">
        <v>0</v>
      </c>
      <c r="N30" s="33">
        <v>0</v>
      </c>
      <c r="P30" s="33">
        <v>700000</v>
      </c>
      <c r="R30" s="33">
        <v>0</v>
      </c>
      <c r="T30" s="33">
        <v>700000</v>
      </c>
    </row>
    <row r="31" spans="2:20" s="4" customFormat="1" x14ac:dyDescent="0.55000000000000004">
      <c r="F31" s="33"/>
      <c r="H31" s="33"/>
      <c r="J31" s="33"/>
      <c r="L31" s="33"/>
      <c r="N31" s="33"/>
      <c r="P31" s="33"/>
      <c r="R31" s="33"/>
      <c r="T31" s="33"/>
    </row>
    <row r="32" spans="2:20" ht="21.75" thickBot="1" x14ac:dyDescent="0.6">
      <c r="B32" s="81" t="s">
        <v>156</v>
      </c>
      <c r="C32" s="81"/>
      <c r="D32" s="81"/>
      <c r="E32" s="81"/>
      <c r="F32" s="82">
        <f>SUM(F10:F30)</f>
        <v>9334647</v>
      </c>
      <c r="G32" s="81"/>
      <c r="H32" s="82">
        <f>SUM(H10:H30)</f>
        <v>51695</v>
      </c>
      <c r="J32" s="10">
        <f>SUM(J10:J30)</f>
        <v>0</v>
      </c>
      <c r="L32" s="10">
        <f>SUM(L10:L30)</f>
        <v>0</v>
      </c>
      <c r="N32" s="10">
        <f>SUM(N10:N30)</f>
        <v>0</v>
      </c>
      <c r="P32" s="10">
        <f>SUM(P10:P30)</f>
        <v>9097715636</v>
      </c>
      <c r="R32" s="10">
        <f>SUM(R10:R30)</f>
        <v>101856948</v>
      </c>
      <c r="T32" s="10">
        <f>SUM(T10:T30)</f>
        <v>8995858688</v>
      </c>
    </row>
    <row r="33" spans="10:10" ht="21.75" thickTop="1" x14ac:dyDescent="0.55000000000000004"/>
    <row r="34" spans="10:10" ht="30" x14ac:dyDescent="0.75">
      <c r="J34" s="69">
        <v>10</v>
      </c>
    </row>
  </sheetData>
  <sortState xmlns:xlrd2="http://schemas.microsoft.com/office/spreadsheetml/2017/richdata2" ref="B10:T31">
    <sortCondition descending="1" ref="T10:T31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25" right="0.25" top="0.75" bottom="0.75" header="0.3" footer="0.3"/>
  <pageSetup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7"/>
  <sheetViews>
    <sheetView rightToLeft="1" topLeftCell="A7" zoomScale="70" zoomScaleNormal="70" workbookViewId="0">
      <selection activeCell="C23" sqref="C23"/>
    </sheetView>
  </sheetViews>
  <sheetFormatPr defaultRowHeight="21" x14ac:dyDescent="0.55000000000000004"/>
  <cols>
    <col min="1" max="1" width="3.7109375" style="4" customWidth="1"/>
    <col min="2" max="2" width="28.140625" style="4" bestFit="1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2:28" ht="30" x14ac:dyDescent="0.55000000000000004">
      <c r="B3" s="100" t="s">
        <v>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2:28" ht="30" x14ac:dyDescent="0.55000000000000004">
      <c r="B4" s="100" t="s">
        <v>215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180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99" t="s">
        <v>2</v>
      </c>
      <c r="D8" s="100" t="s">
        <v>71</v>
      </c>
      <c r="E8" s="100" t="s">
        <v>71</v>
      </c>
      <c r="F8" s="100" t="s">
        <v>71</v>
      </c>
      <c r="G8" s="100" t="s">
        <v>71</v>
      </c>
      <c r="H8" s="100" t="s">
        <v>71</v>
      </c>
      <c r="I8" s="100" t="s">
        <v>71</v>
      </c>
      <c r="J8" s="100" t="s">
        <v>71</v>
      </c>
      <c r="L8" s="100" t="s">
        <v>72</v>
      </c>
      <c r="M8" s="100" t="s">
        <v>72</v>
      </c>
      <c r="N8" s="100" t="s">
        <v>72</v>
      </c>
      <c r="O8" s="100" t="s">
        <v>72</v>
      </c>
      <c r="P8" s="100" t="s">
        <v>72</v>
      </c>
      <c r="Q8" s="100" t="s">
        <v>72</v>
      </c>
      <c r="R8" s="100" t="s">
        <v>72</v>
      </c>
    </row>
    <row r="9" spans="2:28" ht="48" customHeight="1" x14ac:dyDescent="0.65">
      <c r="B9" s="99" t="s">
        <v>2</v>
      </c>
      <c r="D9" s="103" t="s">
        <v>6</v>
      </c>
      <c r="E9" s="64"/>
      <c r="F9" s="103" t="s">
        <v>111</v>
      </c>
      <c r="G9" s="64"/>
      <c r="H9" s="103" t="s">
        <v>112</v>
      </c>
      <c r="I9" s="64"/>
      <c r="J9" s="103" t="s">
        <v>113</v>
      </c>
      <c r="K9" s="49"/>
      <c r="L9" s="103" t="s">
        <v>6</v>
      </c>
      <c r="M9" s="64"/>
      <c r="N9" s="103" t="s">
        <v>111</v>
      </c>
      <c r="O9" s="64"/>
      <c r="P9" s="103" t="s">
        <v>112</v>
      </c>
      <c r="Q9" s="64"/>
      <c r="R9" s="103" t="s">
        <v>113</v>
      </c>
    </row>
    <row r="10" spans="2:28" x14ac:dyDescent="0.55000000000000004">
      <c r="B10" s="56" t="s">
        <v>187</v>
      </c>
      <c r="D10" s="87">
        <v>60347</v>
      </c>
      <c r="E10" s="88"/>
      <c r="F10" s="87">
        <v>11292728829</v>
      </c>
      <c r="G10" s="88"/>
      <c r="H10" s="87">
        <v>8954158151</v>
      </c>
      <c r="I10" s="88"/>
      <c r="J10" s="87">
        <v>2338570678</v>
      </c>
      <c r="L10" s="87">
        <v>60347</v>
      </c>
      <c r="M10" s="88"/>
      <c r="N10" s="87">
        <v>11292728829</v>
      </c>
      <c r="O10" s="88"/>
      <c r="P10" s="87">
        <v>8130931704</v>
      </c>
      <c r="Q10" s="88"/>
      <c r="R10" s="87">
        <v>3161797125</v>
      </c>
    </row>
    <row r="11" spans="2:28" x14ac:dyDescent="0.55000000000000004">
      <c r="B11" s="4" t="s">
        <v>196</v>
      </c>
      <c r="D11" s="84">
        <v>369736</v>
      </c>
      <c r="E11" s="88"/>
      <c r="F11" s="84">
        <v>10438024410</v>
      </c>
      <c r="G11" s="88"/>
      <c r="H11" s="84">
        <v>10823937285</v>
      </c>
      <c r="I11" s="88"/>
      <c r="J11" s="84">
        <v>-385912874</v>
      </c>
      <c r="L11" s="84">
        <v>369736</v>
      </c>
      <c r="M11" s="88"/>
      <c r="N11" s="84">
        <v>10438024410</v>
      </c>
      <c r="O11" s="88"/>
      <c r="P11" s="84">
        <v>8153171164</v>
      </c>
      <c r="Q11" s="88"/>
      <c r="R11" s="84">
        <v>2284853246</v>
      </c>
    </row>
    <row r="12" spans="2:28" x14ac:dyDescent="0.55000000000000004">
      <c r="B12" s="4" t="s">
        <v>122</v>
      </c>
      <c r="D12" s="84">
        <v>231433</v>
      </c>
      <c r="E12" s="88"/>
      <c r="F12" s="84">
        <v>6763645625</v>
      </c>
      <c r="G12" s="88"/>
      <c r="H12" s="84">
        <v>6628662840</v>
      </c>
      <c r="I12" s="88"/>
      <c r="J12" s="84">
        <v>134982785</v>
      </c>
      <c r="L12" s="84">
        <v>231433</v>
      </c>
      <c r="M12" s="88"/>
      <c r="N12" s="84">
        <v>6763645625</v>
      </c>
      <c r="O12" s="88"/>
      <c r="P12" s="84">
        <v>6628662840</v>
      </c>
      <c r="Q12" s="88"/>
      <c r="R12" s="84">
        <v>134982785</v>
      </c>
    </row>
    <row r="13" spans="2:28" x14ac:dyDescent="0.55000000000000004">
      <c r="B13" s="4" t="s">
        <v>217</v>
      </c>
      <c r="D13" s="84">
        <v>143000</v>
      </c>
      <c r="E13" s="88"/>
      <c r="F13" s="84">
        <v>9858043552</v>
      </c>
      <c r="G13" s="88"/>
      <c r="H13" s="84">
        <v>9817958434</v>
      </c>
      <c r="I13" s="88"/>
      <c r="J13" s="84">
        <v>40085118</v>
      </c>
      <c r="L13" s="84">
        <v>143000</v>
      </c>
      <c r="M13" s="88"/>
      <c r="N13" s="84">
        <v>9858043552</v>
      </c>
      <c r="O13" s="88"/>
      <c r="P13" s="84">
        <v>9817958434</v>
      </c>
      <c r="Q13" s="88"/>
      <c r="R13" s="84">
        <v>40085118</v>
      </c>
    </row>
    <row r="14" spans="2:28" x14ac:dyDescent="0.55000000000000004">
      <c r="B14" s="4" t="s">
        <v>183</v>
      </c>
      <c r="D14" s="84">
        <v>1814680</v>
      </c>
      <c r="E14" s="88"/>
      <c r="F14" s="84">
        <v>4527745461</v>
      </c>
      <c r="G14" s="88"/>
      <c r="H14" s="84">
        <v>4081124911</v>
      </c>
      <c r="I14" s="88"/>
      <c r="J14" s="84">
        <v>446620550</v>
      </c>
      <c r="L14" s="84">
        <v>1814680</v>
      </c>
      <c r="M14" s="88"/>
      <c r="N14" s="84">
        <v>4527745461</v>
      </c>
      <c r="O14" s="88"/>
      <c r="P14" s="84">
        <v>4509425919</v>
      </c>
      <c r="Q14" s="88"/>
      <c r="R14" s="84">
        <v>18319542</v>
      </c>
    </row>
    <row r="15" spans="2:28" x14ac:dyDescent="0.55000000000000004">
      <c r="B15" s="4" t="s">
        <v>22</v>
      </c>
      <c r="D15" s="84">
        <v>0</v>
      </c>
      <c r="E15" s="88"/>
      <c r="F15" s="84">
        <v>0</v>
      </c>
      <c r="G15" s="88"/>
      <c r="H15" s="84">
        <v>326</v>
      </c>
      <c r="I15" s="88"/>
      <c r="J15" s="84">
        <v>-326</v>
      </c>
      <c r="L15" s="84">
        <v>0</v>
      </c>
      <c r="M15" s="88"/>
      <c r="N15" s="84">
        <v>0</v>
      </c>
      <c r="O15" s="88"/>
      <c r="P15" s="84">
        <v>0</v>
      </c>
      <c r="Q15" s="88"/>
      <c r="R15" s="84">
        <v>0</v>
      </c>
    </row>
    <row r="16" spans="2:28" x14ac:dyDescent="0.55000000000000004">
      <c r="B16" s="4" t="s">
        <v>185</v>
      </c>
      <c r="D16" s="84">
        <v>0</v>
      </c>
      <c r="E16" s="88"/>
      <c r="F16" s="84">
        <v>0</v>
      </c>
      <c r="G16" s="88"/>
      <c r="H16" s="84">
        <v>400612646</v>
      </c>
      <c r="I16" s="88"/>
      <c r="J16" s="84">
        <v>-400612646</v>
      </c>
      <c r="L16" s="84">
        <v>0</v>
      </c>
      <c r="M16" s="88"/>
      <c r="N16" s="84">
        <v>0</v>
      </c>
      <c r="O16" s="88"/>
      <c r="P16" s="84">
        <v>0</v>
      </c>
      <c r="Q16" s="88"/>
      <c r="R16" s="84">
        <v>0</v>
      </c>
    </row>
    <row r="17" spans="2:18" x14ac:dyDescent="0.55000000000000004">
      <c r="B17" s="46" t="s">
        <v>198</v>
      </c>
      <c r="D17" s="89">
        <v>19000</v>
      </c>
      <c r="E17" s="88"/>
      <c r="F17" s="89">
        <v>52524607</v>
      </c>
      <c r="G17" s="88"/>
      <c r="H17" s="89">
        <v>-46985721</v>
      </c>
      <c r="I17" s="88"/>
      <c r="J17" s="89">
        <v>99510328</v>
      </c>
      <c r="L17" s="89">
        <v>19000</v>
      </c>
      <c r="M17" s="88"/>
      <c r="N17" s="89">
        <v>52524607</v>
      </c>
      <c r="O17" s="88"/>
      <c r="P17" s="89">
        <v>70504019</v>
      </c>
      <c r="Q17" s="88"/>
      <c r="R17" s="89">
        <v>-17979411</v>
      </c>
    </row>
    <row r="18" spans="2:18" x14ac:dyDescent="0.55000000000000004">
      <c r="B18" s="4" t="s">
        <v>195</v>
      </c>
      <c r="D18" s="84">
        <v>453479</v>
      </c>
      <c r="E18" s="88"/>
      <c r="F18" s="84">
        <v>9899146366</v>
      </c>
      <c r="G18" s="88"/>
      <c r="H18" s="84">
        <v>9688023920</v>
      </c>
      <c r="I18" s="88"/>
      <c r="J18" s="84">
        <v>211122446</v>
      </c>
      <c r="L18" s="84">
        <v>453479</v>
      </c>
      <c r="M18" s="88"/>
      <c r="N18" s="84">
        <v>9899146366</v>
      </c>
      <c r="O18" s="88"/>
      <c r="P18" s="84">
        <v>10053296351</v>
      </c>
      <c r="Q18" s="88"/>
      <c r="R18" s="84">
        <v>-154149984</v>
      </c>
    </row>
    <row r="19" spans="2:18" x14ac:dyDescent="0.55000000000000004">
      <c r="B19" s="4" t="s">
        <v>17</v>
      </c>
      <c r="D19" s="84">
        <v>760846</v>
      </c>
      <c r="E19" s="88"/>
      <c r="F19" s="84">
        <v>8266566301</v>
      </c>
      <c r="G19" s="88"/>
      <c r="H19" s="84">
        <v>6670730640</v>
      </c>
      <c r="I19" s="88"/>
      <c r="J19" s="84">
        <v>1595835661</v>
      </c>
      <c r="L19" s="84">
        <v>760846</v>
      </c>
      <c r="M19" s="88"/>
      <c r="N19" s="84">
        <v>8266566301</v>
      </c>
      <c r="O19" s="88"/>
      <c r="P19" s="84">
        <v>8681136723</v>
      </c>
      <c r="Q19" s="88"/>
      <c r="R19" s="84">
        <v>-414570421</v>
      </c>
    </row>
    <row r="20" spans="2:18" x14ac:dyDescent="0.55000000000000004">
      <c r="B20" s="4" t="s">
        <v>194</v>
      </c>
      <c r="D20" s="84">
        <v>262234</v>
      </c>
      <c r="E20" s="88"/>
      <c r="F20" s="84">
        <v>1814289005</v>
      </c>
      <c r="G20" s="88"/>
      <c r="H20" s="84">
        <v>1743907104</v>
      </c>
      <c r="I20" s="88"/>
      <c r="J20" s="84">
        <v>70381901</v>
      </c>
      <c r="L20" s="84">
        <v>262234</v>
      </c>
      <c r="M20" s="88"/>
      <c r="N20" s="84">
        <v>1814289005</v>
      </c>
      <c r="O20" s="88"/>
      <c r="P20" s="84">
        <v>2347007177</v>
      </c>
      <c r="Q20" s="88"/>
      <c r="R20" s="84">
        <v>-532718171</v>
      </c>
    </row>
    <row r="21" spans="2:18" x14ac:dyDescent="0.55000000000000004">
      <c r="B21" s="4" t="s">
        <v>192</v>
      </c>
      <c r="D21" s="84">
        <v>620000</v>
      </c>
      <c r="E21" s="88"/>
      <c r="F21" s="84">
        <v>4332666330</v>
      </c>
      <c r="G21" s="88"/>
      <c r="H21" s="84">
        <v>3993695280</v>
      </c>
      <c r="I21" s="88"/>
      <c r="J21" s="84">
        <v>338971050</v>
      </c>
      <c r="L21" s="84">
        <v>620000</v>
      </c>
      <c r="M21" s="88"/>
      <c r="N21" s="84">
        <v>4332666330</v>
      </c>
      <c r="O21" s="88"/>
      <c r="P21" s="84">
        <v>4950675582</v>
      </c>
      <c r="Q21" s="88"/>
      <c r="R21" s="84">
        <v>-618009252</v>
      </c>
    </row>
    <row r="22" spans="2:18" x14ac:dyDescent="0.55000000000000004">
      <c r="B22" s="4" t="s">
        <v>190</v>
      </c>
      <c r="D22" s="84">
        <v>363478</v>
      </c>
      <c r="E22" s="88"/>
      <c r="F22" s="84">
        <v>9271350749</v>
      </c>
      <c r="G22" s="88"/>
      <c r="H22" s="84">
        <v>8563172749</v>
      </c>
      <c r="I22" s="88"/>
      <c r="J22" s="84">
        <v>708178000</v>
      </c>
      <c r="L22" s="84">
        <v>363478</v>
      </c>
      <c r="M22" s="88"/>
      <c r="N22" s="84">
        <v>9271350749</v>
      </c>
      <c r="O22" s="88"/>
      <c r="P22" s="84">
        <v>10136147686</v>
      </c>
      <c r="Q22" s="88"/>
      <c r="R22" s="84">
        <v>-864796936</v>
      </c>
    </row>
    <row r="23" spans="2:18" x14ac:dyDescent="0.55000000000000004">
      <c r="B23" s="4" t="s">
        <v>184</v>
      </c>
      <c r="D23" s="84">
        <v>332919</v>
      </c>
      <c r="E23" s="88"/>
      <c r="F23" s="84">
        <v>3021465144</v>
      </c>
      <c r="G23" s="88"/>
      <c r="H23" s="84">
        <v>3359022039</v>
      </c>
      <c r="I23" s="88"/>
      <c r="J23" s="84">
        <v>-337556894</v>
      </c>
      <c r="L23" s="84">
        <v>332919</v>
      </c>
      <c r="M23" s="88"/>
      <c r="N23" s="84">
        <v>3021465144</v>
      </c>
      <c r="O23" s="88"/>
      <c r="P23" s="84">
        <v>3937310734</v>
      </c>
      <c r="Q23" s="88"/>
      <c r="R23" s="84">
        <v>-915845589</v>
      </c>
    </row>
    <row r="24" spans="2:18" x14ac:dyDescent="0.55000000000000004">
      <c r="B24" s="46" t="s">
        <v>15</v>
      </c>
      <c r="D24" s="89">
        <v>1382000</v>
      </c>
      <c r="E24" s="88"/>
      <c r="F24" s="89">
        <v>8943288921</v>
      </c>
      <c r="G24" s="88"/>
      <c r="H24" s="89">
        <v>8819648982</v>
      </c>
      <c r="I24" s="88"/>
      <c r="J24" s="89">
        <v>123639939</v>
      </c>
      <c r="L24" s="89">
        <v>1382000</v>
      </c>
      <c r="M24" s="88"/>
      <c r="N24" s="89">
        <v>8943288921</v>
      </c>
      <c r="O24" s="88"/>
      <c r="P24" s="89">
        <v>9940173064</v>
      </c>
      <c r="Q24" s="88"/>
      <c r="R24" s="89">
        <v>-996884143</v>
      </c>
    </row>
    <row r="25" spans="2:18" x14ac:dyDescent="0.55000000000000004">
      <c r="B25" s="46" t="s">
        <v>20</v>
      </c>
      <c r="D25" s="89">
        <v>1411000</v>
      </c>
      <c r="E25" s="88"/>
      <c r="F25" s="89">
        <v>14713321729</v>
      </c>
      <c r="G25" s="88"/>
      <c r="H25" s="89">
        <v>13493055771</v>
      </c>
      <c r="I25" s="88"/>
      <c r="J25" s="89">
        <v>1220265958</v>
      </c>
      <c r="L25" s="89">
        <v>1411000</v>
      </c>
      <c r="M25" s="88"/>
      <c r="N25" s="89">
        <v>14713321729</v>
      </c>
      <c r="O25" s="88"/>
      <c r="P25" s="89">
        <v>15712156914</v>
      </c>
      <c r="Q25" s="88"/>
      <c r="R25" s="89">
        <v>-998835184</v>
      </c>
    </row>
    <row r="26" spans="2:18" ht="29.25" customHeight="1" x14ac:dyDescent="0.55000000000000004">
      <c r="B26" s="4" t="s">
        <v>23</v>
      </c>
      <c r="D26" s="84">
        <v>1700000</v>
      </c>
      <c r="E26" s="88"/>
      <c r="F26" s="84">
        <v>5958534510</v>
      </c>
      <c r="G26" s="88"/>
      <c r="H26" s="84">
        <v>6046007815</v>
      </c>
      <c r="I26" s="88"/>
      <c r="J26" s="84">
        <v>-87473305</v>
      </c>
      <c r="L26" s="84">
        <v>1700000</v>
      </c>
      <c r="M26" s="88"/>
      <c r="N26" s="84">
        <v>5958534510</v>
      </c>
      <c r="O26" s="88"/>
      <c r="P26" s="84">
        <v>6997299908</v>
      </c>
      <c r="Q26" s="88"/>
      <c r="R26" s="84">
        <v>-1038765398</v>
      </c>
    </row>
    <row r="27" spans="2:18" x14ac:dyDescent="0.55000000000000004">
      <c r="B27" s="4" t="s">
        <v>191</v>
      </c>
      <c r="D27" s="84">
        <v>363803</v>
      </c>
      <c r="E27" s="88"/>
      <c r="F27" s="84">
        <v>5135264884</v>
      </c>
      <c r="G27" s="88"/>
      <c r="H27" s="84">
        <v>5308851303</v>
      </c>
      <c r="I27" s="88"/>
      <c r="J27" s="84">
        <v>-173586418</v>
      </c>
      <c r="L27" s="84">
        <v>363803</v>
      </c>
      <c r="M27" s="88"/>
      <c r="N27" s="84">
        <v>5135264884</v>
      </c>
      <c r="O27" s="88"/>
      <c r="P27" s="84">
        <v>6882424184</v>
      </c>
      <c r="Q27" s="88"/>
      <c r="R27" s="84">
        <v>-1747159299</v>
      </c>
    </row>
    <row r="28" spans="2:18" ht="21.75" customHeight="1" x14ac:dyDescent="0.55000000000000004">
      <c r="B28" s="4" t="s">
        <v>19</v>
      </c>
      <c r="D28" s="84">
        <v>414000</v>
      </c>
      <c r="E28" s="88"/>
      <c r="F28" s="84">
        <v>7786274364</v>
      </c>
      <c r="G28" s="88"/>
      <c r="H28" s="84">
        <v>8107272990</v>
      </c>
      <c r="I28" s="88"/>
      <c r="J28" s="84">
        <v>-320998626</v>
      </c>
      <c r="L28" s="84">
        <v>414000</v>
      </c>
      <c r="M28" s="88"/>
      <c r="N28" s="84">
        <v>7786274364</v>
      </c>
      <c r="O28" s="88"/>
      <c r="P28" s="84">
        <v>9914744073</v>
      </c>
      <c r="Q28" s="88"/>
      <c r="R28" s="84">
        <v>-2128469709</v>
      </c>
    </row>
    <row r="29" spans="2:18" x14ac:dyDescent="0.55000000000000004">
      <c r="B29" s="4" t="s">
        <v>193</v>
      </c>
      <c r="D29" s="84">
        <v>577650</v>
      </c>
      <c r="E29" s="88"/>
      <c r="F29" s="84">
        <v>7970076197</v>
      </c>
      <c r="G29" s="88"/>
      <c r="H29" s="84">
        <v>7769101653</v>
      </c>
      <c r="I29" s="88"/>
      <c r="J29" s="84">
        <v>200974544</v>
      </c>
      <c r="L29" s="84">
        <v>577650</v>
      </c>
      <c r="M29" s="88"/>
      <c r="N29" s="84">
        <v>7970076197</v>
      </c>
      <c r="O29" s="88"/>
      <c r="P29" s="84">
        <v>10214066776</v>
      </c>
      <c r="Q29" s="88"/>
      <c r="R29" s="84">
        <v>-2243990578</v>
      </c>
    </row>
    <row r="30" spans="2:18" ht="42" x14ac:dyDescent="0.55000000000000004">
      <c r="B30" s="4" t="s">
        <v>189</v>
      </c>
      <c r="D30" s="84">
        <v>1156000</v>
      </c>
      <c r="E30" s="88"/>
      <c r="F30" s="84">
        <v>14088233268</v>
      </c>
      <c r="G30" s="88"/>
      <c r="H30" s="84">
        <v>14938583400</v>
      </c>
      <c r="I30" s="88"/>
      <c r="J30" s="84">
        <v>-850350132</v>
      </c>
      <c r="L30" s="84">
        <v>1156000</v>
      </c>
      <c r="M30" s="88"/>
      <c r="N30" s="84">
        <v>14088233268</v>
      </c>
      <c r="O30" s="88"/>
      <c r="P30" s="84">
        <v>16869191238</v>
      </c>
      <c r="Q30" s="88"/>
      <c r="R30" s="84">
        <v>-2780957970</v>
      </c>
    </row>
    <row r="31" spans="2:18" x14ac:dyDescent="0.55000000000000004">
      <c r="B31" s="46" t="s">
        <v>199</v>
      </c>
      <c r="D31" s="89">
        <v>3420444</v>
      </c>
      <c r="E31" s="88"/>
      <c r="F31" s="89">
        <v>8065019073</v>
      </c>
      <c r="G31" s="88"/>
      <c r="H31" s="89">
        <v>9316253061</v>
      </c>
      <c r="I31" s="88"/>
      <c r="J31" s="89">
        <v>-1251233987</v>
      </c>
      <c r="L31" s="89">
        <v>3420444</v>
      </c>
      <c r="M31" s="88"/>
      <c r="N31" s="89">
        <v>8065019073</v>
      </c>
      <c r="O31" s="88"/>
      <c r="P31" s="89">
        <v>11844997572</v>
      </c>
      <c r="Q31" s="88"/>
      <c r="R31" s="89">
        <v>-3779978498</v>
      </c>
    </row>
    <row r="32" spans="2:18" x14ac:dyDescent="0.55000000000000004">
      <c r="B32" s="4" t="s">
        <v>21</v>
      </c>
      <c r="D32" s="84">
        <v>529600</v>
      </c>
      <c r="E32" s="88"/>
      <c r="F32" s="84">
        <v>7944113599</v>
      </c>
      <c r="G32" s="88"/>
      <c r="H32" s="84">
        <v>7401871252</v>
      </c>
      <c r="I32" s="88"/>
      <c r="J32" s="84">
        <v>542242347</v>
      </c>
      <c r="L32" s="84">
        <v>529600</v>
      </c>
      <c r="M32" s="88"/>
      <c r="N32" s="84">
        <v>7944113599</v>
      </c>
      <c r="O32" s="88"/>
      <c r="P32" s="84">
        <v>13275488588</v>
      </c>
      <c r="Q32" s="88"/>
      <c r="R32" s="84">
        <v>-5331374988</v>
      </c>
    </row>
    <row r="33" spans="2:18" x14ac:dyDescent="0.55000000000000004">
      <c r="B33" s="4" t="s">
        <v>197</v>
      </c>
      <c r="D33" s="84">
        <v>381827</v>
      </c>
      <c r="E33" s="88"/>
      <c r="F33" s="84">
        <v>7568329279</v>
      </c>
      <c r="G33" s="88"/>
      <c r="H33" s="84">
        <v>8464079384</v>
      </c>
      <c r="I33" s="88"/>
      <c r="J33" s="84">
        <v>-895750104</v>
      </c>
      <c r="L33" s="84">
        <v>381827</v>
      </c>
      <c r="M33" s="88"/>
      <c r="N33" s="84">
        <v>7568329279</v>
      </c>
      <c r="O33" s="88"/>
      <c r="P33" s="84">
        <v>16628631902</v>
      </c>
      <c r="Q33" s="88"/>
      <c r="R33" s="84">
        <v>-9060302622</v>
      </c>
    </row>
    <row r="34" spans="2:18" ht="27" customHeight="1" x14ac:dyDescent="0.55000000000000004">
      <c r="D34" s="84"/>
      <c r="E34" s="88"/>
      <c r="F34" s="84"/>
      <c r="G34" s="88"/>
      <c r="H34" s="84"/>
      <c r="I34" s="88"/>
      <c r="J34" s="84"/>
      <c r="L34" s="84"/>
      <c r="M34" s="88"/>
      <c r="N34" s="84"/>
      <c r="O34" s="88"/>
      <c r="P34" s="84"/>
      <c r="Q34" s="88"/>
      <c r="R34" s="84"/>
    </row>
    <row r="35" spans="2:18" ht="43.5" customHeight="1" thickBot="1" x14ac:dyDescent="0.6">
      <c r="B35" s="58" t="s">
        <v>156</v>
      </c>
      <c r="D35" s="90">
        <f>SUM(D10:D33)</f>
        <v>16767476</v>
      </c>
      <c r="E35" s="88"/>
      <c r="F35" s="90">
        <f>SUM(F10:F33)</f>
        <v>167710652203</v>
      </c>
      <c r="G35" s="88"/>
      <c r="H35" s="90">
        <f>SUM(H10:H33)</f>
        <v>164342746215</v>
      </c>
      <c r="I35" s="88"/>
      <c r="J35" s="90">
        <f>SUM(J10:J33)</f>
        <v>3367905993</v>
      </c>
      <c r="L35" s="90">
        <f>SUM(L10:L33)</f>
        <v>16767476</v>
      </c>
      <c r="M35" s="88"/>
      <c r="N35" s="90">
        <f>SUM(N10:N33)</f>
        <v>167710652203</v>
      </c>
      <c r="O35" s="88"/>
      <c r="P35" s="90">
        <f>SUM(P10:P33)</f>
        <v>195695402552</v>
      </c>
      <c r="Q35" s="88"/>
      <c r="R35" s="90">
        <f>SUM(R10:R33)</f>
        <v>-27984750337</v>
      </c>
    </row>
    <row r="36" spans="2:18" ht="21.75" thickTop="1" x14ac:dyDescent="0.55000000000000004"/>
    <row r="37" spans="2:18" ht="30" x14ac:dyDescent="0.75">
      <c r="J37" s="74">
        <v>11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6"/>
  <sheetViews>
    <sheetView rightToLeft="1" topLeftCell="A2" zoomScale="96" zoomScaleNormal="96" workbookViewId="0">
      <selection activeCell="C23" sqref="C23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2:28" ht="30" x14ac:dyDescent="0.55000000000000004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28" ht="30" x14ac:dyDescent="0.55000000000000004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19" t="s">
        <v>2</v>
      </c>
      <c r="D8" s="98" t="s">
        <v>71</v>
      </c>
      <c r="E8" s="98" t="s">
        <v>71</v>
      </c>
      <c r="F8" s="98" t="s">
        <v>71</v>
      </c>
      <c r="G8" s="98" t="s">
        <v>71</v>
      </c>
      <c r="H8" s="98" t="s">
        <v>71</v>
      </c>
      <c r="I8" s="98" t="s">
        <v>71</v>
      </c>
      <c r="J8" s="98" t="s">
        <v>71</v>
      </c>
      <c r="L8" s="98" t="s">
        <v>72</v>
      </c>
      <c r="M8" s="98" t="s">
        <v>72</v>
      </c>
      <c r="N8" s="98" t="s">
        <v>72</v>
      </c>
      <c r="O8" s="98" t="s">
        <v>72</v>
      </c>
      <c r="P8" s="98" t="s">
        <v>72</v>
      </c>
      <c r="Q8" s="98" t="s">
        <v>72</v>
      </c>
      <c r="R8" s="98" t="s">
        <v>72</v>
      </c>
    </row>
    <row r="9" spans="2:28" s="4" customFormat="1" ht="63" customHeight="1" x14ac:dyDescent="0.55000000000000004">
      <c r="B9" s="119" t="s">
        <v>2</v>
      </c>
      <c r="D9" s="101" t="s">
        <v>6</v>
      </c>
      <c r="E9" s="56"/>
      <c r="F9" s="101" t="s">
        <v>111</v>
      </c>
      <c r="G9" s="56"/>
      <c r="H9" s="101" t="s">
        <v>112</v>
      </c>
      <c r="I9" s="56"/>
      <c r="J9" s="101" t="s">
        <v>114</v>
      </c>
      <c r="L9" s="101" t="s">
        <v>6</v>
      </c>
      <c r="M9" s="56"/>
      <c r="N9" s="101" t="s">
        <v>111</v>
      </c>
      <c r="O9" s="56"/>
      <c r="P9" s="101" t="s">
        <v>112</v>
      </c>
      <c r="Q9" s="56"/>
      <c r="R9" s="101" t="s">
        <v>114</v>
      </c>
    </row>
    <row r="10" spans="2:28" x14ac:dyDescent="0.55000000000000004">
      <c r="B10" s="51" t="s">
        <v>104</v>
      </c>
      <c r="D10" s="9">
        <v>0</v>
      </c>
      <c r="F10" s="9">
        <v>0</v>
      </c>
      <c r="H10" s="9">
        <v>0</v>
      </c>
      <c r="J10" s="9">
        <v>0</v>
      </c>
      <c r="L10" s="9">
        <v>800000</v>
      </c>
      <c r="N10" s="9">
        <v>20311125489</v>
      </c>
      <c r="P10" s="9">
        <v>11187749228</v>
      </c>
      <c r="R10" s="9">
        <v>9123376261</v>
      </c>
    </row>
    <row r="11" spans="2:28" x14ac:dyDescent="0.55000000000000004">
      <c r="B11" s="2" t="s">
        <v>125</v>
      </c>
      <c r="D11" s="3">
        <v>0</v>
      </c>
      <c r="F11" s="3">
        <v>0</v>
      </c>
      <c r="H11" s="3">
        <v>0</v>
      </c>
      <c r="J11" s="3">
        <v>0</v>
      </c>
      <c r="L11" s="3">
        <v>187201</v>
      </c>
      <c r="N11" s="3">
        <v>23292742573</v>
      </c>
      <c r="P11" s="3">
        <v>15766213043</v>
      </c>
      <c r="R11" s="3">
        <v>7526529530</v>
      </c>
    </row>
    <row r="12" spans="2:28" x14ac:dyDescent="0.55000000000000004">
      <c r="B12" s="2" t="s">
        <v>16</v>
      </c>
      <c r="D12" s="3">
        <v>0</v>
      </c>
      <c r="F12" s="3">
        <v>0</v>
      </c>
      <c r="H12" s="3">
        <v>0</v>
      </c>
      <c r="J12" s="3">
        <v>0</v>
      </c>
      <c r="L12" s="3">
        <v>171813</v>
      </c>
      <c r="N12" s="3">
        <v>21198345071</v>
      </c>
      <c r="P12" s="3">
        <v>15545643275</v>
      </c>
      <c r="R12" s="3">
        <v>5652701796</v>
      </c>
    </row>
    <row r="13" spans="2:28" x14ac:dyDescent="0.55000000000000004">
      <c r="B13" s="2" t="s">
        <v>186</v>
      </c>
      <c r="D13" s="3">
        <v>0</v>
      </c>
      <c r="F13" s="3">
        <v>0</v>
      </c>
      <c r="H13" s="3">
        <v>0</v>
      </c>
      <c r="J13" s="3">
        <v>0</v>
      </c>
      <c r="L13" s="3">
        <v>650802</v>
      </c>
      <c r="N13" s="3">
        <v>9866743430</v>
      </c>
      <c r="P13" s="3">
        <v>4970128039</v>
      </c>
      <c r="R13" s="3">
        <v>4896615391</v>
      </c>
    </row>
    <row r="14" spans="2:28" x14ac:dyDescent="0.55000000000000004">
      <c r="B14" s="2" t="s">
        <v>115</v>
      </c>
      <c r="D14" s="3">
        <v>0</v>
      </c>
      <c r="F14" s="3">
        <v>0</v>
      </c>
      <c r="H14" s="3">
        <v>0</v>
      </c>
      <c r="J14" s="3">
        <v>0</v>
      </c>
      <c r="L14" s="3">
        <v>470728</v>
      </c>
      <c r="N14" s="3">
        <v>14828673381</v>
      </c>
      <c r="P14" s="3">
        <v>9985474416</v>
      </c>
      <c r="R14" s="3">
        <v>4843198965</v>
      </c>
    </row>
    <row r="15" spans="2:28" x14ac:dyDescent="0.55000000000000004">
      <c r="B15" s="2" t="s">
        <v>196</v>
      </c>
      <c r="D15" s="3">
        <v>0</v>
      </c>
      <c r="F15" s="3">
        <v>0</v>
      </c>
      <c r="H15" s="3">
        <v>0</v>
      </c>
      <c r="J15" s="3">
        <v>0</v>
      </c>
      <c r="L15" s="3">
        <v>303736</v>
      </c>
      <c r="N15" s="3">
        <v>10378197836</v>
      </c>
      <c r="P15" s="3">
        <v>6171439378</v>
      </c>
      <c r="R15" s="3">
        <v>4206758458</v>
      </c>
    </row>
    <row r="16" spans="2:28" x14ac:dyDescent="0.55000000000000004">
      <c r="B16" s="66" t="s">
        <v>185</v>
      </c>
      <c r="D16" s="67">
        <v>700000</v>
      </c>
      <c r="F16" s="67">
        <v>17909173304</v>
      </c>
      <c r="H16" s="67">
        <v>14330214304</v>
      </c>
      <c r="J16" s="67">
        <v>3578959000</v>
      </c>
      <c r="L16" s="67">
        <v>700000</v>
      </c>
      <c r="N16" s="67">
        <v>17909173304</v>
      </c>
      <c r="P16" s="67">
        <v>14330214304</v>
      </c>
      <c r="R16" s="67">
        <v>3578959000</v>
      </c>
    </row>
    <row r="17" spans="2:18" x14ac:dyDescent="0.55000000000000004">
      <c r="B17" s="2" t="s">
        <v>109</v>
      </c>
      <c r="D17" s="3">
        <v>0</v>
      </c>
      <c r="F17" s="3">
        <v>0</v>
      </c>
      <c r="H17" s="3">
        <v>0</v>
      </c>
      <c r="J17" s="3">
        <v>0</v>
      </c>
      <c r="L17" s="3">
        <v>145392</v>
      </c>
      <c r="N17" s="3">
        <v>12798063499</v>
      </c>
      <c r="P17" s="3">
        <v>10049785824</v>
      </c>
      <c r="R17" s="3">
        <v>2748277675</v>
      </c>
    </row>
    <row r="18" spans="2:18" x14ac:dyDescent="0.55000000000000004">
      <c r="B18" s="2" t="s">
        <v>127</v>
      </c>
      <c r="D18" s="3">
        <v>0</v>
      </c>
      <c r="F18" s="3">
        <v>0</v>
      </c>
      <c r="H18" s="3">
        <v>0</v>
      </c>
      <c r="J18" s="3">
        <v>0</v>
      </c>
      <c r="L18" s="3">
        <v>100000</v>
      </c>
      <c r="N18" s="3">
        <v>12832424855</v>
      </c>
      <c r="P18" s="3">
        <v>10410969803</v>
      </c>
      <c r="R18" s="3">
        <v>2421455052</v>
      </c>
    </row>
    <row r="19" spans="2:18" x14ac:dyDescent="0.55000000000000004">
      <c r="B19" s="2" t="s">
        <v>137</v>
      </c>
      <c r="D19" s="3">
        <v>0</v>
      </c>
      <c r="F19" s="3">
        <v>0</v>
      </c>
      <c r="H19" s="3">
        <v>0</v>
      </c>
      <c r="J19" s="3">
        <v>0</v>
      </c>
      <c r="L19" s="3">
        <v>7488281</v>
      </c>
      <c r="N19" s="3">
        <v>8932470885</v>
      </c>
      <c r="P19" s="3">
        <v>6878002572</v>
      </c>
      <c r="R19" s="3">
        <v>2054468313</v>
      </c>
    </row>
    <row r="20" spans="2:18" x14ac:dyDescent="0.55000000000000004">
      <c r="B20" s="2" t="s">
        <v>211</v>
      </c>
      <c r="D20" s="3">
        <v>0</v>
      </c>
      <c r="F20" s="3">
        <v>0</v>
      </c>
      <c r="H20" s="3">
        <v>0</v>
      </c>
      <c r="J20" s="3">
        <v>0</v>
      </c>
      <c r="L20" s="3">
        <v>370000</v>
      </c>
      <c r="N20" s="3">
        <v>21513204417</v>
      </c>
      <c r="P20" s="3">
        <v>19620737905</v>
      </c>
      <c r="R20" s="3">
        <v>1892466512</v>
      </c>
    </row>
    <row r="21" spans="2:18" x14ac:dyDescent="0.55000000000000004">
      <c r="B21" s="2" t="s">
        <v>22</v>
      </c>
      <c r="D21" s="3">
        <v>1</v>
      </c>
      <c r="F21" s="3">
        <v>1</v>
      </c>
      <c r="H21" s="3">
        <v>8958</v>
      </c>
      <c r="J21" s="3">
        <v>-8957</v>
      </c>
      <c r="L21" s="3">
        <v>1816631</v>
      </c>
      <c r="N21" s="3">
        <v>20964891177</v>
      </c>
      <c r="P21" s="3">
        <v>19155066923</v>
      </c>
      <c r="R21" s="3">
        <v>1809824254</v>
      </c>
    </row>
    <row r="22" spans="2:18" x14ac:dyDescent="0.55000000000000004">
      <c r="B22" s="2" t="s">
        <v>119</v>
      </c>
      <c r="D22" s="3">
        <v>0</v>
      </c>
      <c r="F22" s="3">
        <v>0</v>
      </c>
      <c r="H22" s="3">
        <v>0</v>
      </c>
      <c r="J22" s="3">
        <v>0</v>
      </c>
      <c r="L22" s="3">
        <v>285000</v>
      </c>
      <c r="N22" s="3">
        <v>11686300363</v>
      </c>
      <c r="P22" s="3">
        <v>9909533239</v>
      </c>
      <c r="R22" s="3">
        <v>1776767124</v>
      </c>
    </row>
    <row r="23" spans="2:18" x14ac:dyDescent="0.55000000000000004">
      <c r="B23" s="2" t="s">
        <v>121</v>
      </c>
      <c r="D23" s="3">
        <v>0</v>
      </c>
      <c r="F23" s="3">
        <v>0</v>
      </c>
      <c r="H23" s="3">
        <v>0</v>
      </c>
      <c r="J23" s="3">
        <v>0</v>
      </c>
      <c r="L23" s="3">
        <v>317247</v>
      </c>
      <c r="N23" s="3">
        <v>14566536998</v>
      </c>
      <c r="P23" s="3">
        <v>12813361163</v>
      </c>
      <c r="R23" s="3">
        <v>1753175835</v>
      </c>
    </row>
    <row r="24" spans="2:18" x14ac:dyDescent="0.55000000000000004">
      <c r="B24" s="2" t="s">
        <v>188</v>
      </c>
      <c r="D24" s="3">
        <v>0</v>
      </c>
      <c r="F24" s="3">
        <v>0</v>
      </c>
      <c r="H24" s="3">
        <v>0</v>
      </c>
      <c r="J24" s="3">
        <v>0</v>
      </c>
      <c r="L24" s="3">
        <v>1500000</v>
      </c>
      <c r="N24" s="3">
        <v>6698450024</v>
      </c>
      <c r="P24" s="3">
        <v>5004039546</v>
      </c>
      <c r="R24" s="3">
        <v>1694410478</v>
      </c>
    </row>
    <row r="25" spans="2:18" x14ac:dyDescent="0.55000000000000004">
      <c r="B25" s="2" t="s">
        <v>195</v>
      </c>
      <c r="D25" s="3">
        <v>0</v>
      </c>
      <c r="F25" s="3">
        <v>0</v>
      </c>
      <c r="H25" s="3">
        <v>0</v>
      </c>
      <c r="J25" s="3">
        <v>0</v>
      </c>
      <c r="L25" s="3">
        <v>501404</v>
      </c>
      <c r="N25" s="3">
        <v>11250638928</v>
      </c>
      <c r="P25" s="3">
        <v>9650699414</v>
      </c>
      <c r="R25" s="3">
        <v>1599939514</v>
      </c>
    </row>
    <row r="26" spans="2:18" x14ac:dyDescent="0.55000000000000004">
      <c r="B26" s="2" t="s">
        <v>85</v>
      </c>
      <c r="D26" s="3">
        <v>0</v>
      </c>
      <c r="F26" s="3">
        <v>0</v>
      </c>
      <c r="H26" s="3">
        <v>0</v>
      </c>
      <c r="J26" s="3">
        <v>0</v>
      </c>
      <c r="L26" s="3">
        <v>214860</v>
      </c>
      <c r="N26" s="3">
        <v>6353663034</v>
      </c>
      <c r="P26" s="3">
        <v>4814964136</v>
      </c>
      <c r="R26" s="3">
        <v>1538698898</v>
      </c>
    </row>
    <row r="27" spans="2:18" x14ac:dyDescent="0.55000000000000004">
      <c r="B27" s="2" t="s">
        <v>117</v>
      </c>
      <c r="D27" s="3">
        <v>0</v>
      </c>
      <c r="F27" s="3">
        <v>0</v>
      </c>
      <c r="H27" s="3">
        <v>0</v>
      </c>
      <c r="J27" s="3">
        <v>0</v>
      </c>
      <c r="L27" s="3">
        <v>864492</v>
      </c>
      <c r="N27" s="3">
        <v>16435014273</v>
      </c>
      <c r="P27" s="3">
        <v>14925607502</v>
      </c>
      <c r="R27" s="3">
        <v>1509406771</v>
      </c>
    </row>
    <row r="28" spans="2:18" x14ac:dyDescent="0.55000000000000004">
      <c r="B28" s="2" t="s">
        <v>89</v>
      </c>
      <c r="D28" s="3">
        <v>0</v>
      </c>
      <c r="F28" s="3">
        <v>0</v>
      </c>
      <c r="H28" s="3">
        <v>0</v>
      </c>
      <c r="J28" s="3">
        <v>0</v>
      </c>
      <c r="L28" s="3">
        <v>500000</v>
      </c>
      <c r="N28" s="3">
        <v>9863394002</v>
      </c>
      <c r="P28" s="3">
        <v>8659828792</v>
      </c>
      <c r="R28" s="3">
        <v>1203565210</v>
      </c>
    </row>
    <row r="29" spans="2:18" x14ac:dyDescent="0.55000000000000004">
      <c r="B29" s="2" t="s">
        <v>87</v>
      </c>
      <c r="D29" s="3">
        <v>0</v>
      </c>
      <c r="F29" s="3">
        <v>0</v>
      </c>
      <c r="H29" s="3">
        <v>0</v>
      </c>
      <c r="J29" s="3">
        <v>0</v>
      </c>
      <c r="L29" s="3">
        <v>450000</v>
      </c>
      <c r="N29" s="3">
        <v>18975108694</v>
      </c>
      <c r="P29" s="3">
        <v>17975483618</v>
      </c>
      <c r="R29" s="3">
        <v>999625076</v>
      </c>
    </row>
    <row r="30" spans="2:18" x14ac:dyDescent="0.55000000000000004">
      <c r="B30" s="2" t="s">
        <v>122</v>
      </c>
      <c r="D30" s="3">
        <v>0</v>
      </c>
      <c r="F30" s="3">
        <v>0</v>
      </c>
      <c r="H30" s="3">
        <v>0</v>
      </c>
      <c r="J30" s="3">
        <v>0</v>
      </c>
      <c r="L30" s="3">
        <v>200000</v>
      </c>
      <c r="N30" s="3">
        <v>6418416849</v>
      </c>
      <c r="P30" s="3">
        <v>5443395809</v>
      </c>
      <c r="R30" s="3">
        <v>975021040</v>
      </c>
    </row>
    <row r="31" spans="2:18" x14ac:dyDescent="0.55000000000000004">
      <c r="B31" s="2" t="s">
        <v>126</v>
      </c>
      <c r="D31" s="3">
        <v>0</v>
      </c>
      <c r="F31" s="3">
        <v>0</v>
      </c>
      <c r="H31" s="3">
        <v>0</v>
      </c>
      <c r="J31" s="3">
        <v>0</v>
      </c>
      <c r="L31" s="3">
        <v>248095</v>
      </c>
      <c r="N31" s="3">
        <v>9287819393</v>
      </c>
      <c r="P31" s="3">
        <v>8440935156</v>
      </c>
      <c r="R31" s="3">
        <v>846884237</v>
      </c>
    </row>
    <row r="32" spans="2:18" x14ac:dyDescent="0.55000000000000004">
      <c r="B32" s="2" t="s">
        <v>132</v>
      </c>
      <c r="D32" s="3">
        <v>0</v>
      </c>
      <c r="F32" s="3">
        <v>0</v>
      </c>
      <c r="H32" s="3">
        <v>0</v>
      </c>
      <c r="J32" s="3">
        <v>0</v>
      </c>
      <c r="L32" s="3">
        <v>6000000</v>
      </c>
      <c r="N32" s="3">
        <v>18125603700</v>
      </c>
      <c r="P32" s="3">
        <v>17296470000</v>
      </c>
      <c r="R32" s="3">
        <v>829133700</v>
      </c>
    </row>
    <row r="33" spans="2:18" x14ac:dyDescent="0.55000000000000004">
      <c r="B33" s="2" t="s">
        <v>187</v>
      </c>
      <c r="D33" s="3">
        <v>20000</v>
      </c>
      <c r="F33" s="3">
        <v>3460785176</v>
      </c>
      <c r="H33" s="3">
        <v>2694726069</v>
      </c>
      <c r="J33" s="3">
        <v>766059107</v>
      </c>
      <c r="L33" s="3">
        <v>20000</v>
      </c>
      <c r="N33" s="3">
        <v>3460785176</v>
      </c>
      <c r="P33" s="3">
        <v>2694726069</v>
      </c>
      <c r="R33" s="3">
        <v>766059107</v>
      </c>
    </row>
    <row r="34" spans="2:18" x14ac:dyDescent="0.55000000000000004">
      <c r="B34" s="2" t="s">
        <v>123</v>
      </c>
      <c r="D34" s="3">
        <v>0</v>
      </c>
      <c r="F34" s="3">
        <v>0</v>
      </c>
      <c r="H34" s="3">
        <v>0</v>
      </c>
      <c r="J34" s="3">
        <v>0</v>
      </c>
      <c r="L34" s="3">
        <v>642215</v>
      </c>
      <c r="N34" s="3">
        <v>7228442149</v>
      </c>
      <c r="P34" s="3">
        <v>6539690574</v>
      </c>
      <c r="R34" s="3">
        <v>688751575</v>
      </c>
    </row>
    <row r="35" spans="2:18" x14ac:dyDescent="0.55000000000000004">
      <c r="B35" s="2" t="s">
        <v>106</v>
      </c>
      <c r="D35" s="3">
        <v>0</v>
      </c>
      <c r="F35" s="3">
        <v>0</v>
      </c>
      <c r="H35" s="3">
        <v>0</v>
      </c>
      <c r="J35" s="3">
        <v>0</v>
      </c>
      <c r="L35" s="3">
        <v>275000</v>
      </c>
      <c r="N35" s="3">
        <v>5370105342</v>
      </c>
      <c r="P35" s="3">
        <v>4750904674</v>
      </c>
      <c r="R35" s="3">
        <v>619200668</v>
      </c>
    </row>
    <row r="36" spans="2:18" x14ac:dyDescent="0.55000000000000004">
      <c r="B36" s="66" t="s">
        <v>92</v>
      </c>
      <c r="D36" s="67">
        <v>0</v>
      </c>
      <c r="F36" s="67">
        <v>0</v>
      </c>
      <c r="H36" s="67">
        <v>0</v>
      </c>
      <c r="J36" s="67">
        <v>0</v>
      </c>
      <c r="L36" s="67">
        <v>302918</v>
      </c>
      <c r="N36" s="67">
        <v>14834683840</v>
      </c>
      <c r="P36" s="67">
        <v>14219501591</v>
      </c>
      <c r="R36" s="67">
        <v>615182249</v>
      </c>
    </row>
    <row r="37" spans="2:18" x14ac:dyDescent="0.55000000000000004">
      <c r="B37" s="2" t="s">
        <v>20</v>
      </c>
      <c r="D37" s="3">
        <v>0</v>
      </c>
      <c r="F37" s="3">
        <v>0</v>
      </c>
      <c r="H37" s="3">
        <v>0</v>
      </c>
      <c r="J37" s="3">
        <v>0</v>
      </c>
      <c r="L37" s="3">
        <v>561000</v>
      </c>
      <c r="N37" s="3">
        <v>6665790409</v>
      </c>
      <c r="P37" s="3">
        <v>6247002146</v>
      </c>
      <c r="R37" s="3">
        <v>418788263</v>
      </c>
    </row>
    <row r="38" spans="2:18" x14ac:dyDescent="0.55000000000000004">
      <c r="B38" s="2" t="s">
        <v>129</v>
      </c>
      <c r="D38" s="3">
        <v>0</v>
      </c>
      <c r="F38" s="3">
        <v>0</v>
      </c>
      <c r="H38" s="3">
        <v>0</v>
      </c>
      <c r="J38" s="3">
        <v>0</v>
      </c>
      <c r="L38" s="3">
        <v>855000</v>
      </c>
      <c r="N38" s="3">
        <v>15300633292</v>
      </c>
      <c r="P38" s="3">
        <v>15019700699</v>
      </c>
      <c r="R38" s="3">
        <v>280932593</v>
      </c>
    </row>
    <row r="39" spans="2:18" x14ac:dyDescent="0.55000000000000004">
      <c r="B39" s="2" t="s">
        <v>97</v>
      </c>
      <c r="D39" s="3">
        <v>0</v>
      </c>
      <c r="F39" s="3">
        <v>0</v>
      </c>
      <c r="H39" s="3">
        <v>0</v>
      </c>
      <c r="J39" s="3">
        <v>0</v>
      </c>
      <c r="L39" s="3">
        <v>650000</v>
      </c>
      <c r="N39" s="3">
        <v>10211622150</v>
      </c>
      <c r="P39" s="3">
        <v>9943912011</v>
      </c>
      <c r="R39" s="3">
        <v>267710139</v>
      </c>
    </row>
    <row r="40" spans="2:18" x14ac:dyDescent="0.55000000000000004">
      <c r="B40" s="2" t="s">
        <v>131</v>
      </c>
      <c r="D40" s="3">
        <v>0</v>
      </c>
      <c r="F40" s="3">
        <v>0</v>
      </c>
      <c r="H40" s="3">
        <v>0</v>
      </c>
      <c r="J40" s="3">
        <v>0</v>
      </c>
      <c r="L40" s="3">
        <v>2220000</v>
      </c>
      <c r="N40" s="3">
        <v>17691965651</v>
      </c>
      <c r="P40" s="3">
        <v>17433648900</v>
      </c>
      <c r="R40" s="3">
        <v>258316751</v>
      </c>
    </row>
    <row r="41" spans="2:18" x14ac:dyDescent="0.55000000000000004">
      <c r="B41" s="2" t="s">
        <v>207</v>
      </c>
      <c r="D41" s="3">
        <v>0</v>
      </c>
      <c r="F41" s="3">
        <v>0</v>
      </c>
      <c r="H41" s="3">
        <v>0</v>
      </c>
      <c r="J41" s="3">
        <v>0</v>
      </c>
      <c r="L41" s="3">
        <v>2000000</v>
      </c>
      <c r="N41" s="3">
        <v>5334072321</v>
      </c>
      <c r="P41" s="3">
        <v>5116743832</v>
      </c>
      <c r="R41" s="3">
        <v>217328489</v>
      </c>
    </row>
    <row r="42" spans="2:18" x14ac:dyDescent="0.55000000000000004">
      <c r="B42" s="2" t="s">
        <v>208</v>
      </c>
      <c r="D42" s="3">
        <v>0</v>
      </c>
      <c r="F42" s="3">
        <v>0</v>
      </c>
      <c r="H42" s="3">
        <v>0</v>
      </c>
      <c r="J42" s="3">
        <v>0</v>
      </c>
      <c r="L42" s="3">
        <v>51058</v>
      </c>
      <c r="N42" s="3">
        <v>926264255</v>
      </c>
      <c r="P42" s="3">
        <v>816823944</v>
      </c>
      <c r="R42" s="3">
        <v>109440311</v>
      </c>
    </row>
    <row r="43" spans="2:18" x14ac:dyDescent="0.55000000000000004">
      <c r="B43" s="2" t="s">
        <v>138</v>
      </c>
      <c r="D43" s="3">
        <v>0</v>
      </c>
      <c r="F43" s="3">
        <v>0</v>
      </c>
      <c r="H43" s="3">
        <v>0</v>
      </c>
      <c r="J43" s="3">
        <v>0</v>
      </c>
      <c r="L43" s="3">
        <v>1100000</v>
      </c>
      <c r="N43" s="3">
        <v>6288546063</v>
      </c>
      <c r="P43" s="3">
        <v>6184672284</v>
      </c>
      <c r="R43" s="3">
        <v>103873779</v>
      </c>
    </row>
    <row r="44" spans="2:18" x14ac:dyDescent="0.55000000000000004">
      <c r="B44" s="2" t="s">
        <v>120</v>
      </c>
      <c r="D44" s="3">
        <v>0</v>
      </c>
      <c r="F44" s="3">
        <v>0</v>
      </c>
      <c r="H44" s="3">
        <v>0</v>
      </c>
      <c r="J44" s="3">
        <v>0</v>
      </c>
      <c r="L44" s="3">
        <v>1432569</v>
      </c>
      <c r="N44" s="3">
        <v>14303026193</v>
      </c>
      <c r="P44" s="3">
        <v>14232896786</v>
      </c>
      <c r="R44" s="3">
        <v>70129407</v>
      </c>
    </row>
    <row r="45" spans="2:18" x14ac:dyDescent="0.55000000000000004">
      <c r="B45" s="2" t="s">
        <v>134</v>
      </c>
      <c r="D45" s="3">
        <v>0</v>
      </c>
      <c r="F45" s="3">
        <v>0</v>
      </c>
      <c r="H45" s="3">
        <v>0</v>
      </c>
      <c r="J45" s="3">
        <v>0</v>
      </c>
      <c r="L45" s="3">
        <v>1555000</v>
      </c>
      <c r="N45" s="3">
        <v>18182099251</v>
      </c>
      <c r="P45" s="3">
        <v>18131621107</v>
      </c>
      <c r="R45" s="3">
        <v>50478144</v>
      </c>
    </row>
    <row r="46" spans="2:18" x14ac:dyDescent="0.55000000000000004">
      <c r="B46" s="2" t="s">
        <v>135</v>
      </c>
      <c r="D46" s="3">
        <v>0</v>
      </c>
      <c r="F46" s="3">
        <v>0</v>
      </c>
      <c r="H46" s="3">
        <v>0</v>
      </c>
      <c r="J46" s="3">
        <v>0</v>
      </c>
      <c r="L46" s="3">
        <v>282000</v>
      </c>
      <c r="N46" s="3">
        <v>2932463196</v>
      </c>
      <c r="P46" s="3">
        <v>2891213028</v>
      </c>
      <c r="R46" s="3">
        <v>41250168</v>
      </c>
    </row>
    <row r="47" spans="2:18" x14ac:dyDescent="0.55000000000000004">
      <c r="B47" s="2" t="s">
        <v>108</v>
      </c>
      <c r="D47" s="3">
        <v>0</v>
      </c>
      <c r="F47" s="3">
        <v>0</v>
      </c>
      <c r="H47" s="3">
        <v>0</v>
      </c>
      <c r="J47" s="3">
        <v>0</v>
      </c>
      <c r="L47" s="3">
        <v>3973</v>
      </c>
      <c r="N47" s="3">
        <v>88423673</v>
      </c>
      <c r="P47" s="3">
        <v>75465040</v>
      </c>
      <c r="R47" s="3">
        <v>12958633</v>
      </c>
    </row>
    <row r="48" spans="2:18" x14ac:dyDescent="0.55000000000000004">
      <c r="B48" s="2" t="s">
        <v>133</v>
      </c>
      <c r="D48" s="3">
        <v>0</v>
      </c>
      <c r="F48" s="3">
        <v>0</v>
      </c>
      <c r="H48" s="3">
        <v>0</v>
      </c>
      <c r="J48" s="3">
        <v>0</v>
      </c>
      <c r="L48" s="3">
        <v>9000</v>
      </c>
      <c r="N48" s="3">
        <v>574746790</v>
      </c>
      <c r="P48" s="3">
        <v>625996589</v>
      </c>
      <c r="R48" s="3">
        <v>-51249799</v>
      </c>
    </row>
    <row r="49" spans="2:18" x14ac:dyDescent="0.55000000000000004">
      <c r="B49" s="2" t="s">
        <v>209</v>
      </c>
      <c r="D49" s="3">
        <v>0</v>
      </c>
      <c r="F49" s="3">
        <v>0</v>
      </c>
      <c r="H49" s="3">
        <v>0</v>
      </c>
      <c r="J49" s="3">
        <v>0</v>
      </c>
      <c r="L49" s="3">
        <v>161000</v>
      </c>
      <c r="N49" s="3">
        <v>5891791931</v>
      </c>
      <c r="P49" s="3">
        <v>5954470464</v>
      </c>
      <c r="R49" s="3">
        <v>-62678533</v>
      </c>
    </row>
    <row r="50" spans="2:18" x14ac:dyDescent="0.55000000000000004">
      <c r="B50" s="2" t="s">
        <v>118</v>
      </c>
      <c r="D50" s="3">
        <v>0</v>
      </c>
      <c r="F50" s="3">
        <v>0</v>
      </c>
      <c r="H50" s="3">
        <v>0</v>
      </c>
      <c r="J50" s="3">
        <v>0</v>
      </c>
      <c r="L50" s="3">
        <v>1680000</v>
      </c>
      <c r="N50" s="3">
        <v>23847657251</v>
      </c>
      <c r="P50" s="3">
        <v>24033769347</v>
      </c>
      <c r="R50" s="3">
        <v>-186112096</v>
      </c>
    </row>
    <row r="51" spans="2:18" x14ac:dyDescent="0.55000000000000004">
      <c r="B51" s="2" t="s">
        <v>109</v>
      </c>
      <c r="D51" s="3">
        <v>0</v>
      </c>
      <c r="F51" s="3">
        <v>0</v>
      </c>
      <c r="H51" s="3">
        <v>0</v>
      </c>
      <c r="J51" s="3">
        <v>0</v>
      </c>
      <c r="L51" s="3">
        <v>145392</v>
      </c>
      <c r="N51" s="3">
        <v>10049785824</v>
      </c>
      <c r="P51" s="3">
        <v>10260793031</v>
      </c>
      <c r="R51" s="3">
        <v>-211007207</v>
      </c>
    </row>
    <row r="52" spans="2:18" x14ac:dyDescent="0.55000000000000004">
      <c r="B52" s="2" t="s">
        <v>184</v>
      </c>
      <c r="D52" s="3">
        <v>0</v>
      </c>
      <c r="F52" s="3">
        <v>0</v>
      </c>
      <c r="H52" s="3">
        <v>0</v>
      </c>
      <c r="J52" s="3">
        <v>0</v>
      </c>
      <c r="L52" s="3">
        <v>183907</v>
      </c>
      <c r="N52" s="3">
        <v>1940381521</v>
      </c>
      <c r="P52" s="3">
        <v>2175000539</v>
      </c>
      <c r="R52" s="3">
        <v>-234619018</v>
      </c>
    </row>
    <row r="53" spans="2:18" x14ac:dyDescent="0.55000000000000004">
      <c r="B53" s="66" t="s">
        <v>199</v>
      </c>
      <c r="D53" s="67">
        <v>0</v>
      </c>
      <c r="F53" s="67">
        <v>0</v>
      </c>
      <c r="H53" s="67">
        <v>0</v>
      </c>
      <c r="J53" s="67">
        <v>0</v>
      </c>
      <c r="L53" s="67">
        <v>363000</v>
      </c>
      <c r="N53" s="67">
        <v>1003175412</v>
      </c>
      <c r="P53" s="67">
        <v>1257069000</v>
      </c>
      <c r="R53" s="67">
        <v>-253893588</v>
      </c>
    </row>
    <row r="54" spans="2:18" x14ac:dyDescent="0.55000000000000004">
      <c r="B54" s="2" t="s">
        <v>198</v>
      </c>
      <c r="D54" s="3">
        <v>216000</v>
      </c>
      <c r="F54" s="3">
        <v>611942154</v>
      </c>
      <c r="H54" s="3">
        <v>801519373</v>
      </c>
      <c r="J54" s="3">
        <v>-189577219</v>
      </c>
      <c r="L54" s="3">
        <v>1198553</v>
      </c>
      <c r="N54" s="3">
        <v>4047378385</v>
      </c>
      <c r="P54" s="3">
        <v>4414888579</v>
      </c>
      <c r="R54" s="3">
        <v>-367510194</v>
      </c>
    </row>
    <row r="55" spans="2:18" x14ac:dyDescent="0.55000000000000004">
      <c r="B55" s="2" t="s">
        <v>210</v>
      </c>
      <c r="D55" s="3">
        <v>0</v>
      </c>
      <c r="F55" s="3">
        <v>0</v>
      </c>
      <c r="H55" s="3">
        <v>0</v>
      </c>
      <c r="J55" s="3">
        <v>0</v>
      </c>
      <c r="L55" s="3">
        <v>200000</v>
      </c>
      <c r="N55" s="3">
        <v>3486500941</v>
      </c>
      <c r="P55" s="3">
        <v>3885325058</v>
      </c>
      <c r="R55" s="3">
        <v>-398824117</v>
      </c>
    </row>
    <row r="56" spans="2:18" x14ac:dyDescent="0.55000000000000004">
      <c r="B56" s="66" t="s">
        <v>183</v>
      </c>
      <c r="D56" s="67">
        <v>915000</v>
      </c>
      <c r="F56" s="67">
        <v>2382504665</v>
      </c>
      <c r="H56" s="67">
        <v>2273747831</v>
      </c>
      <c r="J56" s="67">
        <v>108756834</v>
      </c>
      <c r="L56" s="67">
        <v>1825000</v>
      </c>
      <c r="N56" s="67">
        <v>8567345552</v>
      </c>
      <c r="P56" s="67">
        <v>9012490303</v>
      </c>
      <c r="R56" s="67">
        <v>-445144751</v>
      </c>
    </row>
    <row r="57" spans="2:18" x14ac:dyDescent="0.55000000000000004">
      <c r="B57" s="2" t="s">
        <v>14</v>
      </c>
      <c r="D57" s="3">
        <v>0</v>
      </c>
      <c r="F57" s="3">
        <v>0</v>
      </c>
      <c r="H57" s="3">
        <v>0</v>
      </c>
      <c r="J57" s="3">
        <v>0</v>
      </c>
      <c r="L57" s="3">
        <v>3838070</v>
      </c>
      <c r="N57" s="3">
        <v>8352723614</v>
      </c>
      <c r="P57" s="3">
        <v>8853091359</v>
      </c>
      <c r="R57" s="3">
        <v>-500367745</v>
      </c>
    </row>
    <row r="58" spans="2:18" x14ac:dyDescent="0.55000000000000004">
      <c r="B58" s="2" t="s">
        <v>99</v>
      </c>
      <c r="D58" s="3">
        <v>0</v>
      </c>
      <c r="F58" s="3">
        <v>0</v>
      </c>
      <c r="H58" s="3">
        <v>0</v>
      </c>
      <c r="J58" s="3">
        <v>0</v>
      </c>
      <c r="L58" s="3">
        <v>200000</v>
      </c>
      <c r="N58" s="3">
        <v>8700879733</v>
      </c>
      <c r="P58" s="3">
        <v>9228287021</v>
      </c>
      <c r="R58" s="3">
        <v>-527407288</v>
      </c>
    </row>
    <row r="59" spans="2:18" x14ac:dyDescent="0.55000000000000004">
      <c r="B59" s="2" t="s">
        <v>206</v>
      </c>
      <c r="D59" s="3">
        <v>0</v>
      </c>
      <c r="F59" s="3">
        <v>0</v>
      </c>
      <c r="H59" s="3">
        <v>0</v>
      </c>
      <c r="J59" s="3">
        <v>0</v>
      </c>
      <c r="L59" s="3">
        <v>310000</v>
      </c>
      <c r="N59" s="3">
        <v>14597053462</v>
      </c>
      <c r="P59" s="3">
        <v>15135592215</v>
      </c>
      <c r="R59" s="3">
        <v>-538538753</v>
      </c>
    </row>
    <row r="60" spans="2:18" x14ac:dyDescent="0.55000000000000004">
      <c r="B60" s="2" t="s">
        <v>130</v>
      </c>
      <c r="D60" s="3">
        <v>0</v>
      </c>
      <c r="F60" s="3">
        <v>0</v>
      </c>
      <c r="H60" s="3">
        <v>0</v>
      </c>
      <c r="J60" s="3">
        <v>0</v>
      </c>
      <c r="L60" s="3">
        <v>176174</v>
      </c>
      <c r="N60" s="3">
        <v>860469141</v>
      </c>
      <c r="P60" s="3">
        <v>1426833226</v>
      </c>
      <c r="R60" s="3">
        <v>-566364085</v>
      </c>
    </row>
    <row r="61" spans="2:18" x14ac:dyDescent="0.55000000000000004">
      <c r="B61" s="2" t="s">
        <v>128</v>
      </c>
      <c r="D61" s="3">
        <v>0</v>
      </c>
      <c r="F61" s="3">
        <v>0</v>
      </c>
      <c r="H61" s="3">
        <v>0</v>
      </c>
      <c r="J61" s="3">
        <v>0</v>
      </c>
      <c r="L61" s="3">
        <v>410000</v>
      </c>
      <c r="N61" s="3">
        <v>9390508031</v>
      </c>
      <c r="P61" s="3">
        <v>9958770796</v>
      </c>
      <c r="R61" s="3">
        <v>-568262765</v>
      </c>
    </row>
    <row r="62" spans="2:18" x14ac:dyDescent="0.55000000000000004">
      <c r="B62" s="2" t="s">
        <v>17</v>
      </c>
      <c r="D62" s="3">
        <v>1</v>
      </c>
      <c r="F62" s="3">
        <v>1</v>
      </c>
      <c r="H62" s="3">
        <v>11410</v>
      </c>
      <c r="J62" s="3">
        <v>-11409</v>
      </c>
      <c r="L62" s="3">
        <v>460001</v>
      </c>
      <c r="N62" s="3">
        <v>4513550642</v>
      </c>
      <c r="P62" s="3">
        <v>5248541207</v>
      </c>
      <c r="R62" s="3">
        <v>-734990565</v>
      </c>
    </row>
    <row r="63" spans="2:18" x14ac:dyDescent="0.55000000000000004">
      <c r="B63" s="2" t="s">
        <v>124</v>
      </c>
      <c r="D63" s="3">
        <v>0</v>
      </c>
      <c r="F63" s="3">
        <v>0</v>
      </c>
      <c r="H63" s="3">
        <v>0</v>
      </c>
      <c r="J63" s="3">
        <v>0</v>
      </c>
      <c r="L63" s="3">
        <v>950000</v>
      </c>
      <c r="N63" s="3">
        <v>11443600271</v>
      </c>
      <c r="P63" s="3">
        <v>12185297425</v>
      </c>
      <c r="R63" s="3">
        <v>-741697154</v>
      </c>
    </row>
    <row r="64" spans="2:18" x14ac:dyDescent="0.55000000000000004">
      <c r="B64" s="2" t="s">
        <v>116</v>
      </c>
      <c r="D64" s="3">
        <v>0</v>
      </c>
      <c r="F64" s="3">
        <v>0</v>
      </c>
      <c r="H64" s="3">
        <v>0</v>
      </c>
      <c r="J64" s="3">
        <v>0</v>
      </c>
      <c r="L64" s="3">
        <v>700000</v>
      </c>
      <c r="N64" s="3">
        <v>8574513303</v>
      </c>
      <c r="P64" s="3">
        <v>9470314350</v>
      </c>
      <c r="R64" s="3">
        <v>-895801047</v>
      </c>
    </row>
    <row r="65" spans="2:18" x14ac:dyDescent="0.55000000000000004">
      <c r="B65" s="2" t="s">
        <v>101</v>
      </c>
      <c r="D65" s="3">
        <v>0</v>
      </c>
      <c r="F65" s="3">
        <v>0</v>
      </c>
      <c r="H65" s="3">
        <v>0</v>
      </c>
      <c r="J65" s="3">
        <v>0</v>
      </c>
      <c r="L65" s="3">
        <v>2000000</v>
      </c>
      <c r="N65" s="3">
        <v>7502082561</v>
      </c>
      <c r="P65" s="3">
        <v>8568711000</v>
      </c>
      <c r="R65" s="3">
        <v>-1066628439</v>
      </c>
    </row>
    <row r="66" spans="2:18" x14ac:dyDescent="0.55000000000000004">
      <c r="B66" s="2" t="s">
        <v>136</v>
      </c>
      <c r="D66" s="3">
        <v>0</v>
      </c>
      <c r="F66" s="3">
        <v>0</v>
      </c>
      <c r="H66" s="3">
        <v>0</v>
      </c>
      <c r="J66" s="3">
        <v>0</v>
      </c>
      <c r="L66" s="3">
        <v>3200000</v>
      </c>
      <c r="N66" s="3">
        <v>7213227022</v>
      </c>
      <c r="P66" s="3">
        <v>8524972800</v>
      </c>
      <c r="R66" s="3">
        <v>-1311745778</v>
      </c>
    </row>
    <row r="67" spans="2:18" x14ac:dyDescent="0.55000000000000004">
      <c r="B67" s="2" t="s">
        <v>200</v>
      </c>
      <c r="D67" s="3">
        <v>0</v>
      </c>
      <c r="F67" s="3">
        <v>0</v>
      </c>
      <c r="H67" s="3">
        <v>0</v>
      </c>
      <c r="J67" s="3">
        <v>0</v>
      </c>
      <c r="L67" s="3">
        <v>700000</v>
      </c>
      <c r="N67" s="3">
        <v>6956359001</v>
      </c>
      <c r="P67" s="3">
        <v>8644642086</v>
      </c>
      <c r="R67" s="3">
        <v>-1688283085</v>
      </c>
    </row>
    <row r="68" spans="2:18" x14ac:dyDescent="0.55000000000000004">
      <c r="B68" s="2" t="s">
        <v>23</v>
      </c>
      <c r="D68" s="3">
        <v>0</v>
      </c>
      <c r="F68" s="3">
        <v>0</v>
      </c>
      <c r="H68" s="3">
        <v>0</v>
      </c>
      <c r="J68" s="3">
        <v>0</v>
      </c>
      <c r="L68" s="3">
        <v>1200000</v>
      </c>
      <c r="N68" s="3">
        <v>7386446967</v>
      </c>
      <c r="P68" s="3">
        <v>9220254288</v>
      </c>
      <c r="R68" s="3">
        <v>-1833807321</v>
      </c>
    </row>
    <row r="69" spans="2:18" x14ac:dyDescent="0.55000000000000004">
      <c r="B69" s="2" t="s">
        <v>18</v>
      </c>
      <c r="D69" s="3">
        <v>0</v>
      </c>
      <c r="F69" s="3">
        <v>0</v>
      </c>
      <c r="H69" s="3">
        <v>0</v>
      </c>
      <c r="J69" s="3">
        <v>0</v>
      </c>
      <c r="L69" s="3">
        <v>5063444</v>
      </c>
      <c r="N69" s="3">
        <v>19105416186</v>
      </c>
      <c r="P69" s="3">
        <v>21237949488</v>
      </c>
      <c r="R69" s="3">
        <v>-2132533302</v>
      </c>
    </row>
    <row r="70" spans="2:18" x14ac:dyDescent="0.55000000000000004">
      <c r="B70" s="2" t="s">
        <v>15</v>
      </c>
      <c r="D70" s="3">
        <v>0</v>
      </c>
      <c r="F70" s="3">
        <v>0</v>
      </c>
      <c r="H70" s="3">
        <v>0</v>
      </c>
      <c r="J70" s="3">
        <v>0</v>
      </c>
      <c r="L70" s="3">
        <v>2070721</v>
      </c>
      <c r="N70" s="3">
        <v>24206308244</v>
      </c>
      <c r="P70" s="3">
        <v>27483311053</v>
      </c>
      <c r="R70" s="3">
        <v>-3277002809</v>
      </c>
    </row>
    <row r="71" spans="2:18" x14ac:dyDescent="0.55000000000000004">
      <c r="B71" s="2" t="s">
        <v>139</v>
      </c>
      <c r="D71" s="3">
        <v>0</v>
      </c>
      <c r="F71" s="3">
        <v>0</v>
      </c>
      <c r="H71" s="3">
        <v>0</v>
      </c>
      <c r="J71" s="3">
        <v>0</v>
      </c>
      <c r="L71" s="3">
        <v>2670000</v>
      </c>
      <c r="N71" s="3">
        <v>7819140585</v>
      </c>
      <c r="P71" s="3">
        <v>11224680000</v>
      </c>
      <c r="R71" s="3">
        <v>-3405539415</v>
      </c>
    </row>
    <row r="72" spans="2:18" x14ac:dyDescent="0.55000000000000004">
      <c r="B72" s="2" t="s">
        <v>94</v>
      </c>
      <c r="D72" s="3">
        <v>0</v>
      </c>
      <c r="F72" s="3">
        <v>0</v>
      </c>
      <c r="H72" s="3">
        <v>0</v>
      </c>
      <c r="J72" s="3">
        <v>0</v>
      </c>
      <c r="L72" s="3">
        <v>700000</v>
      </c>
      <c r="N72" s="3">
        <v>5906522037</v>
      </c>
      <c r="P72" s="3">
        <v>9980321071</v>
      </c>
      <c r="R72" s="3">
        <v>-4073799034</v>
      </c>
    </row>
    <row r="73" spans="2:18" x14ac:dyDescent="0.55000000000000004">
      <c r="D73" s="3"/>
      <c r="F73" s="3"/>
      <c r="H73" s="3"/>
      <c r="J73" s="3"/>
      <c r="L73" s="3"/>
      <c r="N73" s="3"/>
      <c r="P73" s="3"/>
      <c r="R73" s="3"/>
    </row>
    <row r="74" spans="2:18" ht="21.75" thickBot="1" x14ac:dyDescent="0.6">
      <c r="B74" s="36" t="s">
        <v>156</v>
      </c>
      <c r="D74" s="10">
        <f>SUM(D10:D72)</f>
        <v>1851002</v>
      </c>
      <c r="F74" s="10">
        <f>SUM(F10:F72)</f>
        <v>24364405301</v>
      </c>
      <c r="H74" s="10">
        <f>SUM(H10:H72)</f>
        <v>20100227945</v>
      </c>
      <c r="J74" s="10">
        <f>SUM(J10:J72)</f>
        <v>4264177356</v>
      </c>
      <c r="L74" s="10">
        <f>SUM(L10:L72)</f>
        <v>66650677</v>
      </c>
      <c r="N74" s="10">
        <f>SUM(N10:N72)</f>
        <v>665243489543</v>
      </c>
      <c r="P74" s="10">
        <f>SUM(P10:P72)</f>
        <v>621315638065</v>
      </c>
      <c r="R74" s="10">
        <f>SUM(R10:R72)</f>
        <v>43927851478</v>
      </c>
    </row>
    <row r="75" spans="2:18" ht="21.75" thickTop="1" x14ac:dyDescent="0.55000000000000004"/>
    <row r="76" spans="2:18" ht="26.25" x14ac:dyDescent="0.65">
      <c r="J76" s="32">
        <v>12</v>
      </c>
    </row>
  </sheetData>
  <sortState xmlns:xlrd2="http://schemas.microsoft.com/office/spreadsheetml/2017/richdata2" ref="B10:R73">
    <sortCondition descending="1" ref="R10:R7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scale="4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4"/>
  <sheetViews>
    <sheetView rightToLeft="1" workbookViewId="0">
      <selection activeCell="C23" sqref="C23"/>
    </sheetView>
  </sheetViews>
  <sheetFormatPr defaultRowHeight="21" x14ac:dyDescent="0.6"/>
  <cols>
    <col min="1" max="1" width="5.7109375" style="1" customWidth="1"/>
    <col min="2" max="2" width="13" style="1" bestFit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7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7"/>
      <c r="R2" s="17"/>
      <c r="S2" s="17"/>
      <c r="T2" s="17"/>
      <c r="U2" s="17"/>
    </row>
    <row r="3" spans="2:28" ht="30" x14ac:dyDescent="0.6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7"/>
      <c r="R3" s="17"/>
    </row>
    <row r="4" spans="2:28" ht="30" x14ac:dyDescent="0.6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214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99" t="s">
        <v>73</v>
      </c>
      <c r="D8" s="100" t="s">
        <v>71</v>
      </c>
      <c r="E8" s="100" t="s">
        <v>71</v>
      </c>
      <c r="F8" s="100" t="s">
        <v>71</v>
      </c>
      <c r="G8" s="100" t="s">
        <v>71</v>
      </c>
      <c r="H8" s="100" t="s">
        <v>71</v>
      </c>
      <c r="I8" s="100" t="s">
        <v>71</v>
      </c>
      <c r="J8" s="100" t="s">
        <v>71</v>
      </c>
      <c r="L8" s="100" t="s">
        <v>72</v>
      </c>
      <c r="M8" s="100" t="s">
        <v>72</v>
      </c>
      <c r="N8" s="100" t="s">
        <v>72</v>
      </c>
      <c r="O8" s="100" t="s">
        <v>72</v>
      </c>
      <c r="P8" s="100" t="s">
        <v>72</v>
      </c>
      <c r="Q8" s="100" t="s">
        <v>72</v>
      </c>
      <c r="R8" s="100" t="s">
        <v>72</v>
      </c>
    </row>
    <row r="9" spans="2:28" s="61" customFormat="1" ht="48" customHeight="1" x14ac:dyDescent="0.75">
      <c r="B9" s="99" t="s">
        <v>73</v>
      </c>
      <c r="D9" s="125" t="s">
        <v>144</v>
      </c>
      <c r="E9" s="62"/>
      <c r="F9" s="125" t="s">
        <v>141</v>
      </c>
      <c r="G9" s="62"/>
      <c r="H9" s="125" t="s">
        <v>142</v>
      </c>
      <c r="I9" s="62"/>
      <c r="J9" s="125" t="s">
        <v>145</v>
      </c>
      <c r="L9" s="125" t="s">
        <v>144</v>
      </c>
      <c r="M9" s="62"/>
      <c r="N9" s="125" t="s">
        <v>141</v>
      </c>
      <c r="O9" s="62"/>
      <c r="P9" s="125" t="s">
        <v>142</v>
      </c>
      <c r="Q9" s="62"/>
      <c r="R9" s="125" t="s">
        <v>145</v>
      </c>
      <c r="T9" s="92"/>
    </row>
    <row r="10" spans="2:28" x14ac:dyDescent="0.6">
      <c r="B10" s="23"/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23">
        <v>0</v>
      </c>
      <c r="T10" s="91"/>
    </row>
    <row r="11" spans="2:28" x14ac:dyDescent="0.6"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2:28" ht="24.75" thickBot="1" x14ac:dyDescent="0.65">
      <c r="B12" s="31" t="s">
        <v>156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</row>
    <row r="13" spans="2:28" ht="21.75" thickTop="1" x14ac:dyDescent="0.6"/>
    <row r="14" spans="2:28" ht="30" x14ac:dyDescent="0.75">
      <c r="J14" s="69">
        <v>13</v>
      </c>
    </row>
  </sheetData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25" right="0.25" top="0.75" bottom="0.75" header="0.3" footer="0.3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topLeftCell="A4" workbookViewId="0">
      <selection activeCell="C23" sqref="C23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28" ht="27" customHeight="1" x14ac:dyDescent="0.55000000000000004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28" ht="27" customHeight="1" x14ac:dyDescent="0.55000000000000004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02" t="s">
        <v>146</v>
      </c>
      <c r="C9" s="102" t="s">
        <v>146</v>
      </c>
      <c r="D9" s="102" t="s">
        <v>146</v>
      </c>
      <c r="F9" s="102" t="s">
        <v>71</v>
      </c>
      <c r="G9" s="102" t="s">
        <v>71</v>
      </c>
      <c r="H9" s="102" t="s">
        <v>71</v>
      </c>
      <c r="J9" s="102" t="s">
        <v>72</v>
      </c>
      <c r="K9" s="102" t="s">
        <v>72</v>
      </c>
      <c r="L9" s="102" t="s">
        <v>72</v>
      </c>
    </row>
    <row r="10" spans="2:28" s="50" customFormat="1" ht="50.25" customHeight="1" x14ac:dyDescent="0.6">
      <c r="B10" s="123" t="s">
        <v>147</v>
      </c>
      <c r="D10" s="123" t="s">
        <v>47</v>
      </c>
      <c r="F10" s="123" t="s">
        <v>148</v>
      </c>
      <c r="H10" s="123" t="s">
        <v>149</v>
      </c>
      <c r="J10" s="123" t="s">
        <v>148</v>
      </c>
      <c r="L10" s="123" t="s">
        <v>149</v>
      </c>
    </row>
    <row r="11" spans="2:28" s="4" customFormat="1" ht="21.75" customHeight="1" x14ac:dyDescent="0.55000000000000004">
      <c r="B11" s="56" t="s">
        <v>56</v>
      </c>
      <c r="D11" s="56" t="s">
        <v>57</v>
      </c>
      <c r="F11" s="87">
        <v>792527</v>
      </c>
      <c r="H11" s="56" t="s">
        <v>78</v>
      </c>
      <c r="J11" s="87">
        <v>64675212</v>
      </c>
      <c r="L11" s="56" t="s">
        <v>78</v>
      </c>
    </row>
    <row r="12" spans="2:28" s="4" customFormat="1" ht="21.75" customHeight="1" x14ac:dyDescent="0.55000000000000004">
      <c r="B12" s="46" t="s">
        <v>53</v>
      </c>
      <c r="D12" s="46" t="s">
        <v>54</v>
      </c>
      <c r="F12" s="89">
        <v>0</v>
      </c>
      <c r="H12" s="46" t="s">
        <v>78</v>
      </c>
      <c r="J12" s="89">
        <v>7112661</v>
      </c>
      <c r="L12" s="46" t="s">
        <v>78</v>
      </c>
    </row>
    <row r="13" spans="2:28" s="4" customFormat="1" ht="21.75" customHeight="1" x14ac:dyDescent="0.55000000000000004">
      <c r="B13" s="4" t="s">
        <v>59</v>
      </c>
      <c r="D13" s="4" t="s">
        <v>60</v>
      </c>
      <c r="F13" s="84">
        <v>12514</v>
      </c>
      <c r="H13" s="4" t="s">
        <v>78</v>
      </c>
      <c r="J13" s="84">
        <v>250528</v>
      </c>
      <c r="L13" s="4" t="s">
        <v>78</v>
      </c>
    </row>
    <row r="14" spans="2:28" ht="21.75" customHeight="1" thickBot="1" x14ac:dyDescent="0.6">
      <c r="B14" s="126" t="s">
        <v>156</v>
      </c>
      <c r="C14" s="126"/>
      <c r="D14" s="126"/>
      <c r="F14" s="96">
        <f>SUM(F11:F13)</f>
        <v>805041</v>
      </c>
      <c r="H14" s="36"/>
      <c r="J14" s="96">
        <f>SUM(J11:J13)</f>
        <v>72038401</v>
      </c>
      <c r="L14" s="36"/>
    </row>
    <row r="15" spans="2:28" ht="21.75" customHeight="1" thickTop="1" x14ac:dyDescent="0.55000000000000004"/>
    <row r="16" spans="2:28" ht="30" x14ac:dyDescent="0.75">
      <c r="F16" s="72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25" right="0.25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8"/>
  <sheetViews>
    <sheetView rightToLeft="1" topLeftCell="A4" workbookViewId="0">
      <selection activeCell="C23" sqref="C23"/>
    </sheetView>
  </sheetViews>
  <sheetFormatPr defaultRowHeight="21" x14ac:dyDescent="0.25"/>
  <cols>
    <col min="1" max="1" width="2.7109375" style="39" customWidth="1"/>
    <col min="2" max="2" width="20.7109375" style="39" bestFit="1" customWidth="1"/>
    <col min="3" max="3" width="1" style="39" customWidth="1"/>
    <col min="4" max="4" width="14.85546875" style="39" bestFit="1" customWidth="1"/>
    <col min="5" max="5" width="1" style="39" customWidth="1"/>
    <col min="6" max="6" width="11.7109375" style="39" customWidth="1"/>
    <col min="7" max="7" width="1" style="39" customWidth="1"/>
    <col min="8" max="8" width="10.42578125" style="39" bestFit="1" customWidth="1"/>
    <col min="9" max="9" width="1" style="39" customWidth="1"/>
    <col min="10" max="10" width="11.28515625" style="39" customWidth="1"/>
    <col min="11" max="11" width="1" style="39" customWidth="1"/>
    <col min="12" max="12" width="10.5703125" style="39" customWidth="1"/>
    <col min="13" max="13" width="1" style="39" customWidth="1"/>
    <col min="14" max="14" width="12.140625" style="39" customWidth="1"/>
    <col min="15" max="15" width="1" style="39" customWidth="1"/>
    <col min="16" max="16" width="11.5703125" style="39" customWidth="1"/>
    <col min="17" max="17" width="1" style="39" customWidth="1"/>
    <col min="18" max="18" width="11.28515625" style="39" customWidth="1"/>
    <col min="19" max="19" width="1" style="39" customWidth="1"/>
    <col min="20" max="20" width="13.140625" style="39" customWidth="1"/>
    <col min="21" max="21" width="1" style="39" customWidth="1"/>
    <col min="22" max="22" width="9.140625" style="39" customWidth="1"/>
    <col min="23" max="16384" width="9.140625" style="39"/>
  </cols>
  <sheetData>
    <row r="2" spans="2:28" ht="30" x14ac:dyDescent="0.25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2:28" ht="30" x14ac:dyDescent="0.25">
      <c r="B3" s="129" t="s">
        <v>69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2:28" ht="30" x14ac:dyDescent="0.25">
      <c r="B4" s="129" t="s">
        <v>215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2:28" s="40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86" t="s">
        <v>213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0" customFormat="1" x14ac:dyDescent="0.25">
      <c r="B9" s="128" t="s">
        <v>70</v>
      </c>
      <c r="C9" s="128" t="s">
        <v>70</v>
      </c>
      <c r="D9" s="128" t="s">
        <v>70</v>
      </c>
      <c r="E9" s="128" t="s">
        <v>70</v>
      </c>
      <c r="F9" s="128" t="s">
        <v>70</v>
      </c>
      <c r="G9" s="128" t="s">
        <v>70</v>
      </c>
      <c r="H9" s="128" t="s">
        <v>70</v>
      </c>
      <c r="J9" s="128" t="s">
        <v>71</v>
      </c>
      <c r="K9" s="128" t="s">
        <v>71</v>
      </c>
      <c r="L9" s="128" t="s">
        <v>71</v>
      </c>
      <c r="M9" s="128" t="s">
        <v>71</v>
      </c>
      <c r="N9" s="128" t="s">
        <v>71</v>
      </c>
      <c r="P9" s="128" t="s">
        <v>72</v>
      </c>
      <c r="Q9" s="128" t="s">
        <v>72</v>
      </c>
      <c r="R9" s="128" t="s">
        <v>72</v>
      </c>
      <c r="S9" s="128" t="s">
        <v>72</v>
      </c>
      <c r="T9" s="128" t="s">
        <v>72</v>
      </c>
    </row>
    <row r="10" spans="2:28" s="42" customFormat="1" ht="60" customHeight="1" x14ac:dyDescent="0.25">
      <c r="B10" s="127" t="s">
        <v>73</v>
      </c>
      <c r="C10" s="45"/>
      <c r="D10" s="127" t="s">
        <v>74</v>
      </c>
      <c r="E10" s="45"/>
      <c r="F10" s="127" t="s">
        <v>33</v>
      </c>
      <c r="G10" s="45"/>
      <c r="H10" s="127" t="s">
        <v>34</v>
      </c>
      <c r="J10" s="127" t="s">
        <v>75</v>
      </c>
      <c r="K10" s="45"/>
      <c r="L10" s="127" t="s">
        <v>76</v>
      </c>
      <c r="M10" s="45"/>
      <c r="N10" s="127" t="s">
        <v>77</v>
      </c>
      <c r="P10" s="127" t="s">
        <v>75</v>
      </c>
      <c r="Q10" s="45"/>
      <c r="R10" s="127" t="s">
        <v>76</v>
      </c>
      <c r="S10" s="45"/>
      <c r="T10" s="127" t="s">
        <v>77</v>
      </c>
    </row>
    <row r="11" spans="2:28" s="40" customFormat="1" x14ac:dyDescent="0.25">
      <c r="B11" s="40" t="s">
        <v>56</v>
      </c>
      <c r="D11" s="41">
        <v>27</v>
      </c>
      <c r="F11" s="40" t="s">
        <v>78</v>
      </c>
      <c r="H11" s="41">
        <v>0</v>
      </c>
      <c r="J11" s="43">
        <v>792527</v>
      </c>
      <c r="K11" s="44"/>
      <c r="L11" s="43">
        <v>0</v>
      </c>
      <c r="M11" s="44"/>
      <c r="N11" s="43">
        <v>792527</v>
      </c>
      <c r="O11" s="44"/>
      <c r="P11" s="43">
        <v>64675212</v>
      </c>
      <c r="Q11" s="44"/>
      <c r="R11" s="43">
        <v>0</v>
      </c>
      <c r="S11" s="44"/>
      <c r="T11" s="43">
        <v>64675212</v>
      </c>
    </row>
    <row r="12" spans="2:28" s="40" customFormat="1" x14ac:dyDescent="0.25">
      <c r="B12" s="40" t="s">
        <v>53</v>
      </c>
      <c r="D12" s="41">
        <v>1</v>
      </c>
      <c r="F12" s="40" t="s">
        <v>78</v>
      </c>
      <c r="H12" s="41">
        <v>0</v>
      </c>
      <c r="J12" s="43">
        <v>0</v>
      </c>
      <c r="K12" s="44"/>
      <c r="L12" s="43">
        <v>0</v>
      </c>
      <c r="M12" s="44"/>
      <c r="N12" s="43">
        <v>0</v>
      </c>
      <c r="O12" s="44"/>
      <c r="P12" s="43">
        <v>7112661</v>
      </c>
      <c r="Q12" s="44"/>
      <c r="R12" s="43">
        <v>0</v>
      </c>
      <c r="S12" s="44"/>
      <c r="T12" s="43">
        <v>7112661</v>
      </c>
    </row>
    <row r="13" spans="2:28" s="40" customFormat="1" x14ac:dyDescent="0.25">
      <c r="B13" s="40" t="s">
        <v>59</v>
      </c>
      <c r="D13" s="41">
        <v>17</v>
      </c>
      <c r="F13" s="40" t="s">
        <v>78</v>
      </c>
      <c r="H13" s="41">
        <v>0</v>
      </c>
      <c r="J13" s="43">
        <v>12514</v>
      </c>
      <c r="K13" s="44"/>
      <c r="L13" s="43">
        <v>0</v>
      </c>
      <c r="M13" s="44"/>
      <c r="N13" s="43">
        <v>12514</v>
      </c>
      <c r="O13" s="44"/>
      <c r="P13" s="43">
        <v>250528</v>
      </c>
      <c r="Q13" s="44"/>
      <c r="R13" s="43">
        <v>0</v>
      </c>
      <c r="S13" s="44"/>
      <c r="T13" s="43">
        <v>250528</v>
      </c>
    </row>
    <row r="14" spans="2:28" s="40" customFormat="1" x14ac:dyDescent="0.25">
      <c r="D14" s="41"/>
      <c r="H14" s="41"/>
      <c r="J14" s="43"/>
      <c r="K14" s="44"/>
      <c r="L14" s="43"/>
      <c r="M14" s="44"/>
      <c r="N14" s="43"/>
      <c r="O14" s="44"/>
      <c r="P14" s="43"/>
      <c r="Q14" s="44"/>
      <c r="R14" s="43"/>
      <c r="S14" s="44"/>
      <c r="T14" s="43"/>
    </row>
    <row r="15" spans="2:28" s="40" customFormat="1" ht="21.75" thickBot="1" x14ac:dyDescent="0.3">
      <c r="B15" s="130" t="s">
        <v>156</v>
      </c>
      <c r="C15" s="130"/>
      <c r="D15" s="130"/>
      <c r="E15" s="130"/>
      <c r="F15" s="130"/>
      <c r="G15" s="130"/>
      <c r="H15" s="130"/>
      <c r="J15" s="48">
        <f>SUM(J11:J13)</f>
        <v>805041</v>
      </c>
      <c r="L15" s="85">
        <f>SUM(L11:L13)</f>
        <v>0</v>
      </c>
      <c r="N15" s="48">
        <f>SUM(N11:N13)</f>
        <v>805041</v>
      </c>
      <c r="P15" s="48">
        <f>SUM(P11:P13)</f>
        <v>72038401</v>
      </c>
      <c r="R15" s="85">
        <f>SUM(R11:R13)</f>
        <v>0</v>
      </c>
      <c r="T15" s="48">
        <f>SUM(T11:T13)</f>
        <v>72038401</v>
      </c>
    </row>
    <row r="16" spans="2:28" ht="21.75" thickTop="1" x14ac:dyDescent="0.25"/>
    <row r="18" spans="10:10" ht="30" x14ac:dyDescent="0.25">
      <c r="J18" s="76">
        <v>15</v>
      </c>
    </row>
  </sheetData>
  <sortState xmlns:xlrd2="http://schemas.microsoft.com/office/spreadsheetml/2017/richdata2" ref="B11:T13">
    <sortCondition descending="1" ref="T11:T13"/>
  </sortState>
  <mergeCells count="17"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25" right="0.25" top="0.75" bottom="0.75" header="0.3" footer="0.3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topLeftCell="A6" workbookViewId="0">
      <selection activeCell="C23" sqref="C2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</row>
    <row r="3" spans="2:28" ht="30" x14ac:dyDescent="0.55000000000000004">
      <c r="B3" s="98" t="s">
        <v>69</v>
      </c>
      <c r="C3" s="98"/>
      <c r="D3" s="98"/>
      <c r="E3" s="98"/>
      <c r="F3" s="98"/>
    </row>
    <row r="4" spans="2:28" ht="30" x14ac:dyDescent="0.55000000000000004">
      <c r="B4" s="98" t="s">
        <v>215</v>
      </c>
      <c r="C4" s="98"/>
      <c r="D4" s="98"/>
      <c r="E4" s="98"/>
      <c r="F4" s="98"/>
    </row>
    <row r="5" spans="2:28" ht="125.25" customHeight="1" x14ac:dyDescent="0.55000000000000004"/>
    <row r="6" spans="2:28" s="31" customFormat="1" ht="24" x14ac:dyDescent="0.6">
      <c r="B6" s="77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>
        <v>4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2:28" s="31" customFormat="1" ht="24" x14ac:dyDescent="0.6">
      <c r="B7" s="77" t="s">
        <v>212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150</v>
      </c>
      <c r="D9" s="98" t="s">
        <v>71</v>
      </c>
      <c r="F9" s="98" t="s">
        <v>216</v>
      </c>
    </row>
    <row r="10" spans="2:28" ht="30" x14ac:dyDescent="0.55000000000000004">
      <c r="B10" s="132" t="s">
        <v>150</v>
      </c>
      <c r="D10" s="133" t="s">
        <v>50</v>
      </c>
      <c r="F10" s="133" t="s">
        <v>50</v>
      </c>
    </row>
    <row r="11" spans="2:28" x14ac:dyDescent="0.55000000000000004">
      <c r="B11" s="2" t="s">
        <v>150</v>
      </c>
      <c r="D11" s="3">
        <v>0</v>
      </c>
      <c r="F11" s="3">
        <v>178640314</v>
      </c>
    </row>
    <row r="12" spans="2:28" x14ac:dyDescent="0.55000000000000004">
      <c r="B12" s="2" t="s">
        <v>152</v>
      </c>
      <c r="D12" s="3">
        <v>1465352</v>
      </c>
      <c r="F12" s="3">
        <v>89355096</v>
      </c>
    </row>
    <row r="13" spans="2:28" x14ac:dyDescent="0.55000000000000004">
      <c r="B13" s="2" t="s">
        <v>151</v>
      </c>
      <c r="D13" s="3">
        <v>0</v>
      </c>
      <c r="F13" s="3">
        <v>0</v>
      </c>
    </row>
    <row r="14" spans="2:28" ht="21.75" thickBot="1" x14ac:dyDescent="0.6">
      <c r="B14" s="36" t="s">
        <v>156</v>
      </c>
      <c r="D14" s="10">
        <f>SUM(D11:D13)</f>
        <v>1465352</v>
      </c>
      <c r="F14" s="10">
        <f>SUM(F11:F13)</f>
        <v>267995410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9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25" right="0.25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="85" zoomScaleNormal="85" workbookViewId="0">
      <selection activeCell="C23" sqref="C23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98" t="s">
        <v>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3:17" ht="30" x14ac:dyDescent="0.55000000000000004">
      <c r="C3" s="98" t="s">
        <v>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3:17" ht="30" x14ac:dyDescent="0.55000000000000004">
      <c r="C4" s="98" t="s">
        <v>215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8" t="s">
        <v>157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99" t="s">
        <v>167</v>
      </c>
      <c r="D9" s="100" t="s">
        <v>174</v>
      </c>
      <c r="E9" s="100" t="s">
        <v>3</v>
      </c>
      <c r="F9" s="100" t="s">
        <v>3</v>
      </c>
      <c r="G9" s="100" t="s">
        <v>3</v>
      </c>
      <c r="I9" s="100" t="s">
        <v>4</v>
      </c>
      <c r="J9" s="100" t="s">
        <v>4</v>
      </c>
      <c r="K9" s="100" t="s">
        <v>4</v>
      </c>
      <c r="M9" s="100" t="s">
        <v>216</v>
      </c>
      <c r="N9" s="100" t="s">
        <v>5</v>
      </c>
      <c r="O9" s="100" t="s">
        <v>5</v>
      </c>
      <c r="P9" s="100" t="s">
        <v>5</v>
      </c>
      <c r="Q9" s="100" t="s">
        <v>5</v>
      </c>
    </row>
    <row r="10" spans="3:17" s="6" customFormat="1" ht="44.25" customHeight="1" x14ac:dyDescent="0.25">
      <c r="C10" s="99"/>
      <c r="D10" s="12"/>
      <c r="E10" s="101" t="s">
        <v>7</v>
      </c>
      <c r="F10" s="12"/>
      <c r="G10" s="101" t="s">
        <v>8</v>
      </c>
      <c r="I10" s="101" t="s">
        <v>168</v>
      </c>
      <c r="J10" s="12"/>
      <c r="K10" s="101" t="s">
        <v>169</v>
      </c>
      <c r="M10" s="101" t="s">
        <v>7</v>
      </c>
      <c r="N10" s="12"/>
      <c r="O10" s="101" t="s">
        <v>8</v>
      </c>
      <c r="Q10" s="103" t="s">
        <v>12</v>
      </c>
    </row>
    <row r="11" spans="3:17" s="6" customFormat="1" ht="39.75" customHeight="1" x14ac:dyDescent="0.25">
      <c r="C11" s="99"/>
      <c r="D11" s="11"/>
      <c r="E11" s="102" t="s">
        <v>7</v>
      </c>
      <c r="F11" s="11"/>
      <c r="G11" s="102" t="s">
        <v>8</v>
      </c>
      <c r="I11" s="102"/>
      <c r="J11" s="11"/>
      <c r="K11" s="102"/>
      <c r="M11" s="102" t="s">
        <v>7</v>
      </c>
      <c r="N11" s="11"/>
      <c r="O11" s="102" t="s">
        <v>8</v>
      </c>
      <c r="Q11" s="104" t="s">
        <v>12</v>
      </c>
    </row>
    <row r="12" spans="3:17" x14ac:dyDescent="0.55000000000000004">
      <c r="C12" s="51" t="s">
        <v>159</v>
      </c>
      <c r="E12" s="3">
        <f>سهام!G36</f>
        <v>194288240839</v>
      </c>
      <c r="G12" s="3">
        <f>سهام!I36</f>
        <v>162935584508.16455</v>
      </c>
      <c r="I12" s="3">
        <f>سهام!M36</f>
        <v>21507389658</v>
      </c>
      <c r="K12" s="3">
        <f>سهام!Q36</f>
        <v>24364405301</v>
      </c>
      <c r="M12" s="3">
        <f>سهام!W36</f>
        <v>195695402552</v>
      </c>
      <c r="O12" s="3">
        <f>سهام!Y36</f>
        <v>167710652212.12741</v>
      </c>
      <c r="Q12" s="8">
        <f t="shared" ref="Q12:Q18" si="0">O12/$O$18</f>
        <v>0.97417428532216699</v>
      </c>
    </row>
    <row r="13" spans="3:17" x14ac:dyDescent="0.55000000000000004">
      <c r="C13" s="2" t="s">
        <v>163</v>
      </c>
      <c r="E13" s="3">
        <f>سپرده!L15</f>
        <v>580519980</v>
      </c>
      <c r="G13" s="3">
        <f>E13</f>
        <v>580519980</v>
      </c>
      <c r="I13" s="3">
        <f>سپرده!N15</f>
        <v>5935560647</v>
      </c>
      <c r="K13" s="3">
        <f>سپرده!P15</f>
        <v>2070010229</v>
      </c>
      <c r="M13" s="3">
        <f>سپرده!R15</f>
        <v>4446070398</v>
      </c>
      <c r="O13" s="3">
        <f>M13</f>
        <v>4446070398</v>
      </c>
      <c r="Q13" s="8">
        <f t="shared" si="0"/>
        <v>2.5825714677833046E-2</v>
      </c>
    </row>
    <row r="14" spans="3:17" x14ac:dyDescent="0.55000000000000004">
      <c r="C14" s="2" t="s">
        <v>160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161</v>
      </c>
      <c r="E15" s="3">
        <f>'اوراق مشارکت'!R14</f>
        <v>0</v>
      </c>
      <c r="G15" s="3">
        <f>'اوراق مشارکت'!T14</f>
        <v>0</v>
      </c>
      <c r="I15" s="3">
        <f>'اوراق مشارکت'!X14</f>
        <v>0</v>
      </c>
      <c r="K15" s="3">
        <f>'اوراق مشارکت'!AB14</f>
        <v>0</v>
      </c>
      <c r="M15" s="3">
        <f>'اوراق مشارکت'!AH14</f>
        <v>0</v>
      </c>
      <c r="O15" s="3">
        <f>'اوراق مشارکت'!AJ14</f>
        <v>0</v>
      </c>
      <c r="Q15" s="8">
        <f t="shared" si="0"/>
        <v>0</v>
      </c>
    </row>
    <row r="16" spans="3:17" x14ac:dyDescent="0.55000000000000004">
      <c r="C16" s="2" t="s">
        <v>166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162</v>
      </c>
      <c r="E17" s="67">
        <v>0</v>
      </c>
      <c r="G17" s="67">
        <v>0</v>
      </c>
      <c r="I17" s="67">
        <v>0</v>
      </c>
      <c r="K17" s="67">
        <v>0</v>
      </c>
      <c r="M17" s="67">
        <v>0</v>
      </c>
      <c r="O17" s="67">
        <v>0</v>
      </c>
      <c r="Q17" s="97">
        <f t="shared" si="0"/>
        <v>0</v>
      </c>
    </row>
    <row r="18" spans="3:17" ht="21.75" thickBot="1" x14ac:dyDescent="0.6">
      <c r="C18" s="66" t="s">
        <v>156</v>
      </c>
      <c r="D18" s="3">
        <f t="shared" ref="D18:P18" si="1">SUM(D12:D17)</f>
        <v>0</v>
      </c>
      <c r="E18" s="10">
        <f t="shared" si="1"/>
        <v>194868760819</v>
      </c>
      <c r="F18" s="3">
        <f t="shared" si="1"/>
        <v>0</v>
      </c>
      <c r="G18" s="10">
        <f t="shared" si="1"/>
        <v>163516104488.16455</v>
      </c>
      <c r="H18" s="3">
        <f t="shared" si="1"/>
        <v>0</v>
      </c>
      <c r="I18" s="10">
        <f t="shared" si="1"/>
        <v>27442950305</v>
      </c>
      <c r="J18" s="3">
        <f t="shared" si="1"/>
        <v>0</v>
      </c>
      <c r="K18" s="10">
        <f t="shared" si="1"/>
        <v>26434415530</v>
      </c>
      <c r="L18" s="3">
        <f t="shared" si="1"/>
        <v>0</v>
      </c>
      <c r="M18" s="10">
        <f t="shared" si="1"/>
        <v>200141472950</v>
      </c>
      <c r="N18" s="3">
        <f t="shared" si="1"/>
        <v>0</v>
      </c>
      <c r="O18" s="10">
        <f t="shared" si="1"/>
        <v>172156722610.12741</v>
      </c>
      <c r="P18" s="3">
        <f t="shared" si="1"/>
        <v>0</v>
      </c>
      <c r="Q18" s="37">
        <f t="shared" si="0"/>
        <v>1</v>
      </c>
    </row>
    <row r="19" spans="3:17" ht="21.75" thickTop="1" x14ac:dyDescent="0.55000000000000004"/>
    <row r="22" spans="3:17" ht="30" x14ac:dyDescent="0.75">
      <c r="I22" s="69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8"/>
  <sheetViews>
    <sheetView rightToLeft="1" topLeftCell="A9" zoomScale="80" zoomScaleNormal="80" workbookViewId="0">
      <selection activeCell="C23" sqref="C23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98" t="s">
        <v>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3:27" ht="30" x14ac:dyDescent="0.55000000000000004">
      <c r="C3" s="98" t="s">
        <v>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3:27" ht="30" x14ac:dyDescent="0.55000000000000004">
      <c r="C4" s="98" t="s">
        <v>215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158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99" t="s">
        <v>2</v>
      </c>
      <c r="E8" s="100" t="s">
        <v>174</v>
      </c>
      <c r="F8" s="100" t="s">
        <v>3</v>
      </c>
      <c r="G8" s="100" t="s">
        <v>3</v>
      </c>
      <c r="H8" s="100" t="s">
        <v>3</v>
      </c>
      <c r="I8" s="100" t="s">
        <v>3</v>
      </c>
      <c r="J8" s="105"/>
      <c r="K8" s="100" t="s">
        <v>4</v>
      </c>
      <c r="L8" s="100" t="s">
        <v>4</v>
      </c>
      <c r="M8" s="100" t="s">
        <v>4</v>
      </c>
      <c r="N8" s="100" t="s">
        <v>4</v>
      </c>
      <c r="O8" s="100" t="s">
        <v>4</v>
      </c>
      <c r="P8" s="100" t="s">
        <v>4</v>
      </c>
      <c r="Q8" s="100" t="s">
        <v>4</v>
      </c>
      <c r="R8" s="105"/>
      <c r="S8" s="100" t="s">
        <v>216</v>
      </c>
      <c r="T8" s="100" t="s">
        <v>5</v>
      </c>
      <c r="U8" s="100" t="s">
        <v>5</v>
      </c>
      <c r="V8" s="100" t="s">
        <v>5</v>
      </c>
      <c r="W8" s="100" t="s">
        <v>5</v>
      </c>
      <c r="X8" s="100" t="s">
        <v>5</v>
      </c>
      <c r="Y8" s="100" t="s">
        <v>5</v>
      </c>
      <c r="Z8" s="100" t="s">
        <v>5</v>
      </c>
      <c r="AA8" s="100" t="s">
        <v>5</v>
      </c>
    </row>
    <row r="9" spans="3:27" s="6" customFormat="1" ht="44.25" customHeight="1" x14ac:dyDescent="0.25">
      <c r="C9" s="99" t="s">
        <v>2</v>
      </c>
      <c r="D9" s="105"/>
      <c r="E9" s="101" t="s">
        <v>6</v>
      </c>
      <c r="F9" s="106"/>
      <c r="G9" s="101" t="s">
        <v>7</v>
      </c>
      <c r="H9" s="12"/>
      <c r="I9" s="101" t="s">
        <v>8</v>
      </c>
      <c r="J9" s="105"/>
      <c r="K9" s="101" t="s">
        <v>9</v>
      </c>
      <c r="L9" s="101" t="s">
        <v>9</v>
      </c>
      <c r="M9" s="101" t="s">
        <v>9</v>
      </c>
      <c r="N9" s="12"/>
      <c r="O9" s="101" t="s">
        <v>10</v>
      </c>
      <c r="P9" s="101" t="s">
        <v>10</v>
      </c>
      <c r="Q9" s="101" t="s">
        <v>10</v>
      </c>
      <c r="R9" s="105"/>
      <c r="S9" s="101" t="s">
        <v>6</v>
      </c>
      <c r="T9" s="106"/>
      <c r="U9" s="101" t="s">
        <v>11</v>
      </c>
      <c r="V9" s="106"/>
      <c r="W9" s="101" t="s">
        <v>7</v>
      </c>
      <c r="X9" s="106"/>
      <c r="Y9" s="101" t="s">
        <v>8</v>
      </c>
      <c r="Z9" s="105"/>
      <c r="AA9" s="101" t="s">
        <v>12</v>
      </c>
    </row>
    <row r="10" spans="3:27" s="6" customFormat="1" ht="54" customHeight="1" x14ac:dyDescent="0.25">
      <c r="C10" s="99" t="s">
        <v>2</v>
      </c>
      <c r="D10" s="105"/>
      <c r="E10" s="102" t="s">
        <v>6</v>
      </c>
      <c r="F10" s="107"/>
      <c r="G10" s="102" t="s">
        <v>7</v>
      </c>
      <c r="H10" s="11"/>
      <c r="I10" s="102" t="s">
        <v>8</v>
      </c>
      <c r="J10" s="105"/>
      <c r="K10" s="102" t="s">
        <v>6</v>
      </c>
      <c r="L10" s="11"/>
      <c r="M10" s="102" t="s">
        <v>7</v>
      </c>
      <c r="N10" s="11"/>
      <c r="O10" s="102" t="s">
        <v>6</v>
      </c>
      <c r="P10" s="11"/>
      <c r="Q10" s="102" t="s">
        <v>13</v>
      </c>
      <c r="R10" s="105"/>
      <c r="S10" s="102" t="s">
        <v>6</v>
      </c>
      <c r="T10" s="107"/>
      <c r="U10" s="102" t="s">
        <v>11</v>
      </c>
      <c r="V10" s="107"/>
      <c r="W10" s="102" t="s">
        <v>7</v>
      </c>
      <c r="X10" s="107"/>
      <c r="Y10" s="102" t="s">
        <v>8</v>
      </c>
      <c r="Z10" s="105"/>
      <c r="AA10" s="102" t="s">
        <v>12</v>
      </c>
    </row>
    <row r="11" spans="3:27" x14ac:dyDescent="0.55000000000000004">
      <c r="C11" s="51" t="s">
        <v>20</v>
      </c>
      <c r="E11" s="3">
        <v>1411000</v>
      </c>
      <c r="G11" s="3">
        <v>15712156914</v>
      </c>
      <c r="I11" s="3">
        <v>13493055771</v>
      </c>
      <c r="K11" s="3">
        <v>0</v>
      </c>
      <c r="M11" s="3">
        <v>0</v>
      </c>
      <c r="O11" s="3">
        <v>0</v>
      </c>
      <c r="Q11" s="3">
        <v>0</v>
      </c>
      <c r="S11" s="3">
        <v>1411000</v>
      </c>
      <c r="U11" s="3">
        <v>10490</v>
      </c>
      <c r="W11" s="3">
        <v>15712156914</v>
      </c>
      <c r="Y11" s="3">
        <v>14713321729.5</v>
      </c>
      <c r="AA11" s="8">
        <v>8.3400000000000002E-2</v>
      </c>
    </row>
    <row r="12" spans="3:27" x14ac:dyDescent="0.55000000000000004">
      <c r="C12" s="2" t="s">
        <v>189</v>
      </c>
      <c r="E12" s="3">
        <v>1156000</v>
      </c>
      <c r="G12" s="3">
        <v>16869191238</v>
      </c>
      <c r="I12" s="3">
        <v>14938583400</v>
      </c>
      <c r="K12" s="3">
        <v>0</v>
      </c>
      <c r="M12" s="3">
        <v>0</v>
      </c>
      <c r="O12" s="3">
        <v>0</v>
      </c>
      <c r="Q12" s="3">
        <v>0</v>
      </c>
      <c r="S12" s="3">
        <v>1156000</v>
      </c>
      <c r="U12" s="3">
        <v>12260</v>
      </c>
      <c r="W12" s="3">
        <v>16869191238</v>
      </c>
      <c r="Y12" s="3">
        <v>14088233268</v>
      </c>
      <c r="AA12" s="8">
        <v>7.9899999999999999E-2</v>
      </c>
    </row>
    <row r="13" spans="3:27" x14ac:dyDescent="0.55000000000000004">
      <c r="C13" s="2" t="s">
        <v>187</v>
      </c>
      <c r="E13" s="3">
        <v>80347</v>
      </c>
      <c r="G13" s="3">
        <v>10825657773</v>
      </c>
      <c r="I13" s="3">
        <v>11648884220.797501</v>
      </c>
      <c r="K13" s="3">
        <v>0</v>
      </c>
      <c r="M13" s="3">
        <v>0</v>
      </c>
      <c r="O13" s="3">
        <v>-20000</v>
      </c>
      <c r="Q13" s="3">
        <v>3460785176</v>
      </c>
      <c r="S13" s="3">
        <v>60347</v>
      </c>
      <c r="U13" s="3">
        <v>188250</v>
      </c>
      <c r="W13" s="3">
        <v>8130931704</v>
      </c>
      <c r="Y13" s="3">
        <v>11292728829.637501</v>
      </c>
      <c r="AA13" s="8">
        <v>6.4000000000000001E-2</v>
      </c>
    </row>
    <row r="14" spans="3:27" x14ac:dyDescent="0.55000000000000004">
      <c r="C14" s="2" t="s">
        <v>196</v>
      </c>
      <c r="E14" s="3">
        <v>369736</v>
      </c>
      <c r="G14" s="3">
        <v>8153171164</v>
      </c>
      <c r="I14" s="3">
        <v>10823937285.059999</v>
      </c>
      <c r="K14" s="3">
        <v>0</v>
      </c>
      <c r="M14" s="3">
        <v>0</v>
      </c>
      <c r="O14" s="3">
        <v>0</v>
      </c>
      <c r="Q14" s="3">
        <v>0</v>
      </c>
      <c r="S14" s="3">
        <v>369736</v>
      </c>
      <c r="U14" s="3">
        <v>28400</v>
      </c>
      <c r="W14" s="3">
        <v>8153171164</v>
      </c>
      <c r="Y14" s="3">
        <v>10438024410.719999</v>
      </c>
      <c r="AA14" s="8">
        <v>5.9200000000000003E-2</v>
      </c>
    </row>
    <row r="15" spans="3:27" x14ac:dyDescent="0.55000000000000004">
      <c r="C15" s="2" t="s">
        <v>195</v>
      </c>
      <c r="E15" s="3">
        <v>301283</v>
      </c>
      <c r="G15" s="3">
        <v>7052892307</v>
      </c>
      <c r="I15" s="3">
        <v>6687619876.1295004</v>
      </c>
      <c r="K15" s="3">
        <v>152196</v>
      </c>
      <c r="M15" s="3">
        <v>3000404044</v>
      </c>
      <c r="O15" s="3">
        <v>0</v>
      </c>
      <c r="Q15" s="3">
        <v>0</v>
      </c>
      <c r="S15" s="3">
        <v>453479</v>
      </c>
      <c r="U15" s="3">
        <v>21960</v>
      </c>
      <c r="W15" s="3">
        <v>10053296351</v>
      </c>
      <c r="Y15" s="3">
        <v>9899146366.9020004</v>
      </c>
      <c r="AA15" s="8">
        <v>5.6099999999999997E-2</v>
      </c>
    </row>
    <row r="16" spans="3:27" x14ac:dyDescent="0.55000000000000004">
      <c r="C16" s="2" t="s">
        <v>217</v>
      </c>
      <c r="E16" s="3">
        <v>0</v>
      </c>
      <c r="G16" s="3">
        <v>0</v>
      </c>
      <c r="I16" s="3">
        <v>0</v>
      </c>
      <c r="K16" s="3">
        <v>143000</v>
      </c>
      <c r="M16" s="3">
        <v>9817958434</v>
      </c>
      <c r="O16" s="3">
        <v>0</v>
      </c>
      <c r="Q16" s="3">
        <v>0</v>
      </c>
      <c r="S16" s="3">
        <v>143000</v>
      </c>
      <c r="U16" s="3">
        <v>69350</v>
      </c>
      <c r="W16" s="3">
        <v>9817958434</v>
      </c>
      <c r="Y16" s="3">
        <v>9858043552.5</v>
      </c>
      <c r="Z16" s="3"/>
      <c r="AA16" s="8">
        <v>5.5899999999999998E-2</v>
      </c>
    </row>
    <row r="17" spans="3:27" x14ac:dyDescent="0.55000000000000004">
      <c r="C17" s="2" t="s">
        <v>190</v>
      </c>
      <c r="E17" s="3">
        <v>363478</v>
      </c>
      <c r="G17" s="3">
        <v>10136147686</v>
      </c>
      <c r="I17" s="3">
        <v>8563172749.8299999</v>
      </c>
      <c r="K17" s="3">
        <v>0</v>
      </c>
      <c r="M17" s="3">
        <v>0</v>
      </c>
      <c r="O17" s="3">
        <v>0</v>
      </c>
      <c r="Q17" s="3">
        <v>0</v>
      </c>
      <c r="S17" s="3">
        <v>363478</v>
      </c>
      <c r="U17" s="3">
        <v>25660</v>
      </c>
      <c r="W17" s="3">
        <v>10136147686</v>
      </c>
      <c r="Y17" s="3">
        <v>9271350749.3939991</v>
      </c>
      <c r="AA17" s="8">
        <v>5.2600000000000001E-2</v>
      </c>
    </row>
    <row r="18" spans="3:27" x14ac:dyDescent="0.55000000000000004">
      <c r="C18" s="2" t="s">
        <v>15</v>
      </c>
      <c r="E18" s="3">
        <v>1382000</v>
      </c>
      <c r="G18" s="3">
        <v>9940173064</v>
      </c>
      <c r="I18" s="3">
        <v>8819648982</v>
      </c>
      <c r="K18" s="3">
        <v>0</v>
      </c>
      <c r="M18" s="3">
        <v>0</v>
      </c>
      <c r="O18" s="3">
        <v>0</v>
      </c>
      <c r="Q18" s="3">
        <v>0</v>
      </c>
      <c r="S18" s="3">
        <v>1382000</v>
      </c>
      <c r="U18" s="3">
        <v>6510</v>
      </c>
      <c r="W18" s="3">
        <v>9940173064</v>
      </c>
      <c r="Y18" s="3">
        <v>8943288921</v>
      </c>
      <c r="AA18" s="8">
        <v>5.0700000000000002E-2</v>
      </c>
    </row>
    <row r="19" spans="3:27" x14ac:dyDescent="0.55000000000000004">
      <c r="C19" s="2" t="s">
        <v>17</v>
      </c>
      <c r="E19" s="3">
        <v>760847</v>
      </c>
      <c r="G19" s="3">
        <v>8681148133</v>
      </c>
      <c r="I19" s="3">
        <v>6670742050.2869997</v>
      </c>
      <c r="K19" s="3">
        <v>0</v>
      </c>
      <c r="M19" s="3">
        <v>0</v>
      </c>
      <c r="O19" s="3">
        <v>-1</v>
      </c>
      <c r="Q19" s="3">
        <v>1</v>
      </c>
      <c r="S19" s="3">
        <v>760846</v>
      </c>
      <c r="U19" s="3">
        <v>10930</v>
      </c>
      <c r="W19" s="3">
        <v>8681136723</v>
      </c>
      <c r="Y19" s="3">
        <v>8266566301.6590004</v>
      </c>
      <c r="AA19" s="8">
        <v>4.6899999999999997E-2</v>
      </c>
    </row>
    <row r="20" spans="3:27" x14ac:dyDescent="0.55000000000000004">
      <c r="C20" s="2" t="s">
        <v>199</v>
      </c>
      <c r="E20" s="3">
        <v>3420444</v>
      </c>
      <c r="G20" s="3">
        <v>11844997572</v>
      </c>
      <c r="I20" s="3">
        <v>9316253061.4680004</v>
      </c>
      <c r="K20" s="3">
        <v>0</v>
      </c>
      <c r="M20" s="3">
        <v>0</v>
      </c>
      <c r="O20" s="3">
        <v>0</v>
      </c>
      <c r="Q20" s="3">
        <v>0</v>
      </c>
      <c r="S20" s="3">
        <v>3420444</v>
      </c>
      <c r="U20" s="3">
        <v>2372</v>
      </c>
      <c r="W20" s="3">
        <v>11844997572</v>
      </c>
      <c r="Y20" s="3">
        <v>8065019073.6504002</v>
      </c>
      <c r="AA20" s="8">
        <v>4.5699999999999998E-2</v>
      </c>
    </row>
    <row r="21" spans="3:27" x14ac:dyDescent="0.55000000000000004">
      <c r="C21" s="2" t="s">
        <v>193</v>
      </c>
      <c r="E21" s="3">
        <v>577650</v>
      </c>
      <c r="G21" s="3">
        <v>10214066776</v>
      </c>
      <c r="I21" s="3">
        <v>7769101653.2250004</v>
      </c>
      <c r="K21" s="3">
        <v>0</v>
      </c>
      <c r="M21" s="3">
        <v>0</v>
      </c>
      <c r="O21" s="3">
        <v>0</v>
      </c>
      <c r="Q21" s="3">
        <v>0</v>
      </c>
      <c r="S21" s="3">
        <v>577650</v>
      </c>
      <c r="U21" s="3">
        <v>13880</v>
      </c>
      <c r="W21" s="3">
        <v>10214066776</v>
      </c>
      <c r="Y21" s="3">
        <v>7970076197.1000004</v>
      </c>
      <c r="AA21" s="8">
        <v>4.5199999999999997E-2</v>
      </c>
    </row>
    <row r="22" spans="3:27" x14ac:dyDescent="0.55000000000000004">
      <c r="C22" s="2" t="s">
        <v>21</v>
      </c>
      <c r="E22" s="3">
        <v>529600</v>
      </c>
      <c r="G22" s="3">
        <v>13275488588</v>
      </c>
      <c r="I22" s="3">
        <v>7401871252.8000002</v>
      </c>
      <c r="K22" s="3">
        <v>0</v>
      </c>
      <c r="M22" s="3">
        <v>0</v>
      </c>
      <c r="O22" s="3">
        <v>0</v>
      </c>
      <c r="Q22" s="3">
        <v>0</v>
      </c>
      <c r="S22" s="3">
        <v>529600</v>
      </c>
      <c r="U22" s="3">
        <v>15090</v>
      </c>
      <c r="W22" s="3">
        <v>13275488588</v>
      </c>
      <c r="Y22" s="3">
        <v>7944113599.1999998</v>
      </c>
      <c r="AA22" s="8">
        <v>4.4999999999999998E-2</v>
      </c>
    </row>
    <row r="23" spans="3:27" x14ac:dyDescent="0.55000000000000004">
      <c r="C23" s="66" t="s">
        <v>19</v>
      </c>
      <c r="E23" s="3">
        <v>414000</v>
      </c>
      <c r="G23" s="3">
        <v>9914744073</v>
      </c>
      <c r="I23" s="3">
        <v>8107272990</v>
      </c>
      <c r="K23" s="3">
        <v>0</v>
      </c>
      <c r="M23" s="3">
        <v>0</v>
      </c>
      <c r="O23" s="3">
        <v>0</v>
      </c>
      <c r="Q23" s="3">
        <v>0</v>
      </c>
      <c r="S23" s="3">
        <v>414000</v>
      </c>
      <c r="U23" s="3">
        <v>18920</v>
      </c>
      <c r="W23" s="3">
        <v>9914744073</v>
      </c>
      <c r="Y23" s="3">
        <v>7786274364</v>
      </c>
      <c r="AA23" s="8">
        <v>4.41E-2</v>
      </c>
    </row>
    <row r="24" spans="3:27" x14ac:dyDescent="0.55000000000000004">
      <c r="C24" s="2" t="s">
        <v>197</v>
      </c>
      <c r="E24" s="3">
        <v>381827</v>
      </c>
      <c r="G24" s="3">
        <v>16628631902</v>
      </c>
      <c r="I24" s="3">
        <v>8464079384.5050001</v>
      </c>
      <c r="K24" s="3">
        <v>0</v>
      </c>
      <c r="M24" s="3">
        <v>0</v>
      </c>
      <c r="O24" s="3">
        <v>0</v>
      </c>
      <c r="Q24" s="3">
        <v>0</v>
      </c>
      <c r="S24" s="3">
        <v>381827</v>
      </c>
      <c r="U24" s="3">
        <v>19940</v>
      </c>
      <c r="W24" s="3">
        <v>16628631902</v>
      </c>
      <c r="Y24" s="3">
        <v>7568329279.2390003</v>
      </c>
      <c r="AA24" s="8">
        <v>4.2900000000000001E-2</v>
      </c>
    </row>
    <row r="25" spans="3:27" x14ac:dyDescent="0.55000000000000004">
      <c r="C25" s="2" t="s">
        <v>122</v>
      </c>
      <c r="E25" s="3">
        <v>0</v>
      </c>
      <c r="G25" s="3">
        <v>0</v>
      </c>
      <c r="I25" s="3">
        <v>0</v>
      </c>
      <c r="K25" s="3">
        <v>231433</v>
      </c>
      <c r="M25" s="3">
        <v>6628662840</v>
      </c>
      <c r="O25" s="3">
        <v>0</v>
      </c>
      <c r="Q25" s="3">
        <v>0</v>
      </c>
      <c r="S25" s="3">
        <v>231433</v>
      </c>
      <c r="U25" s="3">
        <v>29400</v>
      </c>
      <c r="W25" s="3">
        <v>6628662840</v>
      </c>
      <c r="Y25" s="3">
        <v>6763645625.3100004</v>
      </c>
      <c r="AA25" s="8">
        <v>3.8300000000000001E-2</v>
      </c>
    </row>
    <row r="26" spans="3:27" x14ac:dyDescent="0.55000000000000004">
      <c r="C26" s="2" t="s">
        <v>23</v>
      </c>
      <c r="E26" s="3">
        <v>1100000</v>
      </c>
      <c r="G26" s="3">
        <v>4936935568</v>
      </c>
      <c r="I26" s="3">
        <v>3985643475</v>
      </c>
      <c r="K26" s="3">
        <v>600000</v>
      </c>
      <c r="M26" s="3">
        <v>2060364340</v>
      </c>
      <c r="O26" s="3">
        <v>0</v>
      </c>
      <c r="Q26" s="3">
        <v>0</v>
      </c>
      <c r="S26" s="3">
        <v>1700000</v>
      </c>
      <c r="U26" s="3">
        <v>3526</v>
      </c>
      <c r="W26" s="3">
        <v>6997299908</v>
      </c>
      <c r="Y26" s="3">
        <v>5958534510</v>
      </c>
      <c r="AA26" s="8">
        <v>3.3799999999999997E-2</v>
      </c>
    </row>
    <row r="27" spans="3:27" x14ac:dyDescent="0.55000000000000004">
      <c r="C27" s="2" t="s">
        <v>191</v>
      </c>
      <c r="E27" s="3">
        <v>363803</v>
      </c>
      <c r="G27" s="3">
        <v>6882424184</v>
      </c>
      <c r="I27" s="3">
        <v>5308851303.1619997</v>
      </c>
      <c r="K27" s="3">
        <v>0</v>
      </c>
      <c r="M27" s="3">
        <v>0</v>
      </c>
      <c r="O27" s="3">
        <v>0</v>
      </c>
      <c r="Q27" s="3">
        <v>0</v>
      </c>
      <c r="S27" s="3">
        <v>363803</v>
      </c>
      <c r="U27" s="3">
        <v>14200</v>
      </c>
      <c r="W27" s="3">
        <v>6882424184</v>
      </c>
      <c r="Y27" s="3">
        <v>5135264884.5299997</v>
      </c>
      <c r="AA27" s="8">
        <v>2.9100000000000001E-2</v>
      </c>
    </row>
    <row r="28" spans="3:27" x14ac:dyDescent="0.55000000000000004">
      <c r="C28" s="66" t="s">
        <v>183</v>
      </c>
      <c r="E28" s="3">
        <v>2729680</v>
      </c>
      <c r="G28" s="3">
        <v>6783173750</v>
      </c>
      <c r="I28" s="3">
        <v>6354872742.1680002</v>
      </c>
      <c r="K28" s="3">
        <v>0</v>
      </c>
      <c r="M28" s="3">
        <v>0</v>
      </c>
      <c r="O28" s="3">
        <v>-915000</v>
      </c>
      <c r="Q28" s="3">
        <v>2382504665</v>
      </c>
      <c r="S28" s="3">
        <v>1814680</v>
      </c>
      <c r="U28" s="3">
        <v>2510</v>
      </c>
      <c r="W28" s="3">
        <v>4509425919</v>
      </c>
      <c r="Y28" s="3">
        <v>4527745461.54</v>
      </c>
      <c r="AA28" s="8">
        <v>2.5700000000000001E-2</v>
      </c>
    </row>
    <row r="29" spans="3:27" x14ac:dyDescent="0.55000000000000004">
      <c r="C29" s="2" t="s">
        <v>192</v>
      </c>
      <c r="E29" s="3">
        <v>620000</v>
      </c>
      <c r="G29" s="3">
        <v>4950675582</v>
      </c>
      <c r="I29" s="3">
        <v>3993695280</v>
      </c>
      <c r="K29" s="3">
        <v>0</v>
      </c>
      <c r="M29" s="3">
        <v>0</v>
      </c>
      <c r="O29" s="3">
        <v>0</v>
      </c>
      <c r="Q29" s="3">
        <v>0</v>
      </c>
      <c r="S29" s="3">
        <v>620000</v>
      </c>
      <c r="U29" s="3">
        <v>7030</v>
      </c>
      <c r="W29" s="3">
        <v>4950675582</v>
      </c>
      <c r="Y29" s="3">
        <v>4332666330</v>
      </c>
      <c r="AA29" s="8">
        <v>2.46E-2</v>
      </c>
    </row>
    <row r="30" spans="3:27" x14ac:dyDescent="0.55000000000000004">
      <c r="C30" s="66" t="s">
        <v>184</v>
      </c>
      <c r="E30" s="3">
        <v>332919</v>
      </c>
      <c r="G30" s="3">
        <v>3937310734</v>
      </c>
      <c r="I30" s="3">
        <v>3359022039.2925</v>
      </c>
      <c r="K30" s="3">
        <v>0</v>
      </c>
      <c r="M30" s="3">
        <v>0</v>
      </c>
      <c r="O30" s="3">
        <v>0</v>
      </c>
      <c r="Q30" s="3">
        <v>0</v>
      </c>
      <c r="S30" s="3">
        <v>332919</v>
      </c>
      <c r="U30" s="3">
        <v>9130</v>
      </c>
      <c r="W30" s="3">
        <v>3937310734</v>
      </c>
      <c r="Y30" s="3">
        <v>3021465144.7034998</v>
      </c>
      <c r="AA30" s="8">
        <v>1.7100000000000001E-2</v>
      </c>
    </row>
    <row r="31" spans="3:27" x14ac:dyDescent="0.55000000000000004">
      <c r="C31" s="2" t="s">
        <v>194</v>
      </c>
      <c r="E31" s="3">
        <v>262234</v>
      </c>
      <c r="G31" s="3">
        <v>2347007177</v>
      </c>
      <c r="I31" s="3">
        <v>1743907104.513</v>
      </c>
      <c r="K31" s="3">
        <v>0</v>
      </c>
      <c r="M31" s="3">
        <v>0</v>
      </c>
      <c r="O31" s="3">
        <v>0</v>
      </c>
      <c r="Q31" s="3">
        <v>0</v>
      </c>
      <c r="S31" s="3">
        <v>262234</v>
      </c>
      <c r="U31" s="3">
        <v>6960</v>
      </c>
      <c r="W31" s="3">
        <v>2347007177</v>
      </c>
      <c r="Y31" s="3">
        <v>1814289005.592</v>
      </c>
      <c r="AA31" s="8">
        <v>1.03E-2</v>
      </c>
    </row>
    <row r="32" spans="3:27" x14ac:dyDescent="0.55000000000000004">
      <c r="C32" s="2" t="s">
        <v>198</v>
      </c>
      <c r="E32" s="3">
        <v>235000</v>
      </c>
      <c r="G32" s="3">
        <v>872023392</v>
      </c>
      <c r="I32" s="3">
        <v>754533652.5</v>
      </c>
      <c r="K32" s="3">
        <v>0</v>
      </c>
      <c r="M32" s="3">
        <v>0</v>
      </c>
      <c r="O32" s="3">
        <v>-216000</v>
      </c>
      <c r="Q32" s="3">
        <v>611942154</v>
      </c>
      <c r="S32" s="3">
        <v>19000</v>
      </c>
      <c r="U32" s="3">
        <v>2781</v>
      </c>
      <c r="W32" s="3">
        <v>70504019</v>
      </c>
      <c r="Y32" s="3">
        <v>52524607.950000003</v>
      </c>
      <c r="AA32" s="8">
        <v>2.9999999999999997E-4</v>
      </c>
    </row>
    <row r="33" spans="3:27" x14ac:dyDescent="0.55000000000000004">
      <c r="C33" s="2" t="s">
        <v>185</v>
      </c>
      <c r="E33" s="3">
        <v>700000</v>
      </c>
      <c r="G33" s="3">
        <v>14330214304</v>
      </c>
      <c r="I33" s="3">
        <v>14730826950</v>
      </c>
      <c r="K33" s="3">
        <v>0</v>
      </c>
      <c r="M33" s="3">
        <v>0</v>
      </c>
      <c r="O33" s="3">
        <v>-700000</v>
      </c>
      <c r="Q33" s="3">
        <v>17909173304</v>
      </c>
      <c r="S33" s="3">
        <v>0</v>
      </c>
      <c r="U33" s="3">
        <v>0</v>
      </c>
      <c r="W33" s="3">
        <v>0</v>
      </c>
      <c r="Y33" s="3">
        <v>0</v>
      </c>
      <c r="AA33" s="8">
        <v>0</v>
      </c>
    </row>
    <row r="34" spans="3:27" x14ac:dyDescent="0.55000000000000004">
      <c r="C34" s="2" t="s">
        <v>22</v>
      </c>
      <c r="E34" s="3">
        <v>1</v>
      </c>
      <c r="G34" s="3">
        <v>8958</v>
      </c>
      <c r="I34" s="3">
        <v>9284.4269999999997</v>
      </c>
      <c r="K34" s="3">
        <v>0</v>
      </c>
      <c r="M34" s="3">
        <v>0</v>
      </c>
      <c r="O34" s="3">
        <v>-1</v>
      </c>
      <c r="Q34" s="3">
        <v>1</v>
      </c>
      <c r="S34" s="3">
        <v>0</v>
      </c>
      <c r="U34" s="3">
        <v>0</v>
      </c>
      <c r="W34" s="3">
        <v>0</v>
      </c>
      <c r="Y34" s="3">
        <v>0</v>
      </c>
      <c r="AA34" s="8">
        <v>0</v>
      </c>
    </row>
    <row r="35" spans="3:27" x14ac:dyDescent="0.55000000000000004">
      <c r="E35" s="67"/>
      <c r="G35" s="67"/>
      <c r="I35" s="67"/>
      <c r="K35" s="67"/>
      <c r="M35" s="67"/>
      <c r="O35" s="67"/>
      <c r="Q35" s="67"/>
      <c r="S35" s="67"/>
      <c r="U35" s="67"/>
      <c r="W35" s="67"/>
      <c r="Y35" s="67"/>
      <c r="AA35" s="8"/>
    </row>
    <row r="36" spans="3:27" ht="21.75" thickBot="1" x14ac:dyDescent="0.6">
      <c r="C36" s="66" t="s">
        <v>156</v>
      </c>
      <c r="E36" s="10">
        <f t="shared" ref="E36:Z36" si="0">SUM(E11:E34)</f>
        <v>17491849</v>
      </c>
      <c r="F36" s="3">
        <f t="shared" si="0"/>
        <v>0</v>
      </c>
      <c r="G36" s="10">
        <f t="shared" si="0"/>
        <v>194288240839</v>
      </c>
      <c r="H36" s="3">
        <f t="shared" si="0"/>
        <v>0</v>
      </c>
      <c r="I36" s="10">
        <f t="shared" si="0"/>
        <v>162935584508.16455</v>
      </c>
      <c r="J36" s="3">
        <f t="shared" si="0"/>
        <v>0</v>
      </c>
      <c r="K36" s="10">
        <f t="shared" si="0"/>
        <v>1126629</v>
      </c>
      <c r="L36" s="3">
        <f t="shared" si="0"/>
        <v>0</v>
      </c>
      <c r="M36" s="10">
        <f t="shared" si="0"/>
        <v>21507389658</v>
      </c>
      <c r="N36" s="3">
        <f t="shared" si="0"/>
        <v>0</v>
      </c>
      <c r="O36" s="10">
        <f t="shared" si="0"/>
        <v>-1851002</v>
      </c>
      <c r="P36" s="3">
        <f t="shared" si="0"/>
        <v>0</v>
      </c>
      <c r="Q36" s="10">
        <f t="shared" si="0"/>
        <v>24364405301</v>
      </c>
      <c r="R36" s="3">
        <f t="shared" si="0"/>
        <v>0</v>
      </c>
      <c r="S36" s="10">
        <f t="shared" si="0"/>
        <v>16767476</v>
      </c>
      <c r="T36" s="3">
        <f t="shared" si="0"/>
        <v>0</v>
      </c>
      <c r="U36" s="10">
        <f t="shared" si="0"/>
        <v>519549</v>
      </c>
      <c r="V36" s="3">
        <f t="shared" si="0"/>
        <v>0</v>
      </c>
      <c r="W36" s="10">
        <f t="shared" si="0"/>
        <v>195695402552</v>
      </c>
      <c r="X36" s="3">
        <f t="shared" si="0"/>
        <v>0</v>
      </c>
      <c r="Y36" s="10">
        <f t="shared" si="0"/>
        <v>167710652212.12741</v>
      </c>
      <c r="Z36" s="3">
        <f t="shared" si="0"/>
        <v>0</v>
      </c>
      <c r="AA36" s="37">
        <f>Y36/'سرمایه گذاری ها'!O18</f>
        <v>0.97417428532216699</v>
      </c>
    </row>
    <row r="37" spans="3:27" ht="21.75" thickTop="1" x14ac:dyDescent="0.55000000000000004">
      <c r="AA37" s="8"/>
    </row>
    <row r="38" spans="3:27" ht="30.75" customHeight="1" x14ac:dyDescent="0.95">
      <c r="O38" s="70">
        <v>2</v>
      </c>
    </row>
  </sheetData>
  <sortState xmlns:xlrd2="http://schemas.microsoft.com/office/spreadsheetml/2017/richdata2" ref="C11:AA35">
    <sortCondition descending="1" ref="Y11:Y35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25" right="0.25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C23" sqref="C2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2:28" ht="30" x14ac:dyDescent="0.6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2:28" ht="30" x14ac:dyDescent="0.6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170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1"/>
      <c r="C8" s="15"/>
      <c r="D8" s="108" t="s">
        <v>174</v>
      </c>
      <c r="E8" s="108" t="s">
        <v>3</v>
      </c>
      <c r="F8" s="108" t="s">
        <v>3</v>
      </c>
      <c r="G8" s="108" t="s">
        <v>3</v>
      </c>
      <c r="H8" s="108" t="s">
        <v>3</v>
      </c>
      <c r="I8" s="108" t="s">
        <v>3</v>
      </c>
      <c r="J8" s="108" t="s">
        <v>3</v>
      </c>
      <c r="K8" s="15"/>
      <c r="L8" s="108" t="s">
        <v>216</v>
      </c>
      <c r="M8" s="108" t="s">
        <v>5</v>
      </c>
      <c r="N8" s="108" t="s">
        <v>5</v>
      </c>
      <c r="O8" s="108" t="s">
        <v>5</v>
      </c>
      <c r="P8" s="108" t="s">
        <v>5</v>
      </c>
      <c r="Q8" s="108" t="s">
        <v>5</v>
      </c>
      <c r="R8" s="108" t="s">
        <v>5</v>
      </c>
      <c r="S8" s="15"/>
    </row>
    <row r="9" spans="2:28" ht="30" x14ac:dyDescent="0.6">
      <c r="B9" s="22" t="s">
        <v>2</v>
      </c>
      <c r="C9" s="15"/>
      <c r="D9" s="19" t="s">
        <v>24</v>
      </c>
      <c r="E9" s="20"/>
      <c r="F9" s="19" t="s">
        <v>25</v>
      </c>
      <c r="G9" s="20"/>
      <c r="H9" s="19" t="s">
        <v>26</v>
      </c>
      <c r="I9" s="20"/>
      <c r="J9" s="19" t="s">
        <v>27</v>
      </c>
      <c r="K9" s="15"/>
      <c r="L9" s="19" t="s">
        <v>24</v>
      </c>
      <c r="M9" s="20"/>
      <c r="N9" s="19" t="s">
        <v>25</v>
      </c>
      <c r="O9" s="20"/>
      <c r="P9" s="19" t="s">
        <v>26</v>
      </c>
      <c r="Q9" s="20"/>
      <c r="R9" s="19" t="s">
        <v>27</v>
      </c>
      <c r="S9" s="15"/>
    </row>
    <row r="10" spans="2:28" x14ac:dyDescent="0.6">
      <c r="D10" s="94">
        <v>0</v>
      </c>
      <c r="E10" s="94"/>
      <c r="F10" s="94">
        <v>0</v>
      </c>
      <c r="G10" s="94"/>
      <c r="H10" s="94">
        <v>0</v>
      </c>
      <c r="I10" s="94"/>
      <c r="J10" s="94">
        <v>0</v>
      </c>
      <c r="K10" s="94"/>
      <c r="L10" s="94">
        <v>0</v>
      </c>
      <c r="M10" s="94"/>
      <c r="N10" s="94">
        <v>0</v>
      </c>
      <c r="O10" s="94"/>
      <c r="P10" s="94">
        <v>0</v>
      </c>
      <c r="Q10" s="94"/>
      <c r="R10" s="94">
        <v>0</v>
      </c>
    </row>
    <row r="11" spans="2:28" ht="26.25" customHeight="1" thickBot="1" x14ac:dyDescent="0.65">
      <c r="B11" s="25" t="s">
        <v>156</v>
      </c>
      <c r="D11" s="95">
        <v>0</v>
      </c>
      <c r="E11" s="94"/>
      <c r="F11" s="95">
        <v>0</v>
      </c>
      <c r="G11" s="94"/>
      <c r="H11" s="95">
        <v>0</v>
      </c>
      <c r="I11" s="94"/>
      <c r="J11" s="95">
        <v>0</v>
      </c>
      <c r="K11" s="94"/>
      <c r="L11" s="95">
        <v>0</v>
      </c>
      <c r="M11" s="94"/>
      <c r="N11" s="95">
        <v>0</v>
      </c>
      <c r="O11" s="94"/>
      <c r="P11" s="95">
        <v>0</v>
      </c>
      <c r="Q11" s="94"/>
      <c r="R11" s="95">
        <v>0</v>
      </c>
    </row>
    <row r="12" spans="2:28" ht="21.75" thickTop="1" x14ac:dyDescent="0.6"/>
    <row r="17" spans="10:10" ht="30" x14ac:dyDescent="0.75">
      <c r="J17" s="69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25" right="0.25" top="0.75" bottom="0.75" header="0.3" footer="0.3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0"/>
  <sheetViews>
    <sheetView rightToLeft="1" view="pageBreakPreview" zoomScale="60" zoomScaleNormal="70" workbookViewId="0">
      <selection activeCell="C23" sqref="C23"/>
    </sheetView>
  </sheetViews>
  <sheetFormatPr defaultRowHeight="21" x14ac:dyDescent="0.6"/>
  <cols>
    <col min="1" max="1" width="4.7109375" style="1" customWidth="1"/>
    <col min="2" max="2" width="12.140625" style="1" bestFit="1" customWidth="1"/>
    <col min="3" max="3" width="1" style="1" customWidth="1"/>
    <col min="4" max="4" width="15.5703125" style="1" customWidth="1"/>
    <col min="5" max="5" width="1" style="1" customWidth="1"/>
    <col min="6" max="6" width="24.5703125" style="1" bestFit="1" customWidth="1"/>
    <col min="7" max="7" width="1" style="1" customWidth="1"/>
    <col min="8" max="8" width="14.85546875" style="1" bestFit="1" customWidth="1"/>
    <col min="9" max="9" width="1" style="1" customWidth="1"/>
    <col min="10" max="10" width="19" style="1" bestFit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" style="1" bestFit="1" customWidth="1"/>
    <col min="17" max="17" width="1" style="1" customWidth="1"/>
    <col min="18" max="18" width="14.140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" style="1" bestFit="1" customWidth="1"/>
    <col min="31" max="31" width="1" style="1" customWidth="1"/>
    <col min="32" max="32" width="19.7109375" style="1" customWidth="1"/>
    <col min="33" max="33" width="1" style="1" customWidth="1"/>
    <col min="34" max="34" width="14.85546875" style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</row>
    <row r="3" spans="2:38" ht="39" x14ac:dyDescent="0.6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2:38" ht="39" x14ac:dyDescent="0.6">
      <c r="B4" s="110" t="s">
        <v>215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171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98" t="s">
        <v>28</v>
      </c>
      <c r="C8" s="98" t="s">
        <v>28</v>
      </c>
      <c r="D8" s="98" t="s">
        <v>28</v>
      </c>
      <c r="E8" s="98" t="s">
        <v>28</v>
      </c>
      <c r="F8" s="98" t="s">
        <v>28</v>
      </c>
      <c r="G8" s="98" t="s">
        <v>28</v>
      </c>
      <c r="H8" s="98" t="s">
        <v>28</v>
      </c>
      <c r="I8" s="98" t="s">
        <v>28</v>
      </c>
      <c r="J8" s="98" t="s">
        <v>28</v>
      </c>
      <c r="K8" s="98" t="s">
        <v>28</v>
      </c>
      <c r="L8" s="98" t="s">
        <v>28</v>
      </c>
      <c r="M8" s="98" t="s">
        <v>28</v>
      </c>
      <c r="N8" s="98" t="s">
        <v>28</v>
      </c>
      <c r="P8" s="98" t="s">
        <v>174</v>
      </c>
      <c r="Q8" s="98" t="s">
        <v>3</v>
      </c>
      <c r="R8" s="98" t="s">
        <v>3</v>
      </c>
      <c r="S8" s="98" t="s">
        <v>3</v>
      </c>
      <c r="T8" s="98" t="s">
        <v>3</v>
      </c>
      <c r="V8" s="98" t="s">
        <v>4</v>
      </c>
      <c r="W8" s="98" t="s">
        <v>4</v>
      </c>
      <c r="X8" s="98" t="s">
        <v>4</v>
      </c>
      <c r="Y8" s="98" t="s">
        <v>4</v>
      </c>
      <c r="Z8" s="98" t="s">
        <v>4</v>
      </c>
      <c r="AA8" s="98" t="s">
        <v>4</v>
      </c>
      <c r="AB8" s="98" t="s">
        <v>4</v>
      </c>
      <c r="AD8" s="98" t="s">
        <v>216</v>
      </c>
      <c r="AE8" s="98" t="s">
        <v>5</v>
      </c>
      <c r="AF8" s="98" t="s">
        <v>5</v>
      </c>
      <c r="AG8" s="98" t="s">
        <v>5</v>
      </c>
      <c r="AH8" s="98" t="s">
        <v>5</v>
      </c>
      <c r="AI8" s="98" t="s">
        <v>5</v>
      </c>
      <c r="AJ8" s="98" t="s">
        <v>5</v>
      </c>
      <c r="AK8" s="98" t="s">
        <v>5</v>
      </c>
      <c r="AL8" s="98" t="s">
        <v>5</v>
      </c>
    </row>
    <row r="9" spans="2:38" s="16" customFormat="1" ht="45.75" customHeight="1" x14ac:dyDescent="0.6">
      <c r="B9" s="101" t="s">
        <v>29</v>
      </c>
      <c r="C9" s="26"/>
      <c r="D9" s="101" t="s">
        <v>30</v>
      </c>
      <c r="E9" s="26"/>
      <c r="F9" s="101" t="s">
        <v>31</v>
      </c>
      <c r="G9" s="26"/>
      <c r="H9" s="101" t="s">
        <v>32</v>
      </c>
      <c r="I9" s="26"/>
      <c r="J9" s="101" t="s">
        <v>33</v>
      </c>
      <c r="K9" s="26"/>
      <c r="L9" s="101" t="s">
        <v>34</v>
      </c>
      <c r="M9" s="26"/>
      <c r="N9" s="101" t="s">
        <v>27</v>
      </c>
      <c r="P9" s="101" t="s">
        <v>6</v>
      </c>
      <c r="Q9" s="26"/>
      <c r="R9" s="101" t="s">
        <v>7</v>
      </c>
      <c r="S9" s="26"/>
      <c r="T9" s="101" t="s">
        <v>8</v>
      </c>
      <c r="V9" s="101" t="s">
        <v>9</v>
      </c>
      <c r="W9" s="101" t="s">
        <v>9</v>
      </c>
      <c r="X9" s="101" t="s">
        <v>9</v>
      </c>
      <c r="Z9" s="101" t="s">
        <v>10</v>
      </c>
      <c r="AA9" s="101" t="s">
        <v>10</v>
      </c>
      <c r="AB9" s="101" t="s">
        <v>10</v>
      </c>
      <c r="AD9" s="101" t="s">
        <v>6</v>
      </c>
      <c r="AE9" s="26"/>
      <c r="AF9" s="101" t="s">
        <v>35</v>
      </c>
      <c r="AG9" s="26"/>
      <c r="AH9" s="101" t="s">
        <v>7</v>
      </c>
      <c r="AI9" s="26"/>
      <c r="AJ9" s="101" t="s">
        <v>8</v>
      </c>
      <c r="AK9" s="26"/>
      <c r="AL9" s="101" t="s">
        <v>12</v>
      </c>
    </row>
    <row r="10" spans="2:38" s="16" customFormat="1" ht="45.75" customHeight="1" x14ac:dyDescent="0.6">
      <c r="B10" s="102" t="s">
        <v>29</v>
      </c>
      <c r="C10" s="28"/>
      <c r="D10" s="102" t="s">
        <v>30</v>
      </c>
      <c r="E10" s="28"/>
      <c r="F10" s="102" t="s">
        <v>31</v>
      </c>
      <c r="G10" s="28"/>
      <c r="H10" s="102" t="s">
        <v>32</v>
      </c>
      <c r="I10" s="28"/>
      <c r="J10" s="102" t="s">
        <v>33</v>
      </c>
      <c r="K10" s="28"/>
      <c r="L10" s="102" t="s">
        <v>34</v>
      </c>
      <c r="M10" s="28"/>
      <c r="N10" s="102" t="s">
        <v>27</v>
      </c>
      <c r="P10" s="102" t="s">
        <v>6</v>
      </c>
      <c r="Q10" s="28"/>
      <c r="R10" s="102" t="s">
        <v>7</v>
      </c>
      <c r="S10" s="28"/>
      <c r="T10" s="102" t="s">
        <v>8</v>
      </c>
      <c r="V10" s="102" t="s">
        <v>6</v>
      </c>
      <c r="W10" s="28"/>
      <c r="X10" s="102" t="s">
        <v>7</v>
      </c>
      <c r="Z10" s="102" t="s">
        <v>6</v>
      </c>
      <c r="AA10" s="28"/>
      <c r="AB10" s="102" t="s">
        <v>13</v>
      </c>
      <c r="AD10" s="102" t="s">
        <v>6</v>
      </c>
      <c r="AE10" s="28"/>
      <c r="AF10" s="102" t="s">
        <v>35</v>
      </c>
      <c r="AG10" s="28"/>
      <c r="AH10" s="102" t="s">
        <v>7</v>
      </c>
      <c r="AI10" s="28"/>
      <c r="AJ10" s="102" t="s">
        <v>8</v>
      </c>
      <c r="AK10" s="28"/>
      <c r="AL10" s="102" t="s">
        <v>12</v>
      </c>
    </row>
    <row r="14" spans="2:38" ht="27" thickBot="1" x14ac:dyDescent="0.65">
      <c r="B14" s="109" t="s">
        <v>156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P14" s="29">
        <v>0</v>
      </c>
      <c r="Q14" s="18"/>
      <c r="R14" s="29">
        <v>0</v>
      </c>
      <c r="S14" s="18"/>
      <c r="T14" s="29">
        <v>0</v>
      </c>
      <c r="U14" s="18"/>
      <c r="V14" s="29">
        <v>0</v>
      </c>
      <c r="W14" s="18"/>
      <c r="X14" s="29">
        <v>0</v>
      </c>
      <c r="Y14" s="18"/>
      <c r="Z14" s="29">
        <v>0</v>
      </c>
      <c r="AA14" s="18"/>
      <c r="AB14" s="29">
        <v>0</v>
      </c>
      <c r="AC14" s="18"/>
      <c r="AD14" s="29">
        <v>0</v>
      </c>
      <c r="AE14" s="29"/>
      <c r="AF14" s="29">
        <v>0</v>
      </c>
      <c r="AG14" s="18"/>
      <c r="AH14" s="29">
        <v>0</v>
      </c>
      <c r="AI14" s="18"/>
      <c r="AJ14" s="29">
        <v>0</v>
      </c>
      <c r="AK14" s="18"/>
      <c r="AL14" s="29">
        <v>0</v>
      </c>
    </row>
    <row r="15" spans="2:38" ht="21" customHeight="1" thickTop="1" x14ac:dyDescent="0.6"/>
    <row r="20" spans="20:20" ht="33" x14ac:dyDescent="0.8">
      <c r="T20" s="71">
        <v>4</v>
      </c>
    </row>
  </sheetData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4:N14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17"/>
  <sheetViews>
    <sheetView rightToLeft="1" view="pageBreakPreview" zoomScale="60" zoomScaleNormal="70" workbookViewId="0">
      <selection activeCell="C23" sqref="C23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2:32" ht="39" x14ac:dyDescent="0.6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2:32" ht="39" x14ac:dyDescent="0.6">
      <c r="B4" s="110" t="s">
        <v>215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172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2" t="s">
        <v>41</v>
      </c>
      <c r="C8" s="112" t="s">
        <v>41</v>
      </c>
      <c r="D8" s="112" t="s">
        <v>41</v>
      </c>
      <c r="E8" s="112" t="s">
        <v>41</v>
      </c>
      <c r="F8" s="112" t="s">
        <v>41</v>
      </c>
      <c r="G8" s="112" t="s">
        <v>41</v>
      </c>
      <c r="H8" s="112" t="s">
        <v>41</v>
      </c>
      <c r="I8" s="112" t="s">
        <v>41</v>
      </c>
      <c r="J8" s="112" t="s">
        <v>41</v>
      </c>
      <c r="K8" s="27"/>
      <c r="L8" s="112" t="s">
        <v>174</v>
      </c>
      <c r="M8" s="112" t="s">
        <v>3</v>
      </c>
      <c r="N8" s="112" t="s">
        <v>3</v>
      </c>
      <c r="O8" s="112" t="s">
        <v>3</v>
      </c>
      <c r="P8" s="112" t="s">
        <v>3</v>
      </c>
      <c r="Q8" s="27"/>
      <c r="R8" s="112" t="s">
        <v>4</v>
      </c>
      <c r="S8" s="112" t="s">
        <v>4</v>
      </c>
      <c r="T8" s="112" t="s">
        <v>4</v>
      </c>
      <c r="U8" s="112" t="s">
        <v>4</v>
      </c>
      <c r="V8" s="112" t="s">
        <v>4</v>
      </c>
      <c r="W8" s="112" t="s">
        <v>4</v>
      </c>
      <c r="X8" s="112" t="s">
        <v>4</v>
      </c>
      <c r="Y8" s="27"/>
      <c r="Z8" s="112" t="s">
        <v>216</v>
      </c>
      <c r="AA8" s="112" t="s">
        <v>5</v>
      </c>
      <c r="AB8" s="112" t="s">
        <v>5</v>
      </c>
      <c r="AC8" s="112" t="s">
        <v>5</v>
      </c>
      <c r="AD8" s="112" t="s">
        <v>5</v>
      </c>
      <c r="AE8" s="112" t="s">
        <v>5</v>
      </c>
      <c r="AF8" s="112" t="s">
        <v>5</v>
      </c>
    </row>
    <row r="9" spans="2:32" s="16" customFormat="1" x14ac:dyDescent="0.6">
      <c r="B9" s="101" t="s">
        <v>42</v>
      </c>
      <c r="C9" s="26"/>
      <c r="D9" s="101" t="s">
        <v>165</v>
      </c>
      <c r="E9" s="26"/>
      <c r="F9" s="101" t="s">
        <v>34</v>
      </c>
      <c r="G9" s="26"/>
      <c r="H9" s="101" t="s">
        <v>43</v>
      </c>
      <c r="I9" s="26"/>
      <c r="J9" s="101" t="s">
        <v>31</v>
      </c>
      <c r="L9" s="101" t="s">
        <v>6</v>
      </c>
      <c r="M9" s="26"/>
      <c r="N9" s="101" t="s">
        <v>7</v>
      </c>
      <c r="O9" s="26"/>
      <c r="P9" s="101" t="s">
        <v>8</v>
      </c>
      <c r="R9" s="101" t="s">
        <v>9</v>
      </c>
      <c r="S9" s="101" t="s">
        <v>9</v>
      </c>
      <c r="T9" s="101" t="s">
        <v>9</v>
      </c>
      <c r="U9" s="26"/>
      <c r="V9" s="101" t="s">
        <v>10</v>
      </c>
      <c r="W9" s="101" t="s">
        <v>10</v>
      </c>
      <c r="X9" s="101" t="s">
        <v>10</v>
      </c>
      <c r="Z9" s="101" t="s">
        <v>6</v>
      </c>
      <c r="AA9" s="26"/>
      <c r="AB9" s="101" t="s">
        <v>7</v>
      </c>
      <c r="AC9" s="26"/>
      <c r="AD9" s="101" t="s">
        <v>8</v>
      </c>
      <c r="AE9" s="26"/>
      <c r="AF9" s="101" t="s">
        <v>44</v>
      </c>
    </row>
    <row r="10" spans="2:32" s="16" customFormat="1" ht="45.75" customHeight="1" x14ac:dyDescent="0.6">
      <c r="B10" s="102" t="s">
        <v>42</v>
      </c>
      <c r="C10" s="28"/>
      <c r="D10" s="102" t="s">
        <v>33</v>
      </c>
      <c r="E10" s="28"/>
      <c r="F10" s="102" t="s">
        <v>34</v>
      </c>
      <c r="G10" s="28"/>
      <c r="H10" s="102" t="s">
        <v>43</v>
      </c>
      <c r="I10" s="28"/>
      <c r="J10" s="102" t="s">
        <v>31</v>
      </c>
      <c r="L10" s="102" t="s">
        <v>6</v>
      </c>
      <c r="M10" s="28"/>
      <c r="N10" s="102" t="s">
        <v>7</v>
      </c>
      <c r="O10" s="28"/>
      <c r="P10" s="102" t="s">
        <v>8</v>
      </c>
      <c r="R10" s="102" t="s">
        <v>6</v>
      </c>
      <c r="S10" s="28"/>
      <c r="T10" s="102" t="s">
        <v>7</v>
      </c>
      <c r="U10" s="28"/>
      <c r="V10" s="102" t="s">
        <v>6</v>
      </c>
      <c r="W10" s="28"/>
      <c r="X10" s="102" t="s">
        <v>13</v>
      </c>
      <c r="Z10" s="102" t="s">
        <v>6</v>
      </c>
      <c r="AA10" s="28"/>
      <c r="AB10" s="102" t="s">
        <v>7</v>
      </c>
      <c r="AC10" s="28"/>
      <c r="AD10" s="102" t="s">
        <v>8</v>
      </c>
      <c r="AE10" s="28"/>
      <c r="AF10" s="102" t="s">
        <v>44</v>
      </c>
    </row>
    <row r="11" spans="2:32" x14ac:dyDescent="0.6">
      <c r="L11" s="1">
        <v>0</v>
      </c>
      <c r="N11" s="1">
        <v>0</v>
      </c>
      <c r="P11" s="1">
        <v>0</v>
      </c>
      <c r="R11" s="1">
        <v>0</v>
      </c>
      <c r="T11" s="1">
        <v>0</v>
      </c>
      <c r="V11" s="1">
        <v>0</v>
      </c>
      <c r="X11" s="1">
        <v>0</v>
      </c>
      <c r="Z11" s="1">
        <v>0</v>
      </c>
      <c r="AB11" s="1">
        <v>0</v>
      </c>
      <c r="AD11" s="1">
        <v>0</v>
      </c>
      <c r="AF11" s="1">
        <v>0</v>
      </c>
    </row>
    <row r="12" spans="2:32" ht="27" thickBot="1" x14ac:dyDescent="0.7">
      <c r="B12" s="111" t="s">
        <v>156</v>
      </c>
      <c r="C12" s="111"/>
      <c r="D12" s="111"/>
      <c r="E12" s="111"/>
      <c r="F12" s="111"/>
      <c r="G12" s="111"/>
      <c r="H12" s="111"/>
      <c r="I12" s="111"/>
      <c r="J12" s="111"/>
      <c r="L12" s="24">
        <v>0</v>
      </c>
      <c r="N12" s="24">
        <v>0</v>
      </c>
      <c r="P12" s="24">
        <v>0</v>
      </c>
      <c r="R12" s="24">
        <v>0</v>
      </c>
      <c r="T12" s="24">
        <v>0</v>
      </c>
      <c r="V12" s="24">
        <v>0</v>
      </c>
      <c r="X12" s="24">
        <v>0</v>
      </c>
      <c r="Z12" s="24">
        <v>0</v>
      </c>
      <c r="AB12" s="24">
        <v>0</v>
      </c>
      <c r="AD12" s="24">
        <v>0</v>
      </c>
      <c r="AF12" s="24">
        <v>0</v>
      </c>
    </row>
    <row r="13" spans="2:32" ht="21.75" thickTop="1" x14ac:dyDescent="0.6"/>
    <row r="17" spans="16:16" ht="33" x14ac:dyDescent="0.8">
      <c r="P17" s="71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25" right="0.25" top="0.75" bottom="0.75" header="0.3" footer="0.3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workbookViewId="0">
      <selection activeCell="C23" sqref="C23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5.42578125" style="2" bestFit="1" customWidth="1"/>
    <col min="15" max="15" width="1" style="2" customWidth="1"/>
    <col min="16" max="16" width="15.42578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8" ht="30" x14ac:dyDescent="0.55000000000000004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2:28" ht="30" x14ac:dyDescent="0.55000000000000004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173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6" t="s">
        <v>45</v>
      </c>
      <c r="C8" s="46"/>
      <c r="D8" s="112" t="s">
        <v>46</v>
      </c>
      <c r="E8" s="112" t="s">
        <v>46</v>
      </c>
      <c r="F8" s="112" t="s">
        <v>46</v>
      </c>
      <c r="G8" s="112" t="s">
        <v>46</v>
      </c>
      <c r="H8" s="112" t="s">
        <v>46</v>
      </c>
      <c r="I8" s="112" t="s">
        <v>46</v>
      </c>
      <c r="J8" s="112" t="s">
        <v>46</v>
      </c>
      <c r="K8" s="46"/>
      <c r="L8" s="112" t="s">
        <v>174</v>
      </c>
      <c r="M8" s="46"/>
      <c r="N8" s="112" t="s">
        <v>4</v>
      </c>
      <c r="O8" s="112" t="s">
        <v>4</v>
      </c>
      <c r="P8" s="112" t="s">
        <v>4</v>
      </c>
      <c r="Q8" s="46"/>
      <c r="R8" s="112" t="s">
        <v>216</v>
      </c>
      <c r="S8" s="112" t="s">
        <v>5</v>
      </c>
      <c r="T8" s="112" t="s">
        <v>5</v>
      </c>
    </row>
    <row r="9" spans="2:28" s="4" customFormat="1" ht="47.25" customHeight="1" x14ac:dyDescent="0.55000000000000004">
      <c r="B9" s="117" t="s">
        <v>45</v>
      </c>
      <c r="C9" s="46"/>
      <c r="D9" s="114" t="s">
        <v>47</v>
      </c>
      <c r="E9" s="47"/>
      <c r="F9" s="114" t="s">
        <v>48</v>
      </c>
      <c r="G9" s="47"/>
      <c r="H9" s="114" t="s">
        <v>49</v>
      </c>
      <c r="I9" s="47"/>
      <c r="J9" s="114" t="s">
        <v>34</v>
      </c>
      <c r="K9" s="46"/>
      <c r="L9" s="114" t="s">
        <v>50</v>
      </c>
      <c r="M9" s="46"/>
      <c r="N9" s="114" t="s">
        <v>51</v>
      </c>
      <c r="O9" s="47"/>
      <c r="P9" s="114" t="s">
        <v>52</v>
      </c>
      <c r="Q9" s="46"/>
      <c r="R9" s="114" t="s">
        <v>50</v>
      </c>
      <c r="S9" s="47"/>
      <c r="T9" s="115" t="s">
        <v>44</v>
      </c>
    </row>
    <row r="10" spans="2:28" s="4" customFormat="1" x14ac:dyDescent="0.55000000000000004">
      <c r="B10" s="5" t="s">
        <v>56</v>
      </c>
      <c r="C10" s="5"/>
      <c r="D10" s="34" t="s">
        <v>57</v>
      </c>
      <c r="E10" s="5"/>
      <c r="F10" s="5" t="s">
        <v>55</v>
      </c>
      <c r="G10" s="5"/>
      <c r="H10" s="5" t="s">
        <v>58</v>
      </c>
      <c r="I10" s="5"/>
      <c r="J10" s="35">
        <v>0</v>
      </c>
      <c r="K10" s="5"/>
      <c r="L10" s="35">
        <v>558297458</v>
      </c>
      <c r="M10" s="5"/>
      <c r="N10" s="35">
        <v>5935548133</v>
      </c>
      <c r="O10" s="5"/>
      <c r="P10" s="35">
        <v>2070010229</v>
      </c>
      <c r="Q10" s="5"/>
      <c r="R10" s="35">
        <v>4423835362</v>
      </c>
      <c r="S10" s="5"/>
      <c r="T10" s="38">
        <v>2.5100000000000001E-2</v>
      </c>
    </row>
    <row r="11" spans="2:28" s="4" customFormat="1" x14ac:dyDescent="0.55000000000000004">
      <c r="B11" s="5" t="s">
        <v>62</v>
      </c>
      <c r="C11" s="5"/>
      <c r="D11" s="34" t="s">
        <v>63</v>
      </c>
      <c r="E11" s="5"/>
      <c r="F11" s="5" t="s">
        <v>64</v>
      </c>
      <c r="G11" s="5"/>
      <c r="H11" s="5" t="s">
        <v>65</v>
      </c>
      <c r="I11" s="5"/>
      <c r="J11" s="35">
        <v>0</v>
      </c>
      <c r="K11" s="5"/>
      <c r="L11" s="35">
        <v>20000000</v>
      </c>
      <c r="M11" s="5"/>
      <c r="N11" s="35">
        <v>0</v>
      </c>
      <c r="O11" s="5"/>
      <c r="P11" s="35">
        <v>0</v>
      </c>
      <c r="Q11" s="5"/>
      <c r="R11" s="35">
        <v>20000000</v>
      </c>
      <c r="S11" s="5"/>
      <c r="T11" s="38">
        <v>1E-4</v>
      </c>
    </row>
    <row r="12" spans="2:28" s="4" customFormat="1" x14ac:dyDescent="0.55000000000000004">
      <c r="B12" s="5" t="s">
        <v>59</v>
      </c>
      <c r="C12" s="5"/>
      <c r="D12" s="34" t="s">
        <v>60</v>
      </c>
      <c r="E12" s="5"/>
      <c r="F12" s="5" t="s">
        <v>55</v>
      </c>
      <c r="G12" s="5"/>
      <c r="H12" s="5" t="s">
        <v>61</v>
      </c>
      <c r="I12" s="5"/>
      <c r="J12" s="35">
        <v>0</v>
      </c>
      <c r="K12" s="5"/>
      <c r="L12" s="35">
        <v>1522522</v>
      </c>
      <c r="M12" s="5"/>
      <c r="N12" s="35">
        <v>12514</v>
      </c>
      <c r="O12" s="5"/>
      <c r="P12" s="35">
        <v>0</v>
      </c>
      <c r="Q12" s="5"/>
      <c r="R12" s="35">
        <v>1535036</v>
      </c>
      <c r="S12" s="5"/>
      <c r="T12" s="38">
        <v>0</v>
      </c>
    </row>
    <row r="13" spans="2:28" s="4" customFormat="1" ht="63" x14ac:dyDescent="0.55000000000000004">
      <c r="B13" s="5" t="s">
        <v>66</v>
      </c>
      <c r="C13" s="5"/>
      <c r="D13" s="34" t="s">
        <v>67</v>
      </c>
      <c r="E13" s="5"/>
      <c r="F13" s="5" t="s">
        <v>64</v>
      </c>
      <c r="G13" s="5"/>
      <c r="H13" s="5" t="s">
        <v>68</v>
      </c>
      <c r="I13" s="5"/>
      <c r="J13" s="35">
        <v>0</v>
      </c>
      <c r="K13" s="5"/>
      <c r="L13" s="35">
        <v>700000</v>
      </c>
      <c r="M13" s="5"/>
      <c r="N13" s="35">
        <v>0</v>
      </c>
      <c r="O13" s="5"/>
      <c r="P13" s="35">
        <v>0</v>
      </c>
      <c r="Q13" s="5"/>
      <c r="R13" s="35">
        <v>700000</v>
      </c>
      <c r="S13" s="5"/>
      <c r="T13" s="38">
        <v>0</v>
      </c>
    </row>
    <row r="14" spans="2:28" s="4" customFormat="1" x14ac:dyDescent="0.55000000000000004">
      <c r="B14" s="5"/>
      <c r="C14" s="5"/>
      <c r="D14" s="34"/>
      <c r="E14" s="5"/>
      <c r="F14" s="5"/>
      <c r="G14" s="5"/>
      <c r="H14" s="5"/>
      <c r="I14" s="5"/>
      <c r="J14" s="35"/>
      <c r="K14" s="5"/>
      <c r="L14" s="35"/>
      <c r="M14" s="5"/>
      <c r="N14" s="35"/>
      <c r="O14" s="5"/>
      <c r="P14" s="35"/>
      <c r="Q14" s="5"/>
      <c r="R14" s="35"/>
      <c r="S14" s="5"/>
      <c r="T14" s="38"/>
    </row>
    <row r="15" spans="2:28" ht="27" thickBot="1" x14ac:dyDescent="0.6">
      <c r="B15" s="113" t="s">
        <v>156</v>
      </c>
      <c r="C15" s="113"/>
      <c r="D15" s="113"/>
      <c r="E15" s="113"/>
      <c r="F15" s="113"/>
      <c r="G15" s="113"/>
      <c r="H15" s="113"/>
      <c r="I15" s="113"/>
      <c r="J15" s="113"/>
      <c r="L15" s="10">
        <f>SUM(L10:L13)</f>
        <v>580519980</v>
      </c>
      <c r="N15" s="10">
        <f>SUM(N10:N13)</f>
        <v>5935560647</v>
      </c>
      <c r="P15" s="10">
        <f>SUM(P10:P13)</f>
        <v>2070010229</v>
      </c>
      <c r="R15" s="10">
        <f>SUM(R10:R13)</f>
        <v>4446070398</v>
      </c>
      <c r="T15" s="37">
        <f>SUM(T10:T13)</f>
        <v>2.52E-2</v>
      </c>
    </row>
    <row r="16" spans="2:28" ht="21.75" thickTop="1" x14ac:dyDescent="0.55000000000000004"/>
    <row r="26" spans="10:10" ht="33" x14ac:dyDescent="0.8">
      <c r="J26" s="71">
        <v>6</v>
      </c>
    </row>
  </sheetData>
  <sortState xmlns:xlrd2="http://schemas.microsoft.com/office/spreadsheetml/2017/richdata2" ref="B10:T13">
    <sortCondition descending="1" ref="R10:R13"/>
  </sortState>
  <mergeCells count="18">
    <mergeCell ref="J9"/>
    <mergeCell ref="D8:J8"/>
    <mergeCell ref="B2:T2"/>
    <mergeCell ref="B3:T3"/>
    <mergeCell ref="B4:T4"/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25" right="0.25" top="0.75" bottom="0.75" header="0.3" footer="0.3"/>
  <pageSetup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workbookViewId="0">
      <selection activeCell="C23" sqref="C23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28" ht="30" x14ac:dyDescent="0.6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28" ht="30" x14ac:dyDescent="0.6">
      <c r="B4" s="98" t="s">
        <v>215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28" ht="117" customHeight="1" x14ac:dyDescent="0.6"/>
    <row r="6" spans="2:28" s="2" customFormat="1" ht="30" x14ac:dyDescent="0.55000000000000004">
      <c r="B6" s="14" t="s">
        <v>176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19" t="s">
        <v>164</v>
      </c>
      <c r="D7" s="98" t="s">
        <v>216</v>
      </c>
      <c r="E7" s="98" t="s">
        <v>5</v>
      </c>
      <c r="F7" s="98" t="s">
        <v>5</v>
      </c>
      <c r="G7" s="98" t="s">
        <v>5</v>
      </c>
      <c r="H7" s="98" t="s">
        <v>5</v>
      </c>
      <c r="I7" s="98" t="s">
        <v>5</v>
      </c>
      <c r="J7" s="98" t="s">
        <v>5</v>
      </c>
      <c r="K7" s="98" t="s">
        <v>5</v>
      </c>
      <c r="L7" s="98" t="s">
        <v>5</v>
      </c>
      <c r="M7" s="98" t="s">
        <v>5</v>
      </c>
      <c r="N7" s="98" t="s">
        <v>5</v>
      </c>
    </row>
    <row r="8" spans="2:28" ht="30" x14ac:dyDescent="0.6">
      <c r="B8" s="119" t="s">
        <v>2</v>
      </c>
      <c r="D8" s="118" t="s">
        <v>6</v>
      </c>
      <c r="E8" s="30"/>
      <c r="F8" s="118" t="s">
        <v>36</v>
      </c>
      <c r="G8" s="30"/>
      <c r="H8" s="118" t="s">
        <v>37</v>
      </c>
      <c r="I8" s="30"/>
      <c r="J8" s="118" t="s">
        <v>38</v>
      </c>
      <c r="K8" s="30"/>
      <c r="L8" s="118" t="s">
        <v>39</v>
      </c>
      <c r="M8" s="30"/>
      <c r="N8" s="118" t="s">
        <v>40</v>
      </c>
    </row>
    <row r="9" spans="2:28" x14ac:dyDescent="0.6">
      <c r="D9" s="1">
        <v>0</v>
      </c>
      <c r="F9" s="1">
        <v>0</v>
      </c>
      <c r="H9" s="1">
        <v>0</v>
      </c>
      <c r="J9" s="1">
        <v>0</v>
      </c>
      <c r="L9" s="1">
        <v>0</v>
      </c>
    </row>
    <row r="10" spans="2:28" ht="22.5" thickBot="1" x14ac:dyDescent="0.65">
      <c r="B10" s="2" t="s">
        <v>156</v>
      </c>
      <c r="D10" s="24">
        <v>0</v>
      </c>
      <c r="F10" s="24">
        <v>0</v>
      </c>
      <c r="H10" s="24">
        <v>0</v>
      </c>
      <c r="J10" s="24">
        <v>0</v>
      </c>
      <c r="L10" s="24">
        <v>0</v>
      </c>
      <c r="N10" s="24"/>
    </row>
    <row r="11" spans="2:28" ht="21.75" thickTop="1" x14ac:dyDescent="0.6"/>
    <row r="21" spans="8:8" ht="30" x14ac:dyDescent="0.75">
      <c r="H21" s="72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workbookViewId="0">
      <selection activeCell="C23" sqref="C2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98" t="s">
        <v>0</v>
      </c>
      <c r="C2" s="98"/>
      <c r="D2" s="98"/>
      <c r="E2" s="98"/>
      <c r="F2" s="98"/>
      <c r="G2" s="98"/>
      <c r="H2" s="98"/>
    </row>
    <row r="3" spans="1:28" ht="30" x14ac:dyDescent="0.55000000000000004">
      <c r="B3" s="98" t="s">
        <v>69</v>
      </c>
      <c r="C3" s="98"/>
      <c r="D3" s="98"/>
      <c r="E3" s="98"/>
      <c r="F3" s="98"/>
      <c r="G3" s="98"/>
      <c r="H3" s="98"/>
    </row>
    <row r="4" spans="1:28" ht="30" x14ac:dyDescent="0.55000000000000004">
      <c r="B4" s="98" t="s">
        <v>215</v>
      </c>
      <c r="C4" s="98"/>
      <c r="D4" s="98"/>
      <c r="E4" s="98"/>
      <c r="F4" s="98"/>
      <c r="G4" s="98"/>
      <c r="H4" s="98"/>
    </row>
    <row r="6" spans="1:28" ht="30" x14ac:dyDescent="0.55000000000000004">
      <c r="A6" s="2" t="s">
        <v>175</v>
      </c>
      <c r="B6" s="14" t="s">
        <v>177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20" t="s">
        <v>73</v>
      </c>
      <c r="C8" s="50"/>
      <c r="D8" s="120" t="s">
        <v>50</v>
      </c>
      <c r="E8" s="50"/>
      <c r="F8" s="120" t="s">
        <v>143</v>
      </c>
      <c r="G8" s="50"/>
      <c r="H8" s="120" t="s">
        <v>12</v>
      </c>
    </row>
    <row r="9" spans="1:28" s="4" customFormat="1" x14ac:dyDescent="0.55000000000000004">
      <c r="B9" s="4" t="s">
        <v>153</v>
      </c>
      <c r="D9" s="84">
        <v>7632083349</v>
      </c>
      <c r="F9" s="53">
        <v>0.98099999999999998</v>
      </c>
      <c r="G9" s="6"/>
      <c r="H9" s="53">
        <v>4.3299999999999998E-2</v>
      </c>
    </row>
    <row r="10" spans="1:28" s="4" customFormat="1" x14ac:dyDescent="0.55000000000000004">
      <c r="B10" s="4" t="s">
        <v>155</v>
      </c>
      <c r="D10" s="84">
        <v>805041</v>
      </c>
      <c r="F10" s="53">
        <v>1E-4</v>
      </c>
      <c r="G10" s="6"/>
      <c r="H10" s="53">
        <v>0</v>
      </c>
    </row>
    <row r="11" spans="1:28" s="4" customFormat="1" x14ac:dyDescent="0.55000000000000004">
      <c r="B11" s="4" t="s">
        <v>154</v>
      </c>
      <c r="D11" s="84">
        <v>0</v>
      </c>
      <c r="F11" s="53">
        <v>0</v>
      </c>
      <c r="G11" s="6"/>
      <c r="H11" s="53">
        <v>0</v>
      </c>
    </row>
    <row r="12" spans="1:28" s="4" customFormat="1" x14ac:dyDescent="0.55000000000000004">
      <c r="D12" s="84"/>
      <c r="F12" s="53"/>
      <c r="G12" s="6"/>
      <c r="H12" s="53"/>
    </row>
    <row r="13" spans="1:28" ht="21.75" thickBot="1" x14ac:dyDescent="0.6">
      <c r="B13" s="36" t="s">
        <v>156</v>
      </c>
      <c r="D13" s="10">
        <f>SUM(D9:D12)</f>
        <v>7632888390</v>
      </c>
      <c r="F13" s="80">
        <f>SUM(F9:F12)</f>
        <v>0.98109999999999997</v>
      </c>
      <c r="G13" s="52"/>
      <c r="H13" s="80">
        <f>SUM(H9:H12)</f>
        <v>4.3299999999999998E-2</v>
      </c>
    </row>
    <row r="14" spans="1:28" ht="21.75" thickTop="1" x14ac:dyDescent="0.55000000000000004"/>
    <row r="18" spans="4:4" ht="30" x14ac:dyDescent="0.75">
      <c r="D18" s="73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2022-02-22T05:28:24Z</cp:lastPrinted>
  <dcterms:created xsi:type="dcterms:W3CDTF">2021-12-28T12:49:50Z</dcterms:created>
  <dcterms:modified xsi:type="dcterms:W3CDTF">2022-02-22T05:28:28Z</dcterms:modified>
</cp:coreProperties>
</file>