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دی\ارمغان\"/>
    </mc:Choice>
  </mc:AlternateContent>
  <xr:revisionPtr revIDLastSave="0" documentId="13_ncr:1_{547A1414-4579-4A3C-8B81-E51C99152E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نخست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4" l="1"/>
  <c r="N83" i="11"/>
  <c r="T83" i="11"/>
  <c r="R83" i="11"/>
  <c r="P83" i="11"/>
  <c r="J83" i="11"/>
  <c r="H83" i="11"/>
  <c r="F83" i="11"/>
  <c r="H31" i="8"/>
  <c r="F31" i="8"/>
  <c r="V83" i="11"/>
  <c r="R35" i="9"/>
  <c r="T31" i="8"/>
  <c r="R31" i="8"/>
  <c r="P31" i="8"/>
  <c r="Y36" i="1"/>
  <c r="W36" i="1"/>
  <c r="U36" i="1"/>
  <c r="S36" i="1"/>
  <c r="Q36" i="1"/>
  <c r="I36" i="1"/>
  <c r="G36" i="1"/>
  <c r="E12" i="16" s="1"/>
  <c r="E36" i="1"/>
  <c r="M36" i="1" l="1"/>
  <c r="I12" i="16" s="1"/>
  <c r="F36" i="1"/>
  <c r="H36" i="1"/>
  <c r="J36" i="1"/>
  <c r="K36" i="1"/>
  <c r="L36" i="1"/>
  <c r="N36" i="1"/>
  <c r="O36" i="1"/>
  <c r="P36" i="1"/>
  <c r="K12" i="16"/>
  <c r="R36" i="1"/>
  <c r="T36" i="1"/>
  <c r="V36" i="1"/>
  <c r="M12" i="16"/>
  <c r="X36" i="1"/>
  <c r="Z36" i="1"/>
  <c r="D14" i="14"/>
  <c r="D10" i="15" s="1"/>
  <c r="R71" i="10"/>
  <c r="P71" i="10"/>
  <c r="N71" i="10"/>
  <c r="L71" i="10"/>
  <c r="J71" i="10"/>
  <c r="H71" i="10"/>
  <c r="F71" i="10"/>
  <c r="D71" i="10"/>
  <c r="P35" i="9"/>
  <c r="N35" i="9"/>
  <c r="L35" i="9"/>
  <c r="J35" i="9"/>
  <c r="H35" i="9"/>
  <c r="F35" i="9"/>
  <c r="D35" i="9"/>
  <c r="N31" i="8"/>
  <c r="L31" i="8"/>
  <c r="J31" i="8"/>
  <c r="J14" i="13"/>
  <c r="F14" i="13"/>
  <c r="D9" i="15" s="1"/>
  <c r="D11" i="15"/>
  <c r="D12" i="15"/>
  <c r="D83" i="11"/>
  <c r="L14" i="7"/>
  <c r="R14" i="7"/>
  <c r="T14" i="7"/>
  <c r="P14" i="7"/>
  <c r="N14" i="7"/>
  <c r="J14" i="7"/>
  <c r="R15" i="6"/>
  <c r="M13" i="16" s="1"/>
  <c r="O13" i="16" s="1"/>
  <c r="P15" i="6"/>
  <c r="K13" i="16" s="1"/>
  <c r="N15" i="6"/>
  <c r="I13" i="16" s="1"/>
  <c r="L15" i="6"/>
  <c r="O16" i="16"/>
  <c r="M16" i="16"/>
  <c r="K16" i="16"/>
  <c r="I16" i="16"/>
  <c r="G16" i="16"/>
  <c r="E16" i="16"/>
  <c r="O15" i="16"/>
  <c r="M15" i="16"/>
  <c r="K15" i="16"/>
  <c r="I15" i="16"/>
  <c r="G15" i="16"/>
  <c r="E15" i="16"/>
  <c r="O12" i="16"/>
  <c r="G12" i="16"/>
  <c r="P18" i="16"/>
  <c r="N18" i="16"/>
  <c r="L18" i="16"/>
  <c r="J18" i="16"/>
  <c r="H18" i="16"/>
  <c r="F18" i="16"/>
  <c r="D18" i="16"/>
  <c r="O18" i="16" l="1"/>
  <c r="I18" i="16"/>
  <c r="E13" i="16"/>
  <c r="E18" i="16" s="1"/>
  <c r="M18" i="16"/>
  <c r="K18" i="16"/>
  <c r="D13" i="15"/>
  <c r="T11" i="6" l="1"/>
  <c r="T10" i="6"/>
  <c r="AA14" i="1"/>
  <c r="AA18" i="1"/>
  <c r="AA22" i="1"/>
  <c r="AA26" i="1"/>
  <c r="AA30" i="1"/>
  <c r="AA34" i="1"/>
  <c r="T12" i="6"/>
  <c r="AA36" i="1"/>
  <c r="AA15" i="1"/>
  <c r="AA19" i="1"/>
  <c r="AA23" i="1"/>
  <c r="AA27" i="1"/>
  <c r="AA31" i="1"/>
  <c r="AA35" i="1"/>
  <c r="T13" i="6"/>
  <c r="AA12" i="1"/>
  <c r="AA16" i="1"/>
  <c r="AA20" i="1"/>
  <c r="AA24" i="1"/>
  <c r="AA28" i="1"/>
  <c r="AA32" i="1"/>
  <c r="AA11" i="1"/>
  <c r="T14" i="6"/>
  <c r="AA13" i="1"/>
  <c r="AA17" i="1"/>
  <c r="AA21" i="1"/>
  <c r="AA25" i="1"/>
  <c r="AA29" i="1"/>
  <c r="AA33" i="1"/>
  <c r="Q13" i="16"/>
  <c r="F12" i="15"/>
  <c r="L12" i="11"/>
  <c r="L16" i="11"/>
  <c r="L20" i="11"/>
  <c r="L24" i="11"/>
  <c r="L28" i="11"/>
  <c r="L32" i="11"/>
  <c r="L36" i="11"/>
  <c r="L40" i="11"/>
  <c r="L44" i="11"/>
  <c r="L48" i="11"/>
  <c r="L52" i="11"/>
  <c r="L56" i="11"/>
  <c r="L60" i="11"/>
  <c r="L64" i="11"/>
  <c r="L68" i="11"/>
  <c r="L72" i="11"/>
  <c r="L76" i="11"/>
  <c r="L80" i="11"/>
  <c r="L14" i="11"/>
  <c r="L22" i="11"/>
  <c r="L34" i="11"/>
  <c r="L38" i="11"/>
  <c r="L46" i="11"/>
  <c r="L54" i="11"/>
  <c r="L62" i="11"/>
  <c r="L70" i="11"/>
  <c r="L78" i="11"/>
  <c r="L15" i="11"/>
  <c r="L27" i="11"/>
  <c r="L35" i="11"/>
  <c r="L43" i="11"/>
  <c r="L51" i="11"/>
  <c r="L59" i="11"/>
  <c r="L67" i="11"/>
  <c r="L75" i="11"/>
  <c r="L11" i="11"/>
  <c r="L13" i="11"/>
  <c r="L17" i="11"/>
  <c r="L21" i="11"/>
  <c r="L25" i="11"/>
  <c r="L29" i="11"/>
  <c r="L33" i="11"/>
  <c r="L37" i="11"/>
  <c r="L41" i="11"/>
  <c r="L45" i="11"/>
  <c r="L49" i="11"/>
  <c r="L53" i="11"/>
  <c r="L57" i="11"/>
  <c r="L61" i="11"/>
  <c r="L65" i="11"/>
  <c r="L69" i="11"/>
  <c r="L73" i="11"/>
  <c r="L77" i="11"/>
  <c r="L81" i="11"/>
  <c r="L18" i="11"/>
  <c r="L26" i="11"/>
  <c r="L30" i="11"/>
  <c r="L42" i="11"/>
  <c r="L50" i="11"/>
  <c r="L58" i="11"/>
  <c r="L66" i="11"/>
  <c r="L74" i="11"/>
  <c r="L82" i="11"/>
  <c r="L19" i="11"/>
  <c r="L23" i="11"/>
  <c r="L31" i="11"/>
  <c r="L39" i="11"/>
  <c r="L47" i="11"/>
  <c r="L55" i="11"/>
  <c r="L63" i="11"/>
  <c r="L71" i="11"/>
  <c r="L79" i="11"/>
  <c r="G13" i="16"/>
  <c r="G18" i="16" s="1"/>
  <c r="H10" i="15"/>
  <c r="Q18" i="16"/>
  <c r="Q12" i="16"/>
  <c r="H11" i="15"/>
  <c r="H12" i="15"/>
  <c r="H9" i="15"/>
  <c r="F11" i="15"/>
  <c r="F9" i="15"/>
  <c r="F10" i="15"/>
  <c r="Q16" i="16"/>
  <c r="Q14" i="16"/>
  <c r="Q17" i="16"/>
  <c r="Q15" i="16"/>
  <c r="T15" i="6" l="1"/>
  <c r="L83" i="11"/>
  <c r="F13" i="15"/>
  <c r="H13" i="15"/>
</calcChain>
</file>

<file path=xl/sharedStrings.xml><?xml version="1.0" encoding="utf-8"?>
<sst xmlns="http://schemas.openxmlformats.org/spreadsheetml/2006/main" count="814" uniqueCount="217">
  <si>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</si>
  <si>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</si>
  <si>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</si>
  <si>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</si>
  <si>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</si>
  <si>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</si>
  <si>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</si>
  <si>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</si>
  <si>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</si>
  <si>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</si>
  <si>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</si>
  <si>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</si>
  <si>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</si>
  <si>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</si>
  <si>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بانک‌پارسیان‌</t>
  </si>
  <si>
    <t>پالایش نفت بندرعباس</t>
  </si>
  <si>
    <t>پلی پروپیلن جم - جم پیلن</t>
  </si>
  <si>
    <t>توسعه‌معادن‌وفلزات‌</t>
  </si>
  <si>
    <t>سهامی ذوب آهن  اصفهان</t>
  </si>
  <si>
    <t>سیمان‌شاهرود</t>
  </si>
  <si>
    <t>فولاد مبارکه اصفهان</t>
  </si>
  <si>
    <t>م .صنایع و معادن احیاء سپاهان</t>
  </si>
  <si>
    <t>نفت‌ پارس‌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</si>
  <si>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</si>
  <si>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</si>
  <si>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</si>
  <si>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</si>
  <si>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</si>
  <si>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</si>
  <si>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</si>
  <si>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</si>
  <si>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</si>
  <si>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</si>
  <si>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</si>
  <si>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</si>
  <si>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</si>
  <si>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</si>
  <si>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</si>
  <si>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</si>
  <si>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</si>
  <si>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</si>
  <si>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</si>
  <si>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</si>
  <si>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</si>
  <si>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</si>
  <si>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</si>
  <si>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</si>
  <si>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</si>
  <si>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</si>
  <si>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</si>
  <si>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</si>
  <si>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</si>
  <si>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</si>
  <si>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کشاورزی ملاصدرا</t>
  </si>
  <si>
    <t>795176637</t>
  </si>
  <si>
    <t>سپرده کوتاه مدت</t>
  </si>
  <si>
    <t>1395/03/10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</si>
  <si>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</si>
  <si>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</si>
  <si>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</si>
  <si>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</si>
  <si>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</si>
  <si>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</si>
  <si>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 xml:space="preserve">بانک پارسیان </t>
  </si>
  <si>
    <t>20100378729603</t>
  </si>
  <si>
    <t>حساب جاری</t>
  </si>
  <si>
    <t>1398/10/04</t>
  </si>
  <si>
    <t>بانک قرض الحسنه رسالت بانکداری اجتماعی</t>
  </si>
  <si>
    <t>10.8572640.1</t>
  </si>
  <si>
    <t>1400/04/20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</si>
  <si>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</si>
  <si>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</si>
  <si>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</si>
  <si>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</si>
  <si>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</si>
  <si>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</si>
  <si>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</si>
  <si>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</si>
  <si>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</si>
  <si>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</si>
  <si>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</si>
  <si>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</si>
  <si>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</si>
  <si>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</si>
  <si>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</si>
  <si>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</si>
  <si>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امیرکبیرکاشان</t>
  </si>
  <si>
    <t>1400/03/04</t>
  </si>
  <si>
    <t>گروه‌صنعتی‌سپاهان‌</t>
  </si>
  <si>
    <t>1400/04/26</t>
  </si>
  <si>
    <t>سیمان‌ داراب‌</t>
  </si>
  <si>
    <t>1400/04/02</t>
  </si>
  <si>
    <t>1400/04/14</t>
  </si>
  <si>
    <t>تولیدمواداولیه‌داروپخش‌</t>
  </si>
  <si>
    <t>1400/03/26</t>
  </si>
  <si>
    <t>باما</t>
  </si>
  <si>
    <t>1400/04/10</t>
  </si>
  <si>
    <t>1400/05/11</t>
  </si>
  <si>
    <t>فولاد  خوزستان</t>
  </si>
  <si>
    <t>1400/04/09</t>
  </si>
  <si>
    <t>پتروشیمی‌ خارک‌</t>
  </si>
  <si>
    <t>1400/04/28</t>
  </si>
  <si>
    <t>بانک ملت</t>
  </si>
  <si>
    <t>1400/04/29</t>
  </si>
  <si>
    <t>1400/04/27</t>
  </si>
  <si>
    <t>شرکت قند بیستون</t>
  </si>
  <si>
    <t>1400/02/20</t>
  </si>
  <si>
    <t>فرآوری معدنی اپال کانی پارس</t>
  </si>
  <si>
    <t>1400/02/22</t>
  </si>
  <si>
    <t>سپیدار سیستم آسیا</t>
  </si>
  <si>
    <t>پتروشیمی غدیر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</si>
  <si>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</si>
  <si>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</si>
  <si>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</si>
  <si>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</si>
  <si>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</si>
  <si>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مس‌ شهیدباهنر</t>
  </si>
  <si>
    <t>ملی‌ صنایع‌ مس‌ ایران‌</t>
  </si>
  <si>
    <t>گروه مپنا (سهامی عام)</t>
  </si>
  <si>
    <t>پالایش نفت اصفهان</t>
  </si>
  <si>
    <t>پالایش نفت تبریز</t>
  </si>
  <si>
    <t>پالایش نفت تهران</t>
  </si>
  <si>
    <t>داروسازی‌ اکسیر</t>
  </si>
  <si>
    <t>تولید ژلاتین کپسول ایران</t>
  </si>
  <si>
    <t>پتروشیمی تندگویان</t>
  </si>
  <si>
    <t>صنایع پتروشیمی خلیج فارس</t>
  </si>
  <si>
    <t>تولیدات پتروشیمی قائد بصیر</t>
  </si>
  <si>
    <t>پتروشیمی شازند</t>
  </si>
  <si>
    <t>پتروشیمی پردیس</t>
  </si>
  <si>
    <t>سیمان خوزستان</t>
  </si>
  <si>
    <t>کشتیرانی جمهوری اسلامی ایران</t>
  </si>
  <si>
    <t>ح . توسعه‌معادن‌وفلزات‌</t>
  </si>
  <si>
    <t>زامیاد</t>
  </si>
  <si>
    <t>گسترش‌سرمایه‌گذاری‌ایران‌خودرو</t>
  </si>
  <si>
    <t>قند نقش جهان</t>
  </si>
  <si>
    <t>سرمایه‌گذاری‌غدیر(هلدینگ‌</t>
  </si>
  <si>
    <t>سرمایه‌گذاری‌ ملی‌ایران‌</t>
  </si>
  <si>
    <t>بانک صادرات ایران</t>
  </si>
  <si>
    <t>بانک دی</t>
  </si>
  <si>
    <t>تامین سرمایه دماوند</t>
  </si>
  <si>
    <t>ح . تامین سرمایه دماوند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</si>
  <si>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</si>
  <si>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</si>
  <si>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</si>
  <si>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</si>
  <si>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</si>
  <si>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</si>
  <si>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</si>
  <si>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</si>
  <si>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</si>
  <si>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</si>
  <si>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</si>
  <si>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</si>
  <si>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</si>
  <si>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</si>
  <si>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</si>
  <si>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</si>
  <si>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</si>
  <si>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</si>
  <si>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</si>
  <si>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</si>
  <si>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</si>
  <si>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</si>
  <si>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</si>
  <si>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</si>
  <si>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</si>
  <si>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</si>
  <si>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</si>
  <si>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</si>
  <si>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</si>
  <si>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</si>
  <si>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</si>
  <si>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</si>
  <si>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</si>
  <si>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</si>
  <si>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>برای ماه منتهی به 1400/10/30</t>
  </si>
  <si>
    <t>1400/10/30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</si>
  <si>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</si>
  <si>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</si>
  <si>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</si>
  <si>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</si>
  <si>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</si>
  <si>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</si>
  <si>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3.1.3. درآمد حاصل از فروش سهام</t>
  </si>
  <si>
    <t>3.3. درآمد حاصل از سپرده های بانکی</t>
  </si>
  <si>
    <t>بانک سامان</t>
  </si>
  <si>
    <t>پاکدیس</t>
  </si>
  <si>
    <t>پمپ‌ سازی‌ ایران‌</t>
  </si>
  <si>
    <t>توسعه سامانه ی نرم افزاری نگین</t>
  </si>
  <si>
    <t>روغن‌ نباتی‌ ناب</t>
  </si>
  <si>
    <t>ریل پرداز نو آفرین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</si>
  <si>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</si>
  <si>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</si>
  <si>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</si>
  <si>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</si>
  <si>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</si>
  <si>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</si>
  <si>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</si>
  <si>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</si>
  <si>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</si>
  <si>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</si>
  <si>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</si>
  <si>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عمران و توسعه شاهد</t>
  </si>
  <si>
    <t>1400/08/29</t>
  </si>
  <si>
    <t>1400/09/06</t>
  </si>
  <si>
    <t>1400/07/27</t>
  </si>
  <si>
    <t>1400/06/13</t>
  </si>
  <si>
    <t>1400/06/23</t>
  </si>
  <si>
    <t>صنعت غذایی کورش</t>
  </si>
  <si>
    <t>قطعات‌ اتومبیل‌ ایران‌</t>
  </si>
  <si>
    <t>کالسیمین‌</t>
  </si>
  <si>
    <t>پارس فولاد سبزوار</t>
  </si>
  <si>
    <t>آلومینیوم‌ایران‌</t>
  </si>
  <si>
    <t>سپید ماکیان</t>
  </si>
  <si>
    <t>3.5.سایردرآمدها</t>
  </si>
  <si>
    <t>3.4.سود اوراق بدهی و سپرده بانکی</t>
  </si>
  <si>
    <t>3.2.درآمد حاصل از سرمایه گذاری در اوراق بدهی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</si>
</sst>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%"/>
    <numFmt numFmtId="165" formatCode="#.##0"/>
  </numFmts>
  <fonts count="18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0" fontId="4" fillId="0" borderId="4" xfId="0" applyFont="1" applyBorder="1" applyAlignment="1"/>
    <xf numFmtId="3" fontId="4" fillId="0" borderId="4" xfId="0" applyNumberFormat="1" applyFont="1" applyBorder="1" applyAlignment="1"/>
    <xf numFmtId="164" fontId="4" fillId="0" borderId="0" xfId="1" applyNumberFormat="1" applyFont="1" applyAlignment="1">
      <alignment wrapText="1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5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0" fontId="2" fillId="0" borderId="0" xfId="0" applyFont="1" applyBorder="1"/>
    <xf numFmtId="0" fontId="13" fillId="0" borderId="0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344198</xdr:colOff>
      <xdr:row>43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83196F-77BF-41C3-ADDE-6CBF9FBD2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246202" y="0"/>
          <a:ext cx="6440198" cy="833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B35C-7802-41E1-879D-6D4F051E295B}">
  <dimension ref="A1"/>
  <sheetViews>
    <sheetView rightToLeft="1" tabSelected="1"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85"/>
  <sheetViews>
    <sheetView rightToLeft="1" topLeftCell="A55" zoomScale="85" zoomScaleNormal="85" workbookViewId="0">
      <selection activeCell="L83" sqref="L83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2:28" ht="30" x14ac:dyDescent="0.55000000000000004">
      <c r="B3" s="99" t="s">
        <v>70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2:28" ht="30" x14ac:dyDescent="0.55000000000000004">
      <c r="B4" s="99" t="s">
        <v>175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180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15" t="s">
        <v>2</v>
      </c>
      <c r="D9" s="99" t="s">
        <v>72</v>
      </c>
      <c r="E9" s="99" t="s">
        <v>72</v>
      </c>
      <c r="F9" s="99" t="s">
        <v>72</v>
      </c>
      <c r="G9" s="99" t="s">
        <v>72</v>
      </c>
      <c r="H9" s="99" t="s">
        <v>72</v>
      </c>
      <c r="I9" s="99" t="s">
        <v>72</v>
      </c>
      <c r="J9" s="99" t="s">
        <v>72</v>
      </c>
      <c r="K9" s="99" t="s">
        <v>72</v>
      </c>
      <c r="L9" s="99" t="s">
        <v>72</v>
      </c>
      <c r="N9" s="99" t="s">
        <v>73</v>
      </c>
      <c r="O9" s="99" t="s">
        <v>73</v>
      </c>
      <c r="P9" s="99" t="s">
        <v>73</v>
      </c>
      <c r="Q9" s="99" t="s">
        <v>73</v>
      </c>
      <c r="R9" s="99" t="s">
        <v>73</v>
      </c>
      <c r="S9" s="99" t="s">
        <v>73</v>
      </c>
      <c r="T9" s="99" t="s">
        <v>73</v>
      </c>
      <c r="U9" s="99" t="s">
        <v>73</v>
      </c>
      <c r="V9" s="99" t="s">
        <v>73</v>
      </c>
    </row>
    <row r="10" spans="2:28" s="54" customFormat="1" ht="55.5" customHeight="1" x14ac:dyDescent="0.25">
      <c r="B10" s="116" t="s">
        <v>2</v>
      </c>
      <c r="D10" s="120" t="s">
        <v>141</v>
      </c>
      <c r="E10" s="55"/>
      <c r="F10" s="120" t="s">
        <v>142</v>
      </c>
      <c r="G10" s="55"/>
      <c r="H10" s="120" t="s">
        <v>143</v>
      </c>
      <c r="I10" s="55"/>
      <c r="J10" s="120" t="s">
        <v>50</v>
      </c>
      <c r="K10" s="55"/>
      <c r="L10" s="120" t="s">
        <v>144</v>
      </c>
      <c r="N10" s="120" t="s">
        <v>141</v>
      </c>
      <c r="O10" s="55"/>
      <c r="P10" s="120" t="s">
        <v>142</v>
      </c>
      <c r="Q10" s="55"/>
      <c r="R10" s="120" t="s">
        <v>143</v>
      </c>
      <c r="S10" s="55"/>
      <c r="T10" s="120" t="s">
        <v>50</v>
      </c>
      <c r="U10" s="55"/>
      <c r="V10" s="120" t="s">
        <v>144</v>
      </c>
    </row>
    <row r="11" spans="2:28" x14ac:dyDescent="0.55000000000000004">
      <c r="B11" s="4" t="s">
        <v>105</v>
      </c>
      <c r="D11" s="33">
        <v>0</v>
      </c>
      <c r="F11" s="33">
        <v>0</v>
      </c>
      <c r="H11" s="33">
        <v>0</v>
      </c>
      <c r="J11" s="33">
        <v>0</v>
      </c>
      <c r="L11" s="60">
        <f>J11/'جمع درآمدها'!$D$13</f>
        <v>0</v>
      </c>
      <c r="N11" s="33">
        <v>10400000</v>
      </c>
      <c r="P11" s="33">
        <v>0</v>
      </c>
      <c r="R11" s="33">
        <v>9123376261</v>
      </c>
      <c r="T11" s="33">
        <v>9133776261</v>
      </c>
      <c r="V11" s="60">
        <v>0.42609999999999998</v>
      </c>
    </row>
    <row r="12" spans="2:28" x14ac:dyDescent="0.55000000000000004">
      <c r="B12" s="4" t="s">
        <v>126</v>
      </c>
      <c r="D12" s="33">
        <v>0</v>
      </c>
      <c r="F12" s="33">
        <v>0</v>
      </c>
      <c r="H12" s="33">
        <v>0</v>
      </c>
      <c r="J12" s="33">
        <v>0</v>
      </c>
      <c r="L12" s="60">
        <f>J12/'جمع درآمدها'!$D$13</f>
        <v>0</v>
      </c>
      <c r="N12" s="33">
        <v>0</v>
      </c>
      <c r="P12" s="33">
        <v>0</v>
      </c>
      <c r="R12" s="33">
        <v>7526529530</v>
      </c>
      <c r="T12" s="33">
        <v>7526529530</v>
      </c>
      <c r="V12" s="60">
        <v>0.35110000000000002</v>
      </c>
    </row>
    <row r="13" spans="2:28" x14ac:dyDescent="0.55000000000000004">
      <c r="B13" s="4" t="s">
        <v>16</v>
      </c>
      <c r="D13" s="33">
        <v>0</v>
      </c>
      <c r="F13" s="33">
        <v>0</v>
      </c>
      <c r="H13" s="33">
        <v>0</v>
      </c>
      <c r="J13" s="33">
        <v>0</v>
      </c>
      <c r="L13" s="60">
        <f>J13/'جمع درآمدها'!$D$13</f>
        <v>0</v>
      </c>
      <c r="N13" s="33">
        <v>1300000000</v>
      </c>
      <c r="P13" s="33">
        <v>0</v>
      </c>
      <c r="R13" s="33">
        <v>5652701796</v>
      </c>
      <c r="T13" s="33">
        <v>6952701796</v>
      </c>
      <c r="V13" s="60">
        <v>0.32440000000000002</v>
      </c>
    </row>
    <row r="14" spans="2:28" x14ac:dyDescent="0.55000000000000004">
      <c r="B14" s="4" t="s">
        <v>198</v>
      </c>
      <c r="D14" s="33">
        <v>0</v>
      </c>
      <c r="F14" s="33">
        <v>-114209548</v>
      </c>
      <c r="H14" s="33">
        <v>0</v>
      </c>
      <c r="J14" s="33">
        <v>-114209548</v>
      </c>
      <c r="L14" s="60">
        <f>J14/'جمع درآمدها'!$D$13</f>
        <v>2.3132259667318602E-2</v>
      </c>
      <c r="N14" s="33">
        <v>0</v>
      </c>
      <c r="P14" s="33">
        <v>2670766121</v>
      </c>
      <c r="R14" s="33">
        <v>4206758458</v>
      </c>
      <c r="T14" s="33">
        <v>6877524579</v>
      </c>
      <c r="V14" s="60">
        <v>0.32090000000000002</v>
      </c>
    </row>
    <row r="15" spans="2:28" x14ac:dyDescent="0.55000000000000004">
      <c r="B15" s="4" t="s">
        <v>188</v>
      </c>
      <c r="D15" s="33">
        <v>0</v>
      </c>
      <c r="F15" s="33">
        <v>-3560817747</v>
      </c>
      <c r="H15" s="33">
        <v>3798982353</v>
      </c>
      <c r="J15" s="33">
        <v>238164606</v>
      </c>
      <c r="L15" s="60">
        <f>J15/'جمع درآمدها'!$D$13</f>
        <v>-4.8238396929446092E-2</v>
      </c>
      <c r="N15" s="33">
        <v>0</v>
      </c>
      <c r="P15" s="33">
        <v>0</v>
      </c>
      <c r="R15" s="33">
        <v>4896615391</v>
      </c>
      <c r="T15" s="33">
        <v>4896615391</v>
      </c>
      <c r="V15" s="60">
        <v>0.22839999999999999</v>
      </c>
    </row>
    <row r="16" spans="2:28" x14ac:dyDescent="0.55000000000000004">
      <c r="B16" s="4" t="s">
        <v>116</v>
      </c>
      <c r="D16" s="33">
        <v>0</v>
      </c>
      <c r="F16" s="33">
        <v>0</v>
      </c>
      <c r="H16" s="33">
        <v>0</v>
      </c>
      <c r="J16" s="33">
        <v>0</v>
      </c>
      <c r="L16" s="60">
        <f>J16/'جمع درآمدها'!$D$13</f>
        <v>0</v>
      </c>
      <c r="N16" s="33">
        <v>0</v>
      </c>
      <c r="P16" s="33">
        <v>0</v>
      </c>
      <c r="R16" s="33">
        <v>4843198965</v>
      </c>
      <c r="T16" s="33">
        <v>4843198965</v>
      </c>
      <c r="V16" s="60">
        <v>0.22589999999999999</v>
      </c>
    </row>
    <row r="17" spans="2:22" x14ac:dyDescent="0.55000000000000004">
      <c r="B17" s="4" t="s">
        <v>110</v>
      </c>
      <c r="D17" s="33">
        <v>0</v>
      </c>
      <c r="F17" s="33">
        <v>0</v>
      </c>
      <c r="H17" s="33">
        <v>0</v>
      </c>
      <c r="J17" s="33">
        <v>0</v>
      </c>
      <c r="L17" s="60">
        <f>J17/'جمع درآمدها'!$D$13</f>
        <v>0</v>
      </c>
      <c r="N17" s="33">
        <v>1195920000</v>
      </c>
      <c r="P17" s="33">
        <v>0</v>
      </c>
      <c r="R17" s="33">
        <v>2748277675</v>
      </c>
      <c r="T17" s="33">
        <v>3944197675</v>
      </c>
      <c r="V17" s="60">
        <v>0.184</v>
      </c>
    </row>
    <row r="18" spans="2:22" x14ac:dyDescent="0.55000000000000004">
      <c r="B18" s="4" t="s">
        <v>128</v>
      </c>
      <c r="D18" s="33">
        <v>0</v>
      </c>
      <c r="F18" s="33">
        <v>0</v>
      </c>
      <c r="H18" s="33">
        <v>0</v>
      </c>
      <c r="J18" s="33">
        <v>0</v>
      </c>
      <c r="L18" s="60">
        <f>J18/'جمع درآمدها'!$D$13</f>
        <v>0</v>
      </c>
      <c r="N18" s="33">
        <v>0</v>
      </c>
      <c r="P18" s="33">
        <v>0</v>
      </c>
      <c r="R18" s="33">
        <v>2421455052</v>
      </c>
      <c r="T18" s="33">
        <v>2421455052</v>
      </c>
      <c r="V18" s="60">
        <v>0.113</v>
      </c>
    </row>
    <row r="19" spans="2:22" x14ac:dyDescent="0.55000000000000004">
      <c r="B19" s="4" t="s">
        <v>138</v>
      </c>
      <c r="D19" s="33">
        <v>0</v>
      </c>
      <c r="F19" s="33">
        <v>0</v>
      </c>
      <c r="H19" s="33">
        <v>0</v>
      </c>
      <c r="J19" s="33">
        <v>0</v>
      </c>
      <c r="L19" s="60">
        <f>J19/'جمع درآمدها'!$D$13</f>
        <v>0</v>
      </c>
      <c r="N19" s="33">
        <v>0</v>
      </c>
      <c r="P19" s="33">
        <v>0</v>
      </c>
      <c r="R19" s="33">
        <v>2054468313</v>
      </c>
      <c r="T19" s="33">
        <v>2054468313</v>
      </c>
      <c r="V19" s="60">
        <v>9.5799999999999996E-2</v>
      </c>
    </row>
    <row r="20" spans="2:22" x14ac:dyDescent="0.55000000000000004">
      <c r="B20" s="4" t="s">
        <v>93</v>
      </c>
      <c r="D20" s="33">
        <v>0</v>
      </c>
      <c r="F20" s="33">
        <v>0</v>
      </c>
      <c r="H20" s="33">
        <v>0</v>
      </c>
      <c r="J20" s="33">
        <v>0</v>
      </c>
      <c r="L20" s="60">
        <f>J20/'جمع درآمدها'!$D$13</f>
        <v>0</v>
      </c>
      <c r="N20" s="33">
        <v>1393299663</v>
      </c>
      <c r="P20" s="33">
        <v>0</v>
      </c>
      <c r="R20" s="33">
        <v>615182249</v>
      </c>
      <c r="T20" s="33">
        <v>2008481912</v>
      </c>
      <c r="V20" s="60">
        <v>9.3700000000000006E-2</v>
      </c>
    </row>
    <row r="21" spans="2:22" x14ac:dyDescent="0.55000000000000004">
      <c r="B21" s="4" t="s">
        <v>213</v>
      </c>
      <c r="D21" s="33">
        <v>0</v>
      </c>
      <c r="F21" s="33">
        <v>0</v>
      </c>
      <c r="H21" s="33">
        <v>0</v>
      </c>
      <c r="J21" s="33">
        <v>0</v>
      </c>
      <c r="L21" s="60">
        <f>J21/'جمع درآمدها'!$D$13</f>
        <v>0</v>
      </c>
      <c r="N21" s="33">
        <v>0</v>
      </c>
      <c r="P21" s="33">
        <v>0</v>
      </c>
      <c r="R21" s="33">
        <v>1892466512</v>
      </c>
      <c r="T21" s="33">
        <v>1892466512</v>
      </c>
      <c r="V21" s="60">
        <v>8.8300000000000003E-2</v>
      </c>
    </row>
    <row r="22" spans="2:22" x14ac:dyDescent="0.55000000000000004">
      <c r="B22" s="4" t="s">
        <v>88</v>
      </c>
      <c r="D22" s="33">
        <v>0</v>
      </c>
      <c r="F22" s="33">
        <v>0</v>
      </c>
      <c r="H22" s="33">
        <v>0</v>
      </c>
      <c r="J22" s="33">
        <v>0</v>
      </c>
      <c r="L22" s="60">
        <f>J22/'جمع درآمدها'!$D$13</f>
        <v>0</v>
      </c>
      <c r="N22" s="33">
        <v>881287726</v>
      </c>
      <c r="P22" s="33">
        <v>0</v>
      </c>
      <c r="R22" s="33">
        <v>999625076</v>
      </c>
      <c r="T22" s="33">
        <v>1880912802</v>
      </c>
      <c r="V22" s="60">
        <v>8.77E-2</v>
      </c>
    </row>
    <row r="23" spans="2:22" x14ac:dyDescent="0.55000000000000004">
      <c r="B23" s="4" t="s">
        <v>86</v>
      </c>
      <c r="D23" s="33">
        <v>0</v>
      </c>
      <c r="F23" s="33">
        <v>0</v>
      </c>
      <c r="H23" s="33">
        <v>0</v>
      </c>
      <c r="J23" s="33">
        <v>0</v>
      </c>
      <c r="L23" s="60">
        <f>J23/'جمع درآمدها'!$D$13</f>
        <v>0</v>
      </c>
      <c r="N23" s="33">
        <v>337500000</v>
      </c>
      <c r="P23" s="33">
        <v>0</v>
      </c>
      <c r="R23" s="33">
        <v>1538698898</v>
      </c>
      <c r="T23" s="33">
        <v>1876198898</v>
      </c>
      <c r="V23" s="60">
        <v>8.7499999999999994E-2</v>
      </c>
    </row>
    <row r="24" spans="2:22" x14ac:dyDescent="0.55000000000000004">
      <c r="B24" s="4" t="s">
        <v>22</v>
      </c>
      <c r="D24" s="33">
        <v>0</v>
      </c>
      <c r="F24" s="33">
        <v>-130083471</v>
      </c>
      <c r="H24" s="33">
        <v>264299521</v>
      </c>
      <c r="J24" s="33">
        <v>134216050</v>
      </c>
      <c r="L24" s="60">
        <f>J24/'جمع درآمدها'!$D$13</f>
        <v>-2.7184421744859869E-2</v>
      </c>
      <c r="N24" s="33">
        <v>0</v>
      </c>
      <c r="P24" s="33">
        <v>326</v>
      </c>
      <c r="R24" s="33">
        <v>1809833211</v>
      </c>
      <c r="T24" s="33">
        <v>1809833537</v>
      </c>
      <c r="V24" s="60">
        <v>8.4400000000000003E-2</v>
      </c>
    </row>
    <row r="25" spans="2:22" x14ac:dyDescent="0.55000000000000004">
      <c r="B25" s="4" t="s">
        <v>120</v>
      </c>
      <c r="D25" s="33">
        <v>0</v>
      </c>
      <c r="F25" s="33">
        <v>0</v>
      </c>
      <c r="H25" s="33">
        <v>0</v>
      </c>
      <c r="J25" s="33">
        <v>0</v>
      </c>
      <c r="L25" s="60">
        <f>J25/'جمع درآمدها'!$D$13</f>
        <v>0</v>
      </c>
      <c r="N25" s="33">
        <v>0</v>
      </c>
      <c r="P25" s="33">
        <v>0</v>
      </c>
      <c r="R25" s="33">
        <v>1776767124</v>
      </c>
      <c r="T25" s="33">
        <v>1776767124</v>
      </c>
      <c r="V25" s="60">
        <v>8.2900000000000001E-2</v>
      </c>
    </row>
    <row r="26" spans="2:22" x14ac:dyDescent="0.55000000000000004">
      <c r="B26" s="4" t="s">
        <v>122</v>
      </c>
      <c r="D26" s="33">
        <v>0</v>
      </c>
      <c r="F26" s="33">
        <v>0</v>
      </c>
      <c r="H26" s="33">
        <v>0</v>
      </c>
      <c r="J26" s="33">
        <v>0</v>
      </c>
      <c r="L26" s="60">
        <f>J26/'جمع درآمدها'!$D$13</f>
        <v>0</v>
      </c>
      <c r="N26" s="33">
        <v>0</v>
      </c>
      <c r="P26" s="33">
        <v>0</v>
      </c>
      <c r="R26" s="33">
        <v>1753175835</v>
      </c>
      <c r="T26" s="33">
        <v>1753175835</v>
      </c>
      <c r="V26" s="60">
        <v>8.1799999999999998E-2</v>
      </c>
    </row>
    <row r="27" spans="2:22" x14ac:dyDescent="0.55000000000000004">
      <c r="B27" s="4" t="s">
        <v>190</v>
      </c>
      <c r="D27" s="33">
        <v>0</v>
      </c>
      <c r="F27" s="33">
        <v>-1200319452</v>
      </c>
      <c r="H27" s="33">
        <v>733408159</v>
      </c>
      <c r="J27" s="33">
        <v>-466911293</v>
      </c>
      <c r="L27" s="60">
        <f>J27/'جمع درآمدها'!$D$13</f>
        <v>9.4569267284723674E-2</v>
      </c>
      <c r="N27" s="33">
        <v>0</v>
      </c>
      <c r="P27" s="33">
        <v>0</v>
      </c>
      <c r="R27" s="33">
        <v>1694410478</v>
      </c>
      <c r="T27" s="33">
        <v>1694410478</v>
      </c>
      <c r="V27" s="60">
        <v>7.9000000000000001E-2</v>
      </c>
    </row>
    <row r="28" spans="2:22" x14ac:dyDescent="0.55000000000000004">
      <c r="B28" s="4" t="s">
        <v>118</v>
      </c>
      <c r="D28" s="33">
        <v>0</v>
      </c>
      <c r="F28" s="33">
        <v>0</v>
      </c>
      <c r="H28" s="33">
        <v>0</v>
      </c>
      <c r="J28" s="33">
        <v>0</v>
      </c>
      <c r="L28" s="60">
        <f>J28/'جمع درآمدها'!$D$13</f>
        <v>0</v>
      </c>
      <c r="N28" s="33">
        <v>0</v>
      </c>
      <c r="P28" s="33">
        <v>0</v>
      </c>
      <c r="R28" s="33">
        <v>1509406771</v>
      </c>
      <c r="T28" s="33">
        <v>1509406771</v>
      </c>
      <c r="V28" s="60">
        <v>7.0400000000000004E-2</v>
      </c>
    </row>
    <row r="29" spans="2:22" x14ac:dyDescent="0.55000000000000004">
      <c r="B29" s="4" t="s">
        <v>90</v>
      </c>
      <c r="D29" s="33">
        <v>0</v>
      </c>
      <c r="F29" s="33">
        <v>0</v>
      </c>
      <c r="H29" s="33">
        <v>0</v>
      </c>
      <c r="J29" s="33">
        <v>0</v>
      </c>
      <c r="L29" s="60">
        <f>J29/'جمع درآمدها'!$D$13</f>
        <v>0</v>
      </c>
      <c r="N29" s="33">
        <v>238000000</v>
      </c>
      <c r="P29" s="33">
        <v>0</v>
      </c>
      <c r="R29" s="33">
        <v>1203565210</v>
      </c>
      <c r="T29" s="33">
        <v>1441565210</v>
      </c>
      <c r="V29" s="60">
        <v>6.7299999999999999E-2</v>
      </c>
    </row>
    <row r="30" spans="2:22" x14ac:dyDescent="0.55000000000000004">
      <c r="B30" s="4" t="s">
        <v>197</v>
      </c>
      <c r="D30" s="33">
        <v>0</v>
      </c>
      <c r="F30" s="33">
        <v>-263551521</v>
      </c>
      <c r="H30" s="33">
        <v>0</v>
      </c>
      <c r="J30" s="33">
        <v>-263551521</v>
      </c>
      <c r="L30" s="60">
        <f>J30/'جمع درآمدها'!$D$13</f>
        <v>5.3380320001693481E-2</v>
      </c>
      <c r="N30" s="33">
        <v>0</v>
      </c>
      <c r="P30" s="33">
        <v>-365272430</v>
      </c>
      <c r="R30" s="33">
        <v>1599939514</v>
      </c>
      <c r="T30" s="33">
        <v>1234667084</v>
      </c>
      <c r="V30" s="60">
        <v>5.7599999999999998E-2</v>
      </c>
    </row>
    <row r="31" spans="2:22" x14ac:dyDescent="0.55000000000000004">
      <c r="B31" s="4" t="s">
        <v>123</v>
      </c>
      <c r="D31" s="33">
        <v>0</v>
      </c>
      <c r="F31" s="33">
        <v>0</v>
      </c>
      <c r="H31" s="33">
        <v>0</v>
      </c>
      <c r="J31" s="33">
        <v>0</v>
      </c>
      <c r="L31" s="60">
        <f>J31/'جمع درآمدها'!$D$13</f>
        <v>0</v>
      </c>
      <c r="N31" s="33">
        <v>0</v>
      </c>
      <c r="P31" s="33">
        <v>0</v>
      </c>
      <c r="R31" s="33">
        <v>975021040</v>
      </c>
      <c r="T31" s="33">
        <v>975021040</v>
      </c>
      <c r="V31" s="60">
        <v>4.5499999999999999E-2</v>
      </c>
    </row>
    <row r="32" spans="2:22" x14ac:dyDescent="0.55000000000000004">
      <c r="B32" s="4" t="s">
        <v>127</v>
      </c>
      <c r="D32" s="33">
        <v>0</v>
      </c>
      <c r="F32" s="33">
        <v>0</v>
      </c>
      <c r="H32" s="33">
        <v>0</v>
      </c>
      <c r="J32" s="33">
        <v>0</v>
      </c>
      <c r="L32" s="60">
        <f>J32/'جمع درآمدها'!$D$13</f>
        <v>0</v>
      </c>
      <c r="N32" s="33">
        <v>0</v>
      </c>
      <c r="P32" s="33">
        <v>0</v>
      </c>
      <c r="R32" s="33">
        <v>846884237</v>
      </c>
      <c r="T32" s="33">
        <v>846884237</v>
      </c>
      <c r="V32" s="60">
        <v>3.95E-2</v>
      </c>
    </row>
    <row r="33" spans="2:22" x14ac:dyDescent="0.55000000000000004">
      <c r="B33" s="4" t="s">
        <v>133</v>
      </c>
      <c r="D33" s="33">
        <v>0</v>
      </c>
      <c r="F33" s="33">
        <v>0</v>
      </c>
      <c r="H33" s="33">
        <v>0</v>
      </c>
      <c r="J33" s="33">
        <v>0</v>
      </c>
      <c r="L33" s="60">
        <f>J33/'جمع درآمدها'!$D$13</f>
        <v>0</v>
      </c>
      <c r="N33" s="33">
        <v>0</v>
      </c>
      <c r="P33" s="33">
        <v>0</v>
      </c>
      <c r="R33" s="33">
        <v>829133700</v>
      </c>
      <c r="T33" s="33">
        <v>829133700</v>
      </c>
      <c r="V33" s="60">
        <v>3.8699999999999998E-2</v>
      </c>
    </row>
    <row r="34" spans="2:22" x14ac:dyDescent="0.55000000000000004">
      <c r="B34" s="4" t="s">
        <v>189</v>
      </c>
      <c r="D34" s="33">
        <v>0</v>
      </c>
      <c r="F34" s="33">
        <v>1073193119</v>
      </c>
      <c r="H34" s="33">
        <v>0</v>
      </c>
      <c r="J34" s="33">
        <v>1073193119</v>
      </c>
      <c r="L34" s="60">
        <f>J34/'جمع درآمدها'!$D$13</f>
        <v>-0.21736695693680141</v>
      </c>
      <c r="N34" s="33">
        <v>0</v>
      </c>
      <c r="P34" s="33">
        <v>823226447</v>
      </c>
      <c r="R34" s="33">
        <v>0</v>
      </c>
      <c r="T34" s="33">
        <v>823226447</v>
      </c>
      <c r="V34" s="60">
        <v>3.8399999999999997E-2</v>
      </c>
    </row>
    <row r="35" spans="2:22" x14ac:dyDescent="0.55000000000000004">
      <c r="B35" s="4" t="s">
        <v>107</v>
      </c>
      <c r="D35" s="33">
        <v>0</v>
      </c>
      <c r="F35" s="33">
        <v>0</v>
      </c>
      <c r="H35" s="33">
        <v>0</v>
      </c>
      <c r="J35" s="33">
        <v>0</v>
      </c>
      <c r="L35" s="60">
        <f>J35/'جمع درآمدها'!$D$13</f>
        <v>0</v>
      </c>
      <c r="N35" s="33">
        <v>147420000</v>
      </c>
      <c r="P35" s="33">
        <v>0</v>
      </c>
      <c r="R35" s="33">
        <v>619200668</v>
      </c>
      <c r="T35" s="33">
        <v>766620668</v>
      </c>
      <c r="V35" s="60">
        <v>3.5799999999999998E-2</v>
      </c>
    </row>
    <row r="36" spans="2:22" x14ac:dyDescent="0.55000000000000004">
      <c r="B36" s="4" t="s">
        <v>98</v>
      </c>
      <c r="D36" s="33">
        <v>0</v>
      </c>
      <c r="F36" s="33">
        <v>0</v>
      </c>
      <c r="H36" s="33">
        <v>0</v>
      </c>
      <c r="J36" s="33">
        <v>0</v>
      </c>
      <c r="L36" s="60">
        <f>J36/'جمع درآمدها'!$D$13</f>
        <v>0</v>
      </c>
      <c r="N36" s="33">
        <v>458800000</v>
      </c>
      <c r="P36" s="33">
        <v>0</v>
      </c>
      <c r="R36" s="33">
        <v>267710139</v>
      </c>
      <c r="T36" s="33">
        <v>726510139</v>
      </c>
      <c r="V36" s="60">
        <v>3.39E-2</v>
      </c>
    </row>
    <row r="37" spans="2:22" x14ac:dyDescent="0.55000000000000004">
      <c r="B37" s="4" t="s">
        <v>187</v>
      </c>
      <c r="D37" s="33">
        <v>0</v>
      </c>
      <c r="F37" s="33">
        <v>1523878650</v>
      </c>
      <c r="H37" s="33">
        <v>0</v>
      </c>
      <c r="J37" s="33">
        <v>1523878650</v>
      </c>
      <c r="L37" s="60">
        <f>J37/'جمع درآمدها'!$D$13</f>
        <v>-0.30864982175818539</v>
      </c>
      <c r="N37" s="33">
        <v>317391304</v>
      </c>
      <c r="P37" s="33">
        <v>400612646</v>
      </c>
      <c r="R37" s="33">
        <v>0</v>
      </c>
      <c r="T37" s="33">
        <v>718003950</v>
      </c>
      <c r="V37" s="60">
        <v>3.3500000000000002E-2</v>
      </c>
    </row>
    <row r="38" spans="2:22" x14ac:dyDescent="0.55000000000000004">
      <c r="B38" s="4" t="s">
        <v>124</v>
      </c>
      <c r="D38" s="33">
        <v>0</v>
      </c>
      <c r="F38" s="33">
        <v>0</v>
      </c>
      <c r="H38" s="33">
        <v>0</v>
      </c>
      <c r="J38" s="33">
        <v>0</v>
      </c>
      <c r="L38" s="60">
        <f>J38/'جمع درآمدها'!$D$13</f>
        <v>0</v>
      </c>
      <c r="N38" s="33">
        <v>0</v>
      </c>
      <c r="P38" s="33">
        <v>0</v>
      </c>
      <c r="R38" s="33">
        <v>688751575</v>
      </c>
      <c r="T38" s="33">
        <v>688751575</v>
      </c>
      <c r="V38" s="60">
        <v>3.2099999999999997E-2</v>
      </c>
    </row>
    <row r="39" spans="2:22" x14ac:dyDescent="0.55000000000000004">
      <c r="B39" s="4" t="s">
        <v>130</v>
      </c>
      <c r="D39" s="33">
        <v>0</v>
      </c>
      <c r="F39" s="33">
        <v>0</v>
      </c>
      <c r="H39" s="33">
        <v>0</v>
      </c>
      <c r="J39" s="33">
        <v>0</v>
      </c>
      <c r="L39" s="60">
        <f>J39/'جمع درآمدها'!$D$13</f>
        <v>0</v>
      </c>
      <c r="N39" s="33">
        <v>0</v>
      </c>
      <c r="P39" s="33">
        <v>0</v>
      </c>
      <c r="R39" s="33">
        <v>280932593</v>
      </c>
      <c r="T39" s="33">
        <v>280932593</v>
      </c>
      <c r="V39" s="60">
        <v>1.3100000000000001E-2</v>
      </c>
    </row>
    <row r="40" spans="2:22" x14ac:dyDescent="0.55000000000000004">
      <c r="B40" s="4" t="s">
        <v>132</v>
      </c>
      <c r="D40" s="33">
        <v>0</v>
      </c>
      <c r="F40" s="33">
        <v>0</v>
      </c>
      <c r="H40" s="33">
        <v>0</v>
      </c>
      <c r="J40" s="33">
        <v>0</v>
      </c>
      <c r="L40" s="60">
        <f>J40/'جمع درآمدها'!$D$13</f>
        <v>0</v>
      </c>
      <c r="N40" s="33">
        <v>0</v>
      </c>
      <c r="P40" s="33">
        <v>0</v>
      </c>
      <c r="R40" s="33">
        <v>258316751</v>
      </c>
      <c r="T40" s="33">
        <v>258316751</v>
      </c>
      <c r="V40" s="60">
        <v>1.21E-2</v>
      </c>
    </row>
    <row r="41" spans="2:22" x14ac:dyDescent="0.55000000000000004">
      <c r="B41" s="4" t="s">
        <v>209</v>
      </c>
      <c r="D41" s="33">
        <v>0</v>
      </c>
      <c r="F41" s="33">
        <v>0</v>
      </c>
      <c r="H41" s="33">
        <v>0</v>
      </c>
      <c r="J41" s="33">
        <v>0</v>
      </c>
      <c r="L41" s="60">
        <f>J41/'جمع درآمدها'!$D$13</f>
        <v>0</v>
      </c>
      <c r="N41" s="33">
        <v>0</v>
      </c>
      <c r="P41" s="33">
        <v>0</v>
      </c>
      <c r="R41" s="33">
        <v>217328489</v>
      </c>
      <c r="T41" s="33">
        <v>217328489</v>
      </c>
      <c r="V41" s="60">
        <v>1.01E-2</v>
      </c>
    </row>
    <row r="42" spans="2:22" x14ac:dyDescent="0.55000000000000004">
      <c r="B42" s="4" t="s">
        <v>210</v>
      </c>
      <c r="D42" s="33">
        <v>0</v>
      </c>
      <c r="F42" s="33">
        <v>0</v>
      </c>
      <c r="H42" s="33">
        <v>0</v>
      </c>
      <c r="J42" s="33">
        <v>0</v>
      </c>
      <c r="L42" s="60">
        <f>J42/'جمع درآمدها'!$D$13</f>
        <v>0</v>
      </c>
      <c r="N42" s="33">
        <v>0</v>
      </c>
      <c r="P42" s="33">
        <v>0</v>
      </c>
      <c r="R42" s="33">
        <v>109440311</v>
      </c>
      <c r="T42" s="33">
        <v>109440311</v>
      </c>
      <c r="V42" s="60">
        <v>5.1000000000000004E-3</v>
      </c>
    </row>
    <row r="43" spans="2:22" x14ac:dyDescent="0.55000000000000004">
      <c r="B43" s="4" t="s">
        <v>139</v>
      </c>
      <c r="D43" s="33">
        <v>0</v>
      </c>
      <c r="F43" s="33">
        <v>0</v>
      </c>
      <c r="H43" s="33">
        <v>0</v>
      </c>
      <c r="J43" s="33">
        <v>0</v>
      </c>
      <c r="L43" s="60">
        <f>J43/'جمع درآمدها'!$D$13</f>
        <v>0</v>
      </c>
      <c r="N43" s="33">
        <v>0</v>
      </c>
      <c r="P43" s="33">
        <v>0</v>
      </c>
      <c r="R43" s="33">
        <v>103873779</v>
      </c>
      <c r="T43" s="33">
        <v>103873779</v>
      </c>
      <c r="V43" s="60">
        <v>4.7999999999999996E-3</v>
      </c>
    </row>
    <row r="44" spans="2:22" x14ac:dyDescent="0.55000000000000004">
      <c r="B44" s="4" t="s">
        <v>121</v>
      </c>
      <c r="D44" s="33">
        <v>0</v>
      </c>
      <c r="F44" s="33">
        <v>0</v>
      </c>
      <c r="H44" s="33">
        <v>0</v>
      </c>
      <c r="J44" s="33">
        <v>0</v>
      </c>
      <c r="L44" s="60">
        <f>J44/'جمع درآمدها'!$D$13</f>
        <v>0</v>
      </c>
      <c r="N44" s="33">
        <v>0</v>
      </c>
      <c r="P44" s="33">
        <v>0</v>
      </c>
      <c r="R44" s="33">
        <v>70129407</v>
      </c>
      <c r="T44" s="33">
        <v>70129407</v>
      </c>
      <c r="V44" s="60">
        <v>3.3E-3</v>
      </c>
    </row>
    <row r="45" spans="2:22" x14ac:dyDescent="0.55000000000000004">
      <c r="B45" s="4" t="s">
        <v>135</v>
      </c>
      <c r="D45" s="33">
        <v>0</v>
      </c>
      <c r="F45" s="33">
        <v>0</v>
      </c>
      <c r="H45" s="33">
        <v>0</v>
      </c>
      <c r="J45" s="33">
        <v>0</v>
      </c>
      <c r="L45" s="60">
        <f>J45/'جمع درآمدها'!$D$13</f>
        <v>0</v>
      </c>
      <c r="N45" s="33">
        <v>0</v>
      </c>
      <c r="P45" s="33">
        <v>0</v>
      </c>
      <c r="R45" s="33">
        <v>50478144</v>
      </c>
      <c r="T45" s="33">
        <v>50478144</v>
      </c>
      <c r="V45" s="60">
        <v>2.3999999999999998E-3</v>
      </c>
    </row>
    <row r="46" spans="2:22" x14ac:dyDescent="0.55000000000000004">
      <c r="B46" s="4" t="s">
        <v>136</v>
      </c>
      <c r="D46" s="33">
        <v>0</v>
      </c>
      <c r="F46" s="33">
        <v>0</v>
      </c>
      <c r="H46" s="33">
        <v>0</v>
      </c>
      <c r="J46" s="33">
        <v>0</v>
      </c>
      <c r="L46" s="60">
        <f>J46/'جمع درآمدها'!$D$13</f>
        <v>0</v>
      </c>
      <c r="N46" s="33">
        <v>0</v>
      </c>
      <c r="P46" s="33">
        <v>0</v>
      </c>
      <c r="R46" s="33">
        <v>41250168</v>
      </c>
      <c r="T46" s="33">
        <v>41250168</v>
      </c>
      <c r="V46" s="60">
        <v>1.9E-3</v>
      </c>
    </row>
    <row r="47" spans="2:22" x14ac:dyDescent="0.55000000000000004">
      <c r="B47" s="4" t="s">
        <v>109</v>
      </c>
      <c r="D47" s="33">
        <v>0</v>
      </c>
      <c r="F47" s="33">
        <v>0</v>
      </c>
      <c r="H47" s="33">
        <v>0</v>
      </c>
      <c r="J47" s="33">
        <v>0</v>
      </c>
      <c r="L47" s="60">
        <f>J47/'جمع درآمدها'!$D$13</f>
        <v>0</v>
      </c>
      <c r="N47" s="33">
        <v>2270000</v>
      </c>
      <c r="P47" s="33">
        <v>0</v>
      </c>
      <c r="R47" s="33">
        <v>12958633</v>
      </c>
      <c r="T47" s="33">
        <v>15228633</v>
      </c>
      <c r="V47" s="60">
        <v>6.9999999999999999E-4</v>
      </c>
    </row>
    <row r="48" spans="2:22" x14ac:dyDescent="0.55000000000000004">
      <c r="B48" s="4" t="s">
        <v>134</v>
      </c>
      <c r="D48" s="33">
        <v>0</v>
      </c>
      <c r="F48" s="33">
        <v>0</v>
      </c>
      <c r="H48" s="33">
        <v>0</v>
      </c>
      <c r="J48" s="33">
        <v>0</v>
      </c>
      <c r="L48" s="60">
        <f>J48/'جمع درآمدها'!$D$13</f>
        <v>0</v>
      </c>
      <c r="N48" s="33">
        <v>0</v>
      </c>
      <c r="P48" s="33">
        <v>0</v>
      </c>
      <c r="R48" s="33">
        <v>-51249799</v>
      </c>
      <c r="T48" s="33">
        <v>-51249799</v>
      </c>
      <c r="V48" s="60">
        <v>-2.3999999999999998E-3</v>
      </c>
    </row>
    <row r="49" spans="2:22" x14ac:dyDescent="0.55000000000000004">
      <c r="B49" s="4" t="s">
        <v>211</v>
      </c>
      <c r="D49" s="33">
        <v>0</v>
      </c>
      <c r="F49" s="33">
        <v>0</v>
      </c>
      <c r="H49" s="33">
        <v>0</v>
      </c>
      <c r="J49" s="33">
        <v>0</v>
      </c>
      <c r="L49" s="60">
        <f>J49/'جمع درآمدها'!$D$13</f>
        <v>0</v>
      </c>
      <c r="N49" s="33">
        <v>0</v>
      </c>
      <c r="P49" s="33">
        <v>0</v>
      </c>
      <c r="R49" s="33">
        <v>-62678533</v>
      </c>
      <c r="T49" s="33">
        <v>-62678533</v>
      </c>
      <c r="V49" s="60">
        <v>-2.8999999999999998E-3</v>
      </c>
    </row>
    <row r="50" spans="2:22" x14ac:dyDescent="0.55000000000000004">
      <c r="B50" s="4" t="s">
        <v>119</v>
      </c>
      <c r="D50" s="33">
        <v>0</v>
      </c>
      <c r="F50" s="33">
        <v>0</v>
      </c>
      <c r="H50" s="33">
        <v>0</v>
      </c>
      <c r="J50" s="33">
        <v>0</v>
      </c>
      <c r="L50" s="60">
        <f>J50/'جمع درآمدها'!$D$13</f>
        <v>0</v>
      </c>
      <c r="N50" s="33">
        <v>0</v>
      </c>
      <c r="P50" s="33">
        <v>0</v>
      </c>
      <c r="R50" s="33">
        <v>-186112096</v>
      </c>
      <c r="T50" s="33">
        <v>-186112096</v>
      </c>
      <c r="V50" s="60">
        <v>-8.6999999999999994E-3</v>
      </c>
    </row>
    <row r="51" spans="2:22" x14ac:dyDescent="0.55000000000000004">
      <c r="B51" s="4" t="s">
        <v>110</v>
      </c>
      <c r="D51" s="33">
        <v>0</v>
      </c>
      <c r="F51" s="33">
        <v>0</v>
      </c>
      <c r="H51" s="33">
        <v>0</v>
      </c>
      <c r="J51" s="33">
        <v>0</v>
      </c>
      <c r="L51" s="60">
        <f>J51/'جمع درآمدها'!$D$13</f>
        <v>0</v>
      </c>
      <c r="N51" s="33">
        <v>0</v>
      </c>
      <c r="P51" s="33">
        <v>0</v>
      </c>
      <c r="R51" s="33">
        <v>-211007207</v>
      </c>
      <c r="T51" s="33">
        <v>-211007207</v>
      </c>
      <c r="V51" s="60">
        <v>-9.7999999999999997E-3</v>
      </c>
    </row>
    <row r="52" spans="2:22" x14ac:dyDescent="0.55000000000000004">
      <c r="B52" s="4" t="s">
        <v>100</v>
      </c>
      <c r="D52" s="33">
        <v>0</v>
      </c>
      <c r="F52" s="33">
        <v>0</v>
      </c>
      <c r="H52" s="33">
        <v>0</v>
      </c>
      <c r="J52" s="33">
        <v>0</v>
      </c>
      <c r="L52" s="60">
        <f>J52/'جمع درآمدها'!$D$13</f>
        <v>0</v>
      </c>
      <c r="N52" s="33">
        <v>250494400</v>
      </c>
      <c r="P52" s="33">
        <v>0</v>
      </c>
      <c r="R52" s="33">
        <v>-527407288</v>
      </c>
      <c r="T52" s="33">
        <v>-276912888</v>
      </c>
      <c r="V52" s="60">
        <v>-1.29E-2</v>
      </c>
    </row>
    <row r="53" spans="2:22" x14ac:dyDescent="0.55000000000000004">
      <c r="B53" s="4" t="s">
        <v>200</v>
      </c>
      <c r="D53" s="33">
        <v>0</v>
      </c>
      <c r="F53" s="33">
        <v>379976409</v>
      </c>
      <c r="H53" s="33">
        <v>-200283244</v>
      </c>
      <c r="J53" s="33">
        <v>179693165</v>
      </c>
      <c r="L53" s="60">
        <f>J53/'جمع درآمدها'!$D$13</f>
        <v>-3.6395459276507482E-2</v>
      </c>
      <c r="N53" s="33">
        <v>0</v>
      </c>
      <c r="P53" s="33">
        <v>-117489739</v>
      </c>
      <c r="R53" s="33">
        <v>-177932975</v>
      </c>
      <c r="T53" s="33">
        <v>-295422714</v>
      </c>
      <c r="V53" s="60">
        <v>-1.38E-2</v>
      </c>
    </row>
    <row r="54" spans="2:22" x14ac:dyDescent="0.55000000000000004">
      <c r="B54" s="4" t="s">
        <v>196</v>
      </c>
      <c r="D54" s="33">
        <v>0</v>
      </c>
      <c r="F54" s="33">
        <v>-5213473</v>
      </c>
      <c r="H54" s="33">
        <v>0</v>
      </c>
      <c r="J54" s="33">
        <v>-5213473</v>
      </c>
      <c r="L54" s="60">
        <f>J54/'جمع درآمدها'!$D$13</f>
        <v>1.0559485902575721E-3</v>
      </c>
      <c r="N54" s="33">
        <v>255550852</v>
      </c>
      <c r="P54" s="33">
        <v>-603100072</v>
      </c>
      <c r="R54" s="33">
        <v>0</v>
      </c>
      <c r="T54" s="33">
        <v>-347549220</v>
      </c>
      <c r="V54" s="60">
        <v>-1.6199999999999999E-2</v>
      </c>
    </row>
    <row r="55" spans="2:22" x14ac:dyDescent="0.55000000000000004">
      <c r="B55" s="4" t="s">
        <v>212</v>
      </c>
      <c r="D55" s="33">
        <v>0</v>
      </c>
      <c r="F55" s="33">
        <v>0</v>
      </c>
      <c r="H55" s="33">
        <v>0</v>
      </c>
      <c r="J55" s="33">
        <v>0</v>
      </c>
      <c r="L55" s="60">
        <f>J55/'جمع درآمدها'!$D$13</f>
        <v>0</v>
      </c>
      <c r="N55" s="33">
        <v>0</v>
      </c>
      <c r="P55" s="33">
        <v>0</v>
      </c>
      <c r="R55" s="33">
        <v>-398824117</v>
      </c>
      <c r="T55" s="33">
        <v>-398824117</v>
      </c>
      <c r="V55" s="60">
        <v>-1.8599999999999998E-2</v>
      </c>
    </row>
    <row r="56" spans="2:22" x14ac:dyDescent="0.55000000000000004">
      <c r="B56" s="4" t="s">
        <v>14</v>
      </c>
      <c r="D56" s="33">
        <v>0</v>
      </c>
      <c r="F56" s="33">
        <v>0</v>
      </c>
      <c r="H56" s="33">
        <v>0</v>
      </c>
      <c r="J56" s="33">
        <v>0</v>
      </c>
      <c r="L56" s="60">
        <f>J56/'جمع درآمدها'!$D$13</f>
        <v>0</v>
      </c>
      <c r="N56" s="33">
        <v>0</v>
      </c>
      <c r="P56" s="33">
        <v>0</v>
      </c>
      <c r="R56" s="33">
        <v>-500367745</v>
      </c>
      <c r="T56" s="33">
        <v>-500367745</v>
      </c>
      <c r="V56" s="60">
        <v>-2.3300000000000001E-2</v>
      </c>
    </row>
    <row r="57" spans="2:22" x14ac:dyDescent="0.55000000000000004">
      <c r="B57" s="4" t="s">
        <v>194</v>
      </c>
      <c r="D57" s="33">
        <v>0</v>
      </c>
      <c r="F57" s="33">
        <v>36978660</v>
      </c>
      <c r="H57" s="33">
        <v>0</v>
      </c>
      <c r="J57" s="33">
        <v>36978660</v>
      </c>
      <c r="L57" s="60">
        <f>J57/'جمع درآمدها'!$D$13</f>
        <v>-7.4897412716271993E-3</v>
      </c>
      <c r="N57" s="33">
        <v>441291895</v>
      </c>
      <c r="P57" s="33">
        <v>-956980302</v>
      </c>
      <c r="R57" s="33">
        <v>0</v>
      </c>
      <c r="T57" s="33">
        <v>-515688407</v>
      </c>
      <c r="V57" s="60">
        <v>-2.41E-2</v>
      </c>
    </row>
    <row r="58" spans="2:22" x14ac:dyDescent="0.55000000000000004">
      <c r="B58" s="4" t="s">
        <v>208</v>
      </c>
      <c r="D58" s="33">
        <v>0</v>
      </c>
      <c r="F58" s="33">
        <v>0</v>
      </c>
      <c r="H58" s="33">
        <v>0</v>
      </c>
      <c r="J58" s="33">
        <v>0</v>
      </c>
      <c r="L58" s="60">
        <f>J58/'جمع درآمدها'!$D$13</f>
        <v>0</v>
      </c>
      <c r="N58" s="33">
        <v>0</v>
      </c>
      <c r="P58" s="33">
        <v>0</v>
      </c>
      <c r="R58" s="33">
        <v>-538538753</v>
      </c>
      <c r="T58" s="33">
        <v>-538538753</v>
      </c>
      <c r="V58" s="60">
        <v>-2.5100000000000001E-2</v>
      </c>
    </row>
    <row r="59" spans="2:22" x14ac:dyDescent="0.55000000000000004">
      <c r="B59" s="4" t="s">
        <v>131</v>
      </c>
      <c r="D59" s="33">
        <v>0</v>
      </c>
      <c r="F59" s="33">
        <v>0</v>
      </c>
      <c r="H59" s="33">
        <v>0</v>
      </c>
      <c r="J59" s="33">
        <v>0</v>
      </c>
      <c r="L59" s="60">
        <f>J59/'جمع درآمدها'!$D$13</f>
        <v>0</v>
      </c>
      <c r="N59" s="33">
        <v>0</v>
      </c>
      <c r="P59" s="33">
        <v>0</v>
      </c>
      <c r="R59" s="33">
        <v>-566364085</v>
      </c>
      <c r="T59" s="33">
        <v>-566364085</v>
      </c>
      <c r="V59" s="60">
        <v>-2.64E-2</v>
      </c>
    </row>
    <row r="60" spans="2:22" x14ac:dyDescent="0.55000000000000004">
      <c r="B60" s="4" t="s">
        <v>129</v>
      </c>
      <c r="D60" s="33">
        <v>0</v>
      </c>
      <c r="F60" s="33">
        <v>0</v>
      </c>
      <c r="H60" s="33">
        <v>0</v>
      </c>
      <c r="J60" s="33">
        <v>0</v>
      </c>
      <c r="L60" s="60">
        <f>J60/'جمع درآمدها'!$D$13</f>
        <v>0</v>
      </c>
      <c r="N60" s="33">
        <v>0</v>
      </c>
      <c r="P60" s="33">
        <v>0</v>
      </c>
      <c r="R60" s="33">
        <v>-568262765</v>
      </c>
      <c r="T60" s="33">
        <v>-568262765</v>
      </c>
      <c r="V60" s="60">
        <v>-2.6499999999999999E-2</v>
      </c>
    </row>
    <row r="61" spans="2:22" x14ac:dyDescent="0.55000000000000004">
      <c r="B61" s="4" t="s">
        <v>125</v>
      </c>
      <c r="D61" s="33">
        <v>0</v>
      </c>
      <c r="F61" s="33">
        <v>0</v>
      </c>
      <c r="H61" s="33">
        <v>0</v>
      </c>
      <c r="J61" s="33">
        <v>0</v>
      </c>
      <c r="L61" s="60">
        <f>J61/'جمع درآمدها'!$D$13</f>
        <v>0</v>
      </c>
      <c r="N61" s="33">
        <v>0</v>
      </c>
      <c r="P61" s="33">
        <v>0</v>
      </c>
      <c r="R61" s="33">
        <v>-741697154</v>
      </c>
      <c r="T61" s="33">
        <v>-741697154</v>
      </c>
      <c r="V61" s="60">
        <v>-3.4599999999999999E-2</v>
      </c>
    </row>
    <row r="62" spans="2:22" x14ac:dyDescent="0.55000000000000004">
      <c r="B62" s="4" t="s">
        <v>186</v>
      </c>
      <c r="D62" s="33">
        <v>0</v>
      </c>
      <c r="F62" s="33">
        <v>-148591220</v>
      </c>
      <c r="H62" s="33">
        <v>0</v>
      </c>
      <c r="J62" s="33">
        <v>-148591220</v>
      </c>
      <c r="L62" s="60">
        <f>J62/'جمع درآمدها'!$D$13</f>
        <v>3.0096001127013175E-2</v>
      </c>
      <c r="N62" s="33">
        <v>0</v>
      </c>
      <c r="P62" s="33">
        <v>-578288694</v>
      </c>
      <c r="R62" s="33">
        <v>-234619018</v>
      </c>
      <c r="T62" s="33">
        <v>-812907712</v>
      </c>
      <c r="V62" s="60">
        <v>-3.7900000000000003E-2</v>
      </c>
    </row>
    <row r="63" spans="2:22" x14ac:dyDescent="0.55000000000000004">
      <c r="B63" s="4" t="s">
        <v>117</v>
      </c>
      <c r="D63" s="33">
        <v>0</v>
      </c>
      <c r="F63" s="33">
        <v>0</v>
      </c>
      <c r="H63" s="33">
        <v>0</v>
      </c>
      <c r="J63" s="33">
        <v>0</v>
      </c>
      <c r="L63" s="60">
        <f>J63/'جمع درآمدها'!$D$13</f>
        <v>0</v>
      </c>
      <c r="N63" s="33">
        <v>0</v>
      </c>
      <c r="P63" s="33">
        <v>0</v>
      </c>
      <c r="R63" s="33">
        <v>-895801047</v>
      </c>
      <c r="T63" s="33">
        <v>-895801047</v>
      </c>
      <c r="V63" s="60">
        <v>-4.1799999999999997E-2</v>
      </c>
    </row>
    <row r="64" spans="2:22" x14ac:dyDescent="0.55000000000000004">
      <c r="B64" s="4" t="s">
        <v>102</v>
      </c>
      <c r="D64" s="33">
        <v>0</v>
      </c>
      <c r="F64" s="33">
        <v>0</v>
      </c>
      <c r="H64" s="33">
        <v>0</v>
      </c>
      <c r="J64" s="33">
        <v>0</v>
      </c>
      <c r="L64" s="60">
        <f>J64/'جمع درآمدها'!$D$13</f>
        <v>0</v>
      </c>
      <c r="N64" s="33">
        <v>114965136</v>
      </c>
      <c r="P64" s="33">
        <v>0</v>
      </c>
      <c r="R64" s="33">
        <v>-1066628439</v>
      </c>
      <c r="T64" s="33">
        <v>-951663303</v>
      </c>
      <c r="V64" s="60">
        <v>-4.4400000000000002E-2</v>
      </c>
    </row>
    <row r="65" spans="2:28" x14ac:dyDescent="0.55000000000000004">
      <c r="B65" s="4" t="s">
        <v>185</v>
      </c>
      <c r="D65" s="33">
        <v>0</v>
      </c>
      <c r="F65" s="33">
        <v>772193535</v>
      </c>
      <c r="H65" s="33">
        <v>-553901585</v>
      </c>
      <c r="J65" s="33">
        <v>218291950</v>
      </c>
      <c r="L65" s="60">
        <f>J65/'جمع درآمدها'!$D$13</f>
        <v>-4.4213344322887337E-2</v>
      </c>
      <c r="N65" s="33">
        <v>0</v>
      </c>
      <c r="P65" s="33">
        <v>-428301007</v>
      </c>
      <c r="R65" s="33">
        <v>-553901585</v>
      </c>
      <c r="T65" s="33">
        <v>-982202592</v>
      </c>
      <c r="V65" s="60">
        <v>-4.58E-2</v>
      </c>
    </row>
    <row r="66" spans="2:28" x14ac:dyDescent="0.55000000000000004">
      <c r="B66" s="4" t="s">
        <v>137</v>
      </c>
      <c r="D66" s="33">
        <v>0</v>
      </c>
      <c r="F66" s="33">
        <v>0</v>
      </c>
      <c r="H66" s="33">
        <v>0</v>
      </c>
      <c r="J66" s="33">
        <v>0</v>
      </c>
      <c r="L66" s="60">
        <f>J66/'جمع درآمدها'!$D$13</f>
        <v>0</v>
      </c>
      <c r="N66" s="33">
        <v>0</v>
      </c>
      <c r="P66" s="33">
        <v>0</v>
      </c>
      <c r="R66" s="33">
        <v>-1311745778</v>
      </c>
      <c r="T66" s="33">
        <v>-1311745778</v>
      </c>
      <c r="V66" s="60">
        <v>-6.1199999999999997E-2</v>
      </c>
    </row>
    <row r="67" spans="2:28" x14ac:dyDescent="0.55000000000000004">
      <c r="B67" s="4" t="s">
        <v>20</v>
      </c>
      <c r="D67" s="33">
        <v>0</v>
      </c>
      <c r="F67" s="33">
        <v>-701302275</v>
      </c>
      <c r="H67" s="33">
        <v>0</v>
      </c>
      <c r="J67" s="33">
        <v>-701302275</v>
      </c>
      <c r="L67" s="60">
        <f>J67/'جمع درآمدها'!$D$13</f>
        <v>0.14204334589067175</v>
      </c>
      <c r="N67" s="33">
        <v>444800000</v>
      </c>
      <c r="P67" s="33">
        <v>-2219101143</v>
      </c>
      <c r="R67" s="33">
        <v>418788263</v>
      </c>
      <c r="T67" s="33">
        <v>-1355512880</v>
      </c>
      <c r="V67" s="60">
        <v>-6.3200000000000006E-2</v>
      </c>
    </row>
    <row r="68" spans="2:28" x14ac:dyDescent="0.55000000000000004">
      <c r="B68" s="4" t="s">
        <v>192</v>
      </c>
      <c r="D68" s="33">
        <v>0</v>
      </c>
      <c r="F68" s="33">
        <v>177044500</v>
      </c>
      <c r="H68" s="33">
        <v>0</v>
      </c>
      <c r="J68" s="33">
        <v>177044500</v>
      </c>
      <c r="L68" s="60">
        <f>J68/'جمع درآمدها'!$D$13</f>
        <v>-3.5858992688339753E-2</v>
      </c>
      <c r="N68" s="33">
        <v>0</v>
      </c>
      <c r="P68" s="33">
        <v>-1572974936</v>
      </c>
      <c r="R68" s="33">
        <v>0</v>
      </c>
      <c r="T68" s="33">
        <v>-1572974936</v>
      </c>
      <c r="V68" s="60">
        <v>-7.3400000000000007E-2</v>
      </c>
    </row>
    <row r="69" spans="2:28" x14ac:dyDescent="0.55000000000000004">
      <c r="B69" s="4" t="s">
        <v>193</v>
      </c>
      <c r="D69" s="33">
        <v>0</v>
      </c>
      <c r="F69" s="33">
        <v>-263996010</v>
      </c>
      <c r="H69" s="33">
        <v>0</v>
      </c>
      <c r="J69" s="33">
        <v>-263996010</v>
      </c>
      <c r="L69" s="60">
        <f>J69/'جمع درآمدها'!$D$13</f>
        <v>5.3470347807138142E-2</v>
      </c>
      <c r="N69" s="33">
        <v>0</v>
      </c>
      <c r="P69" s="33">
        <v>-1573572880</v>
      </c>
      <c r="R69" s="33">
        <v>0</v>
      </c>
      <c r="T69" s="33">
        <v>-1573572880</v>
      </c>
      <c r="V69" s="60">
        <v>-7.3400000000000007E-2</v>
      </c>
    </row>
    <row r="70" spans="2:28" x14ac:dyDescent="0.55000000000000004">
      <c r="B70" s="4" t="s">
        <v>202</v>
      </c>
      <c r="D70" s="33">
        <v>0</v>
      </c>
      <c r="F70" s="33">
        <v>0</v>
      </c>
      <c r="H70" s="33">
        <v>0</v>
      </c>
      <c r="J70" s="33">
        <v>0</v>
      </c>
      <c r="L70" s="60">
        <f>J70/'جمع درآمدها'!$D$13</f>
        <v>0</v>
      </c>
      <c r="N70" s="33">
        <v>700000</v>
      </c>
      <c r="P70" s="33">
        <v>0</v>
      </c>
      <c r="R70" s="33">
        <v>-1688283085</v>
      </c>
      <c r="T70" s="33">
        <v>-1687583085</v>
      </c>
      <c r="V70" s="60">
        <v>-7.8700000000000006E-2</v>
      </c>
    </row>
    <row r="71" spans="2:28" x14ac:dyDescent="0.55000000000000004">
      <c r="B71" s="4" t="s">
        <v>19</v>
      </c>
      <c r="D71" s="33">
        <v>0</v>
      </c>
      <c r="F71" s="33">
        <v>-12346101</v>
      </c>
      <c r="H71" s="33">
        <v>0</v>
      </c>
      <c r="J71" s="33">
        <v>-12346101</v>
      </c>
      <c r="L71" s="60">
        <f>J71/'جمع درآمدها'!$D$13</f>
        <v>2.5006071664948875E-3</v>
      </c>
      <c r="N71" s="33">
        <v>0</v>
      </c>
      <c r="P71" s="33">
        <v>-1807471083</v>
      </c>
      <c r="R71" s="33">
        <v>0</v>
      </c>
      <c r="T71" s="33">
        <v>-1807471083</v>
      </c>
      <c r="V71" s="60">
        <v>-8.43E-2</v>
      </c>
    </row>
    <row r="72" spans="2:28" x14ac:dyDescent="0.55000000000000004">
      <c r="B72" s="4" t="s">
        <v>191</v>
      </c>
      <c r="D72" s="33">
        <v>0</v>
      </c>
      <c r="F72" s="33">
        <v>-1528331994</v>
      </c>
      <c r="H72" s="33">
        <v>0</v>
      </c>
      <c r="J72" s="33">
        <v>-1528331994</v>
      </c>
      <c r="L72" s="60">
        <f>J72/'جمع درآمدها'!$D$13</f>
        <v>0.30955181210487598</v>
      </c>
      <c r="N72" s="33">
        <v>0</v>
      </c>
      <c r="P72" s="33">
        <v>-1930607838</v>
      </c>
      <c r="R72" s="33">
        <v>0</v>
      </c>
      <c r="T72" s="33">
        <v>-1930607838</v>
      </c>
      <c r="V72" s="60">
        <v>-9.01E-2</v>
      </c>
    </row>
    <row r="73" spans="2:28" x14ac:dyDescent="0.55000000000000004">
      <c r="B73" s="4" t="s">
        <v>18</v>
      </c>
      <c r="D73" s="33">
        <v>0</v>
      </c>
      <c r="F73" s="33">
        <v>2845048663</v>
      </c>
      <c r="H73" s="33">
        <v>-2767091366</v>
      </c>
      <c r="J73" s="33">
        <v>77957297</v>
      </c>
      <c r="L73" s="60">
        <f>J73/'جمع درآمدها'!$D$13</f>
        <v>-1.5789646914339223E-2</v>
      </c>
      <c r="N73" s="33">
        <v>0</v>
      </c>
      <c r="P73" s="33">
        <v>0</v>
      </c>
      <c r="R73" s="33">
        <v>-2132533302</v>
      </c>
      <c r="T73" s="33">
        <v>-2132533302</v>
      </c>
      <c r="V73" s="60">
        <v>-9.9500000000000005E-2</v>
      </c>
    </row>
    <row r="74" spans="2:28" x14ac:dyDescent="0.55000000000000004">
      <c r="B74" s="4" t="s">
        <v>195</v>
      </c>
      <c r="D74" s="33">
        <v>0</v>
      </c>
      <c r="F74" s="33">
        <v>269880102</v>
      </c>
      <c r="H74" s="33">
        <v>0</v>
      </c>
      <c r="J74" s="33">
        <v>269880102</v>
      </c>
      <c r="L74" s="60">
        <f>J74/'جمع درآمدها'!$D$13</f>
        <v>-5.4662125083503793E-2</v>
      </c>
      <c r="N74" s="33">
        <v>0</v>
      </c>
      <c r="P74" s="33">
        <v>-2444965122</v>
      </c>
      <c r="R74" s="33">
        <v>0</v>
      </c>
      <c r="T74" s="33">
        <v>-2444965122</v>
      </c>
      <c r="V74" s="60">
        <v>-0.11409999999999999</v>
      </c>
    </row>
    <row r="75" spans="2:28" x14ac:dyDescent="0.55000000000000004">
      <c r="B75" s="4" t="s">
        <v>17</v>
      </c>
      <c r="D75" s="33">
        <v>0</v>
      </c>
      <c r="F75" s="33">
        <v>226764587</v>
      </c>
      <c r="H75" s="33">
        <v>-380067953</v>
      </c>
      <c r="J75" s="33">
        <v>-153303366</v>
      </c>
      <c r="L75" s="60">
        <f>J75/'جمع درآمدها'!$D$13</f>
        <v>3.1050409815000599E-2</v>
      </c>
      <c r="N75" s="33">
        <v>240000000</v>
      </c>
      <c r="P75" s="33">
        <v>-2010406082</v>
      </c>
      <c r="R75" s="33">
        <v>-734979156</v>
      </c>
      <c r="T75" s="33">
        <v>-2505385238</v>
      </c>
      <c r="V75" s="60">
        <v>-0.1169</v>
      </c>
    </row>
    <row r="76" spans="2:28" x14ac:dyDescent="0.55000000000000004">
      <c r="B76" s="4" t="s">
        <v>201</v>
      </c>
      <c r="D76" s="33">
        <v>0</v>
      </c>
      <c r="F76" s="33">
        <v>-2528744510</v>
      </c>
      <c r="H76" s="33">
        <v>-253893588</v>
      </c>
      <c r="J76" s="33">
        <v>-2782638098</v>
      </c>
      <c r="L76" s="60">
        <f>J76/'جمع درآمدها'!$D$13</f>
        <v>0.56360180186607123</v>
      </c>
      <c r="N76" s="33">
        <v>0</v>
      </c>
      <c r="P76" s="33">
        <v>-2528744510</v>
      </c>
      <c r="R76" s="33">
        <v>-253893588</v>
      </c>
      <c r="T76" s="33">
        <v>-2782638098</v>
      </c>
      <c r="V76" s="60">
        <v>-0.1298</v>
      </c>
      <c r="AB76" s="83"/>
    </row>
    <row r="77" spans="2:28" x14ac:dyDescent="0.55000000000000004">
      <c r="B77" s="4" t="s">
        <v>23</v>
      </c>
      <c r="D77" s="33">
        <v>0</v>
      </c>
      <c r="F77" s="33">
        <v>-43738200</v>
      </c>
      <c r="H77" s="33">
        <v>0</v>
      </c>
      <c r="J77" s="33">
        <v>-43738200</v>
      </c>
      <c r="L77" s="60">
        <f>J77/'جمع درآمدها'!$D$13</f>
        <v>8.8588337621396986E-3</v>
      </c>
      <c r="N77" s="33">
        <v>0</v>
      </c>
      <c r="P77" s="33">
        <v>-951292093</v>
      </c>
      <c r="R77" s="33">
        <v>-1833807321</v>
      </c>
      <c r="T77" s="33">
        <v>-2785099414</v>
      </c>
      <c r="V77" s="60">
        <v>-0.12989999999999999</v>
      </c>
    </row>
    <row r="78" spans="2:28" ht="22.5" customHeight="1" x14ac:dyDescent="0.55000000000000004">
      <c r="B78" s="4" t="s">
        <v>140</v>
      </c>
      <c r="D78" s="33">
        <v>0</v>
      </c>
      <c r="F78" s="33">
        <v>0</v>
      </c>
      <c r="H78" s="33">
        <v>0</v>
      </c>
      <c r="J78" s="33">
        <v>0</v>
      </c>
      <c r="L78" s="60">
        <f>J78/'جمع درآمدها'!$D$13</f>
        <v>0</v>
      </c>
      <c r="N78" s="33">
        <v>0</v>
      </c>
      <c r="P78" s="33">
        <v>0</v>
      </c>
      <c r="R78" s="33">
        <v>-3405539415</v>
      </c>
      <c r="T78" s="33">
        <v>-3405539415</v>
      </c>
      <c r="V78" s="60">
        <v>-0.15890000000000001</v>
      </c>
    </row>
    <row r="79" spans="2:28" x14ac:dyDescent="0.55000000000000004">
      <c r="B79" s="4" t="s">
        <v>15</v>
      </c>
      <c r="D79" s="33">
        <v>0</v>
      </c>
      <c r="F79" s="33">
        <v>631937466</v>
      </c>
      <c r="H79" s="33">
        <v>0</v>
      </c>
      <c r="J79" s="33">
        <v>631937466</v>
      </c>
      <c r="L79" s="60">
        <f>J79/'جمع درآمدها'!$D$13</f>
        <v>-0.12799404089244204</v>
      </c>
      <c r="N79" s="33">
        <v>646800000</v>
      </c>
      <c r="P79" s="33">
        <v>-1120524082</v>
      </c>
      <c r="R79" s="33">
        <v>-3277002809</v>
      </c>
      <c r="T79" s="33">
        <v>-3750726891</v>
      </c>
      <c r="V79" s="60">
        <v>-0.17499999999999999</v>
      </c>
    </row>
    <row r="80" spans="2:28" x14ac:dyDescent="0.55000000000000004">
      <c r="B80" s="4" t="s">
        <v>95</v>
      </c>
      <c r="D80" s="33">
        <v>0</v>
      </c>
      <c r="F80" s="33">
        <v>0</v>
      </c>
      <c r="H80" s="33">
        <v>0</v>
      </c>
      <c r="J80" s="33">
        <v>0</v>
      </c>
      <c r="L80" s="60">
        <f>J80/'جمع درآمدها'!$D$13</f>
        <v>0</v>
      </c>
      <c r="N80" s="33">
        <v>94500000</v>
      </c>
      <c r="P80" s="33">
        <v>0</v>
      </c>
      <c r="R80" s="33">
        <v>-4073799034</v>
      </c>
      <c r="T80" s="33">
        <v>-3979299034</v>
      </c>
      <c r="V80" s="60">
        <v>-0.18559999999999999</v>
      </c>
    </row>
    <row r="81" spans="2:22" x14ac:dyDescent="0.55000000000000004">
      <c r="B81" s="4" t="s">
        <v>21</v>
      </c>
      <c r="D81" s="33">
        <v>0</v>
      </c>
      <c r="F81" s="33">
        <v>-1191353815</v>
      </c>
      <c r="H81" s="33">
        <v>0</v>
      </c>
      <c r="J81" s="33">
        <v>-1191353815</v>
      </c>
      <c r="L81" s="60">
        <f>J81/'جمع درآمدها'!$D$13</f>
        <v>0.24129949103931878</v>
      </c>
      <c r="N81" s="33">
        <v>172120000</v>
      </c>
      <c r="P81" s="33">
        <v>-5873617335</v>
      </c>
      <c r="R81" s="33">
        <v>0</v>
      </c>
      <c r="T81" s="33">
        <v>-5701497335</v>
      </c>
      <c r="V81" s="60">
        <v>-0.26600000000000001</v>
      </c>
    </row>
    <row r="82" spans="2:22" x14ac:dyDescent="0.55000000000000004">
      <c r="B82" s="4" t="s">
        <v>199</v>
      </c>
      <c r="D82" s="33">
        <v>0</v>
      </c>
      <c r="F82" s="33">
        <v>-1825660171</v>
      </c>
      <c r="H82" s="33">
        <v>0</v>
      </c>
      <c r="J82" s="33">
        <v>-1825660171</v>
      </c>
      <c r="L82" s="60">
        <f>J82/'جمع درآمدها'!$D$13</f>
        <v>0.36977333225986747</v>
      </c>
      <c r="N82" s="33">
        <v>0</v>
      </c>
      <c r="P82" s="33">
        <v>-8164552517</v>
      </c>
      <c r="R82" s="33">
        <v>0</v>
      </c>
      <c r="T82" s="33">
        <v>-8164552517</v>
      </c>
      <c r="V82" s="60">
        <v>-0.38090000000000002</v>
      </c>
    </row>
    <row r="83" spans="2:22" ht="21.75" thickBot="1" x14ac:dyDescent="0.6">
      <c r="B83" s="57" t="s">
        <v>157</v>
      </c>
      <c r="D83" s="59">
        <f>SUM(D11:D82)</f>
        <v>0</v>
      </c>
      <c r="F83" s="59">
        <f>SUM(F11:F82)</f>
        <v>-5581363817</v>
      </c>
      <c r="H83" s="59">
        <f>SUM(H11:H82)</f>
        <v>641452297</v>
      </c>
      <c r="J83" s="59">
        <f>SUM(J11:J82)</f>
        <v>-4939911520</v>
      </c>
      <c r="L83" s="79">
        <f>SUM(L11:L82)</f>
        <v>1.0005408305636454</v>
      </c>
      <c r="N83" s="59">
        <f>SUM(N11:N82)</f>
        <v>8943510976</v>
      </c>
      <c r="P83" s="59">
        <f>SUM(P11:P82)</f>
        <v>-31352656325</v>
      </c>
      <c r="R83" s="59">
        <f>SUM(R11:R82)</f>
        <v>39663674122</v>
      </c>
      <c r="T83" s="59">
        <f>SUM(T11:T82)</f>
        <v>17254528773</v>
      </c>
      <c r="V83" s="79">
        <f>SUM(V11:V82)</f>
        <v>0.80499999999999972</v>
      </c>
    </row>
    <row r="84" spans="2:22" ht="21.75" thickTop="1" x14ac:dyDescent="0.55000000000000004"/>
    <row r="85" spans="2:22" ht="30" x14ac:dyDescent="0.75">
      <c r="L85" s="74">
        <v>9</v>
      </c>
    </row>
  </sheetData>
  <sortState xmlns:xlrd2="http://schemas.microsoft.com/office/spreadsheetml/2017/richdata2" ref="B11:V82">
    <sortCondition descending="1" ref="T11:T82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.25" right="0.25" top="0.75" bottom="0.75" header="0.3" footer="0.3"/>
  <pageSetup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3"/>
  <sheetViews>
    <sheetView rightToLeft="1" topLeftCell="A13" zoomScale="85" zoomScaleNormal="85" workbookViewId="0">
      <selection activeCell="B10" sqref="B10:T30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1.28515625" style="2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2:28" ht="30" x14ac:dyDescent="0.55000000000000004">
      <c r="B3" s="97" t="s">
        <v>70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8" ht="30" x14ac:dyDescent="0.55000000000000004">
      <c r="B4" s="97" t="s">
        <v>175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181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50" customFormat="1" ht="24" x14ac:dyDescent="0.6">
      <c r="B8" s="123" t="s">
        <v>2</v>
      </c>
      <c r="D8" s="122" t="s">
        <v>80</v>
      </c>
      <c r="E8" s="122" t="s">
        <v>80</v>
      </c>
      <c r="F8" s="122" t="s">
        <v>80</v>
      </c>
      <c r="G8" s="122" t="s">
        <v>80</v>
      </c>
      <c r="H8" s="122" t="s">
        <v>80</v>
      </c>
      <c r="J8" s="122" t="s">
        <v>72</v>
      </c>
      <c r="K8" s="122" t="s">
        <v>72</v>
      </c>
      <c r="L8" s="122" t="s">
        <v>72</v>
      </c>
      <c r="M8" s="122" t="s">
        <v>72</v>
      </c>
      <c r="N8" s="122" t="s">
        <v>72</v>
      </c>
      <c r="P8" s="122" t="s">
        <v>73</v>
      </c>
      <c r="Q8" s="122" t="s">
        <v>73</v>
      </c>
      <c r="R8" s="122" t="s">
        <v>73</v>
      </c>
      <c r="S8" s="122" t="s">
        <v>73</v>
      </c>
      <c r="T8" s="122" t="s">
        <v>73</v>
      </c>
    </row>
    <row r="9" spans="2:28" s="50" customFormat="1" ht="56.25" customHeight="1" x14ac:dyDescent="0.6">
      <c r="B9" s="123" t="s">
        <v>2</v>
      </c>
      <c r="D9" s="121" t="s">
        <v>81</v>
      </c>
      <c r="E9" s="75"/>
      <c r="F9" s="121" t="s">
        <v>82</v>
      </c>
      <c r="G9" s="75"/>
      <c r="H9" s="121" t="s">
        <v>83</v>
      </c>
      <c r="J9" s="121" t="s">
        <v>84</v>
      </c>
      <c r="K9" s="75"/>
      <c r="L9" s="121" t="s">
        <v>77</v>
      </c>
      <c r="M9" s="75"/>
      <c r="N9" s="121" t="s">
        <v>85</v>
      </c>
      <c r="P9" s="121" t="s">
        <v>84</v>
      </c>
      <c r="Q9" s="75"/>
      <c r="R9" s="121" t="s">
        <v>77</v>
      </c>
      <c r="S9" s="75"/>
      <c r="T9" s="121" t="s">
        <v>85</v>
      </c>
    </row>
    <row r="10" spans="2:28" s="4" customFormat="1" x14ac:dyDescent="0.55000000000000004">
      <c r="B10" s="56" t="s">
        <v>93</v>
      </c>
      <c r="D10" s="56" t="s">
        <v>94</v>
      </c>
      <c r="F10" s="63">
        <v>302918</v>
      </c>
      <c r="H10" s="63">
        <v>4650</v>
      </c>
      <c r="J10" s="63">
        <v>0</v>
      </c>
      <c r="L10" s="63">
        <v>0</v>
      </c>
      <c r="N10" s="63">
        <v>0</v>
      </c>
      <c r="P10" s="63">
        <v>1408568700</v>
      </c>
      <c r="R10" s="63">
        <v>15269037</v>
      </c>
      <c r="T10" s="63">
        <v>1393299663</v>
      </c>
    </row>
    <row r="11" spans="2:28" s="4" customFormat="1" x14ac:dyDescent="0.55000000000000004">
      <c r="B11" s="4" t="s">
        <v>16</v>
      </c>
      <c r="D11" s="4" t="s">
        <v>106</v>
      </c>
      <c r="F11" s="33">
        <v>130000</v>
      </c>
      <c r="H11" s="33">
        <v>10000</v>
      </c>
      <c r="J11" s="33">
        <v>0</v>
      </c>
      <c r="L11" s="33">
        <v>0</v>
      </c>
      <c r="N11" s="33">
        <v>0</v>
      </c>
      <c r="P11" s="33">
        <v>1300000000</v>
      </c>
      <c r="R11" s="33">
        <v>0</v>
      </c>
      <c r="T11" s="33">
        <v>1300000000</v>
      </c>
    </row>
    <row r="12" spans="2:28" s="4" customFormat="1" x14ac:dyDescent="0.55000000000000004">
      <c r="B12" s="4" t="s">
        <v>110</v>
      </c>
      <c r="D12" s="4" t="s">
        <v>111</v>
      </c>
      <c r="F12" s="33">
        <v>119592</v>
      </c>
      <c r="H12" s="33">
        <v>10000</v>
      </c>
      <c r="J12" s="33">
        <v>0</v>
      </c>
      <c r="L12" s="33">
        <v>0</v>
      </c>
      <c r="N12" s="33">
        <v>0</v>
      </c>
      <c r="P12" s="33">
        <v>1195920000</v>
      </c>
      <c r="R12" s="33">
        <v>0</v>
      </c>
      <c r="T12" s="33">
        <v>1195920000</v>
      </c>
    </row>
    <row r="13" spans="2:28" s="4" customFormat="1" x14ac:dyDescent="0.55000000000000004">
      <c r="B13" s="4" t="s">
        <v>88</v>
      </c>
      <c r="D13" s="4" t="s">
        <v>89</v>
      </c>
      <c r="F13" s="33">
        <v>300000</v>
      </c>
      <c r="H13" s="33">
        <v>3000</v>
      </c>
      <c r="J13" s="33">
        <v>0</v>
      </c>
      <c r="L13" s="33">
        <v>0</v>
      </c>
      <c r="N13" s="33">
        <v>0</v>
      </c>
      <c r="P13" s="33">
        <v>900000000</v>
      </c>
      <c r="R13" s="33">
        <v>18712274</v>
      </c>
      <c r="T13" s="33">
        <v>881287726</v>
      </c>
    </row>
    <row r="14" spans="2:28" s="4" customFormat="1" x14ac:dyDescent="0.55000000000000004">
      <c r="B14" s="4" t="s">
        <v>15</v>
      </c>
      <c r="D14" s="4" t="s">
        <v>104</v>
      </c>
      <c r="F14" s="33">
        <v>168000</v>
      </c>
      <c r="H14" s="33">
        <v>3850</v>
      </c>
      <c r="J14" s="33">
        <v>0</v>
      </c>
      <c r="L14" s="33">
        <v>0</v>
      </c>
      <c r="N14" s="33">
        <v>0</v>
      </c>
      <c r="P14" s="33">
        <v>646800000</v>
      </c>
      <c r="R14" s="33">
        <v>0</v>
      </c>
      <c r="T14" s="33">
        <v>646800000</v>
      </c>
    </row>
    <row r="15" spans="2:28" s="4" customFormat="1" x14ac:dyDescent="0.55000000000000004">
      <c r="B15" s="4" t="s">
        <v>98</v>
      </c>
      <c r="D15" s="4" t="s">
        <v>99</v>
      </c>
      <c r="F15" s="33">
        <v>573500</v>
      </c>
      <c r="H15" s="33">
        <v>800</v>
      </c>
      <c r="J15" s="33">
        <v>0</v>
      </c>
      <c r="L15" s="33">
        <v>0</v>
      </c>
      <c r="N15" s="33">
        <v>0</v>
      </c>
      <c r="P15" s="33">
        <v>458800000</v>
      </c>
      <c r="R15" s="33">
        <v>0</v>
      </c>
      <c r="T15" s="33">
        <v>458800000</v>
      </c>
    </row>
    <row r="16" spans="2:28" s="4" customFormat="1" x14ac:dyDescent="0.55000000000000004">
      <c r="B16" s="4" t="s">
        <v>20</v>
      </c>
      <c r="D16" s="4" t="s">
        <v>97</v>
      </c>
      <c r="F16" s="33">
        <v>1112000</v>
      </c>
      <c r="H16" s="33">
        <v>400</v>
      </c>
      <c r="J16" s="33">
        <v>0</v>
      </c>
      <c r="L16" s="33">
        <v>0</v>
      </c>
      <c r="N16" s="33">
        <v>0</v>
      </c>
      <c r="P16" s="33">
        <v>444800000</v>
      </c>
      <c r="R16" s="33">
        <v>0</v>
      </c>
      <c r="T16" s="33">
        <v>444800000</v>
      </c>
    </row>
    <row r="17" spans="2:20" s="4" customFormat="1" x14ac:dyDescent="0.55000000000000004">
      <c r="B17" s="4" t="s">
        <v>194</v>
      </c>
      <c r="D17" s="4" t="s">
        <v>203</v>
      </c>
      <c r="F17" s="33">
        <v>620000</v>
      </c>
      <c r="H17" s="33">
        <v>800</v>
      </c>
      <c r="J17" s="33">
        <v>0</v>
      </c>
      <c r="L17" s="33">
        <v>0</v>
      </c>
      <c r="N17" s="33">
        <v>0</v>
      </c>
      <c r="P17" s="33">
        <v>496000000</v>
      </c>
      <c r="R17" s="33">
        <v>54708105</v>
      </c>
      <c r="T17" s="33">
        <v>441291895</v>
      </c>
    </row>
    <row r="18" spans="2:20" s="4" customFormat="1" x14ac:dyDescent="0.55000000000000004">
      <c r="B18" s="46" t="s">
        <v>86</v>
      </c>
      <c r="D18" s="46" t="s">
        <v>87</v>
      </c>
      <c r="F18" s="65">
        <v>75000</v>
      </c>
      <c r="H18" s="65">
        <v>4500</v>
      </c>
      <c r="J18" s="65">
        <v>0</v>
      </c>
      <c r="L18" s="65">
        <v>0</v>
      </c>
      <c r="N18" s="65">
        <v>0</v>
      </c>
      <c r="P18" s="65">
        <v>337500000</v>
      </c>
      <c r="R18" s="65">
        <v>0</v>
      </c>
      <c r="T18" s="65">
        <v>337500000</v>
      </c>
    </row>
    <row r="19" spans="2:20" s="4" customFormat="1" x14ac:dyDescent="0.55000000000000004">
      <c r="B19" s="4" t="s">
        <v>187</v>
      </c>
      <c r="D19" s="4" t="s">
        <v>205</v>
      </c>
      <c r="F19" s="33">
        <v>700000</v>
      </c>
      <c r="H19" s="33">
        <v>500</v>
      </c>
      <c r="J19" s="33">
        <v>0</v>
      </c>
      <c r="L19" s="33">
        <v>0</v>
      </c>
      <c r="N19" s="33">
        <v>0</v>
      </c>
      <c r="P19" s="33">
        <v>350000000</v>
      </c>
      <c r="R19" s="33">
        <v>32608696</v>
      </c>
      <c r="T19" s="33">
        <v>317391304</v>
      </c>
    </row>
    <row r="20" spans="2:20" s="4" customFormat="1" x14ac:dyDescent="0.55000000000000004">
      <c r="B20" s="4" t="s">
        <v>196</v>
      </c>
      <c r="D20" s="4" t="s">
        <v>204</v>
      </c>
      <c r="F20" s="33">
        <v>262234</v>
      </c>
      <c r="H20" s="33">
        <v>1100</v>
      </c>
      <c r="J20" s="33">
        <v>0</v>
      </c>
      <c r="L20" s="33">
        <v>0</v>
      </c>
      <c r="N20" s="33">
        <v>0</v>
      </c>
      <c r="P20" s="33">
        <v>288457400</v>
      </c>
      <c r="R20" s="33">
        <v>32906548</v>
      </c>
      <c r="T20" s="33">
        <v>255550852</v>
      </c>
    </row>
    <row r="21" spans="2:20" s="4" customFormat="1" x14ac:dyDescent="0.55000000000000004">
      <c r="B21" s="4" t="s">
        <v>100</v>
      </c>
      <c r="D21" s="4" t="s">
        <v>101</v>
      </c>
      <c r="F21" s="33">
        <v>48172</v>
      </c>
      <c r="H21" s="33">
        <v>5200</v>
      </c>
      <c r="J21" s="33">
        <v>0</v>
      </c>
      <c r="L21" s="33">
        <v>0</v>
      </c>
      <c r="N21" s="33">
        <v>0</v>
      </c>
      <c r="P21" s="33">
        <v>250494400</v>
      </c>
      <c r="R21" s="33">
        <v>0</v>
      </c>
      <c r="T21" s="33">
        <v>250494400</v>
      </c>
    </row>
    <row r="22" spans="2:20" s="4" customFormat="1" x14ac:dyDescent="0.55000000000000004">
      <c r="B22" s="4" t="s">
        <v>17</v>
      </c>
      <c r="D22" s="4" t="s">
        <v>92</v>
      </c>
      <c r="F22" s="33">
        <v>400000</v>
      </c>
      <c r="H22" s="33">
        <v>600</v>
      </c>
      <c r="J22" s="33">
        <v>0</v>
      </c>
      <c r="L22" s="33">
        <v>0</v>
      </c>
      <c r="N22" s="33">
        <v>0</v>
      </c>
      <c r="P22" s="33">
        <v>240000000</v>
      </c>
      <c r="R22" s="33">
        <v>0</v>
      </c>
      <c r="T22" s="33">
        <v>240000000</v>
      </c>
    </row>
    <row r="23" spans="2:20" s="4" customFormat="1" x14ac:dyDescent="0.55000000000000004">
      <c r="B23" s="4" t="s">
        <v>90</v>
      </c>
      <c r="D23" s="4" t="s">
        <v>91</v>
      </c>
      <c r="F23" s="33">
        <v>280000</v>
      </c>
      <c r="H23" s="33">
        <v>850</v>
      </c>
      <c r="J23" s="33">
        <v>0</v>
      </c>
      <c r="L23" s="33">
        <v>0</v>
      </c>
      <c r="N23" s="33">
        <v>0</v>
      </c>
      <c r="P23" s="33">
        <v>238000000</v>
      </c>
      <c r="R23" s="33">
        <v>0</v>
      </c>
      <c r="T23" s="33">
        <v>238000000</v>
      </c>
    </row>
    <row r="24" spans="2:20" s="4" customFormat="1" x14ac:dyDescent="0.55000000000000004">
      <c r="B24" s="4" t="s">
        <v>21</v>
      </c>
      <c r="D24" s="4" t="s">
        <v>205</v>
      </c>
      <c r="F24" s="33">
        <v>66200</v>
      </c>
      <c r="H24" s="33">
        <v>2600</v>
      </c>
      <c r="J24" s="33">
        <v>0</v>
      </c>
      <c r="L24" s="33">
        <v>0</v>
      </c>
      <c r="N24" s="33">
        <v>0</v>
      </c>
      <c r="P24" s="33">
        <v>172120000</v>
      </c>
      <c r="R24" s="33">
        <v>0</v>
      </c>
      <c r="T24" s="33">
        <v>172120000</v>
      </c>
    </row>
    <row r="25" spans="2:20" s="4" customFormat="1" ht="42" x14ac:dyDescent="0.55000000000000004">
      <c r="B25" s="4" t="s">
        <v>107</v>
      </c>
      <c r="D25" s="4" t="s">
        <v>108</v>
      </c>
      <c r="F25" s="33">
        <v>234000</v>
      </c>
      <c r="H25" s="33">
        <v>630</v>
      </c>
      <c r="J25" s="33">
        <v>0</v>
      </c>
      <c r="L25" s="33">
        <v>0</v>
      </c>
      <c r="N25" s="33">
        <v>0</v>
      </c>
      <c r="P25" s="33">
        <v>147420000</v>
      </c>
      <c r="R25" s="33">
        <v>0</v>
      </c>
      <c r="T25" s="33">
        <v>147420000</v>
      </c>
    </row>
    <row r="26" spans="2:20" s="4" customFormat="1" x14ac:dyDescent="0.55000000000000004">
      <c r="B26" s="4" t="s">
        <v>102</v>
      </c>
      <c r="D26" s="4" t="s">
        <v>103</v>
      </c>
      <c r="F26" s="33">
        <v>1741896</v>
      </c>
      <c r="H26" s="33">
        <v>66</v>
      </c>
      <c r="J26" s="33">
        <v>0</v>
      </c>
      <c r="L26" s="33">
        <v>0</v>
      </c>
      <c r="N26" s="33">
        <v>0</v>
      </c>
      <c r="P26" s="33">
        <v>114965136</v>
      </c>
      <c r="R26" s="33">
        <v>0</v>
      </c>
      <c r="T26" s="33">
        <v>114965136</v>
      </c>
    </row>
    <row r="27" spans="2:20" s="4" customFormat="1" x14ac:dyDescent="0.55000000000000004">
      <c r="B27" s="4" t="s">
        <v>95</v>
      </c>
      <c r="D27" s="4" t="s">
        <v>96</v>
      </c>
      <c r="F27" s="33">
        <v>700000</v>
      </c>
      <c r="H27" s="33">
        <v>135</v>
      </c>
      <c r="J27" s="33">
        <v>0</v>
      </c>
      <c r="L27" s="33">
        <v>0</v>
      </c>
      <c r="N27" s="33">
        <v>0</v>
      </c>
      <c r="P27" s="33">
        <v>94500000</v>
      </c>
      <c r="R27" s="33">
        <v>0</v>
      </c>
      <c r="T27" s="33">
        <v>94500000</v>
      </c>
    </row>
    <row r="28" spans="2:20" s="4" customFormat="1" ht="20.25" customHeight="1" x14ac:dyDescent="0.55000000000000004">
      <c r="B28" s="4" t="s">
        <v>105</v>
      </c>
      <c r="D28" s="4" t="s">
        <v>207</v>
      </c>
      <c r="F28" s="33">
        <v>800000</v>
      </c>
      <c r="H28" s="33">
        <v>13</v>
      </c>
      <c r="J28" s="33">
        <v>0</v>
      </c>
      <c r="L28" s="33">
        <v>0</v>
      </c>
      <c r="N28" s="33">
        <v>0</v>
      </c>
      <c r="P28" s="33">
        <v>10400000</v>
      </c>
      <c r="R28" s="33">
        <v>0</v>
      </c>
      <c r="T28" s="33">
        <v>10400000</v>
      </c>
    </row>
    <row r="29" spans="2:20" s="4" customFormat="1" x14ac:dyDescent="0.55000000000000004">
      <c r="B29" s="4" t="s">
        <v>109</v>
      </c>
      <c r="D29" s="4" t="s">
        <v>87</v>
      </c>
      <c r="F29" s="33">
        <v>1135</v>
      </c>
      <c r="H29" s="33">
        <v>2000</v>
      </c>
      <c r="J29" s="33">
        <v>0</v>
      </c>
      <c r="L29" s="33">
        <v>0</v>
      </c>
      <c r="N29" s="33">
        <v>0</v>
      </c>
      <c r="P29" s="33">
        <v>2270000</v>
      </c>
      <c r="R29" s="33">
        <v>0</v>
      </c>
      <c r="T29" s="33">
        <v>2270000</v>
      </c>
    </row>
    <row r="30" spans="2:20" s="4" customFormat="1" x14ac:dyDescent="0.55000000000000004">
      <c r="B30" s="4" t="s">
        <v>202</v>
      </c>
      <c r="D30" s="4" t="s">
        <v>206</v>
      </c>
      <c r="F30" s="33">
        <v>700000</v>
      </c>
      <c r="H30" s="33">
        <v>1</v>
      </c>
      <c r="J30" s="33">
        <v>0</v>
      </c>
      <c r="L30" s="33">
        <v>0</v>
      </c>
      <c r="N30" s="33">
        <v>0</v>
      </c>
      <c r="P30" s="33">
        <v>700000</v>
      </c>
      <c r="R30" s="33">
        <v>0</v>
      </c>
      <c r="T30" s="33">
        <v>700000</v>
      </c>
    </row>
    <row r="31" spans="2:20" ht="21.75" thickBot="1" x14ac:dyDescent="0.6">
      <c r="B31" s="81" t="s">
        <v>157</v>
      </c>
      <c r="C31" s="81"/>
      <c r="D31" s="81"/>
      <c r="E31" s="81"/>
      <c r="F31" s="82">
        <f>SUM(F10:F30)</f>
        <v>9334647</v>
      </c>
      <c r="G31" s="81"/>
      <c r="H31" s="82">
        <f>SUM(H10:H30)</f>
        <v>51695</v>
      </c>
      <c r="J31" s="10">
        <f>SUM(J10:J30)</f>
        <v>0</v>
      </c>
      <c r="L31" s="10">
        <f>SUM(L10:L30)</f>
        <v>0</v>
      </c>
      <c r="N31" s="10">
        <f>SUM(N10:N30)</f>
        <v>0</v>
      </c>
      <c r="P31" s="10">
        <f>SUM(P10:P30)</f>
        <v>9097715636</v>
      </c>
      <c r="R31" s="10">
        <f>SUM(R10:R30)</f>
        <v>154204660</v>
      </c>
      <c r="T31" s="10">
        <f>SUM(T10:T30)</f>
        <v>8943510976</v>
      </c>
    </row>
    <row r="32" spans="2:20" ht="21.75" thickTop="1" x14ac:dyDescent="0.55000000000000004"/>
    <row r="33" spans="10:10" ht="30" x14ac:dyDescent="0.75">
      <c r="J33" s="69">
        <v>10</v>
      </c>
    </row>
  </sheetData>
  <sortState xmlns:xlrd2="http://schemas.microsoft.com/office/spreadsheetml/2017/richdata2" ref="B10:T30">
    <sortCondition descending="1" ref="T10:T30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.25" right="0.25" top="0.75" bottom="0.75" header="0.3" footer="0.3"/>
  <pageSetup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7"/>
  <sheetViews>
    <sheetView rightToLeft="1" topLeftCell="A16" zoomScale="70" zoomScaleNormal="70" workbookViewId="0">
      <selection activeCell="AB17" sqref="AB17"/>
    </sheetView>
  </sheetViews>
  <sheetFormatPr defaultRowHeight="21" x14ac:dyDescent="0.55000000000000004"/>
  <cols>
    <col min="1" max="1" width="3.7109375" style="4" customWidth="1"/>
    <col min="2" max="2" width="28.140625" style="4" bestFit="1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33.7109375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3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2:28" ht="30" x14ac:dyDescent="0.55000000000000004">
      <c r="B3" s="99" t="s">
        <v>70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2:28" ht="30" x14ac:dyDescent="0.55000000000000004">
      <c r="B4" s="99" t="s">
        <v>175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182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98" t="s">
        <v>2</v>
      </c>
      <c r="D8" s="99" t="s">
        <v>72</v>
      </c>
      <c r="E8" s="99" t="s">
        <v>72</v>
      </c>
      <c r="F8" s="99" t="s">
        <v>72</v>
      </c>
      <c r="G8" s="99" t="s">
        <v>72</v>
      </c>
      <c r="H8" s="99" t="s">
        <v>72</v>
      </c>
      <c r="I8" s="99" t="s">
        <v>72</v>
      </c>
      <c r="J8" s="99" t="s">
        <v>72</v>
      </c>
      <c r="L8" s="99" t="s">
        <v>73</v>
      </c>
      <c r="M8" s="99" t="s">
        <v>73</v>
      </c>
      <c r="N8" s="99" t="s">
        <v>73</v>
      </c>
      <c r="O8" s="99" t="s">
        <v>73</v>
      </c>
      <c r="P8" s="99" t="s">
        <v>73</v>
      </c>
      <c r="Q8" s="99" t="s">
        <v>73</v>
      </c>
      <c r="R8" s="99" t="s">
        <v>73</v>
      </c>
    </row>
    <row r="9" spans="2:28" ht="48" customHeight="1" x14ac:dyDescent="0.65">
      <c r="B9" s="98" t="s">
        <v>2</v>
      </c>
      <c r="D9" s="102" t="s">
        <v>6</v>
      </c>
      <c r="E9" s="64"/>
      <c r="F9" s="102" t="s">
        <v>112</v>
      </c>
      <c r="G9" s="64"/>
      <c r="H9" s="102" t="s">
        <v>113</v>
      </c>
      <c r="I9" s="64"/>
      <c r="J9" s="102" t="s">
        <v>114</v>
      </c>
      <c r="K9" s="49"/>
      <c r="L9" s="102" t="s">
        <v>6</v>
      </c>
      <c r="M9" s="64"/>
      <c r="N9" s="102" t="s">
        <v>112</v>
      </c>
      <c r="O9" s="64"/>
      <c r="P9" s="102" t="s">
        <v>113</v>
      </c>
      <c r="Q9" s="64"/>
      <c r="R9" s="102" t="s">
        <v>114</v>
      </c>
    </row>
    <row r="10" spans="2:28" x14ac:dyDescent="0.55000000000000004">
      <c r="B10" s="56" t="s">
        <v>198</v>
      </c>
      <c r="D10" s="87">
        <v>369736</v>
      </c>
      <c r="E10" s="88"/>
      <c r="F10" s="87">
        <v>10823937285</v>
      </c>
      <c r="G10" s="88"/>
      <c r="H10" s="87">
        <v>10938146834</v>
      </c>
      <c r="I10" s="88"/>
      <c r="J10" s="87">
        <v>-114209548</v>
      </c>
      <c r="L10" s="87">
        <v>369736</v>
      </c>
      <c r="M10" s="88"/>
      <c r="N10" s="87">
        <v>10823937285</v>
      </c>
      <c r="O10" s="88"/>
      <c r="P10" s="87">
        <v>8153171164</v>
      </c>
      <c r="Q10" s="88"/>
      <c r="R10" s="87">
        <v>2670766121</v>
      </c>
    </row>
    <row r="11" spans="2:28" x14ac:dyDescent="0.55000000000000004">
      <c r="B11" s="4" t="s">
        <v>189</v>
      </c>
      <c r="D11" s="84">
        <v>80347</v>
      </c>
      <c r="E11" s="88"/>
      <c r="F11" s="84">
        <v>11648884220</v>
      </c>
      <c r="G11" s="88"/>
      <c r="H11" s="84">
        <v>10575691101</v>
      </c>
      <c r="I11" s="88"/>
      <c r="J11" s="84">
        <v>1073193119</v>
      </c>
      <c r="L11" s="84">
        <v>80347</v>
      </c>
      <c r="M11" s="88"/>
      <c r="N11" s="84">
        <v>11648884220</v>
      </c>
      <c r="O11" s="88"/>
      <c r="P11" s="84">
        <v>10825657773</v>
      </c>
      <c r="Q11" s="88"/>
      <c r="R11" s="84">
        <v>823226447</v>
      </c>
    </row>
    <row r="12" spans="2:28" x14ac:dyDescent="0.55000000000000004">
      <c r="B12" s="4" t="s">
        <v>187</v>
      </c>
      <c r="D12" s="84">
        <v>700000</v>
      </c>
      <c r="E12" s="88"/>
      <c r="F12" s="84">
        <v>14730826950</v>
      </c>
      <c r="G12" s="88"/>
      <c r="H12" s="84">
        <v>13206948300</v>
      </c>
      <c r="I12" s="88"/>
      <c r="J12" s="84">
        <v>1523878650</v>
      </c>
      <c r="L12" s="84">
        <v>700000</v>
      </c>
      <c r="M12" s="88"/>
      <c r="N12" s="84">
        <v>14730826950</v>
      </c>
      <c r="O12" s="88"/>
      <c r="P12" s="84">
        <v>14330214304</v>
      </c>
      <c r="Q12" s="88"/>
      <c r="R12" s="84">
        <v>400612646</v>
      </c>
    </row>
    <row r="13" spans="2:28" x14ac:dyDescent="0.55000000000000004">
      <c r="B13" s="4" t="s">
        <v>22</v>
      </c>
      <c r="D13" s="84">
        <v>1</v>
      </c>
      <c r="E13" s="88"/>
      <c r="F13" s="84">
        <v>9284</v>
      </c>
      <c r="G13" s="88"/>
      <c r="H13" s="84">
        <v>130092756</v>
      </c>
      <c r="I13" s="88"/>
      <c r="J13" s="84">
        <v>-130083471</v>
      </c>
      <c r="L13" s="84">
        <v>1</v>
      </c>
      <c r="M13" s="88"/>
      <c r="N13" s="84">
        <v>9284</v>
      </c>
      <c r="O13" s="88"/>
      <c r="P13" s="84">
        <v>8958</v>
      </c>
      <c r="Q13" s="88"/>
      <c r="R13" s="84">
        <v>326</v>
      </c>
    </row>
    <row r="14" spans="2:28" x14ac:dyDescent="0.55000000000000004">
      <c r="B14" s="4" t="s">
        <v>18</v>
      </c>
      <c r="D14" s="84">
        <v>0</v>
      </c>
      <c r="E14" s="88"/>
      <c r="F14" s="84">
        <v>0</v>
      </c>
      <c r="G14" s="88"/>
      <c r="H14" s="84">
        <v>-2845048663</v>
      </c>
      <c r="I14" s="88"/>
      <c r="J14" s="84">
        <v>2845048663</v>
      </c>
      <c r="L14" s="84">
        <v>0</v>
      </c>
      <c r="M14" s="88"/>
      <c r="N14" s="84">
        <v>0</v>
      </c>
      <c r="O14" s="88"/>
      <c r="P14" s="84">
        <v>0</v>
      </c>
      <c r="Q14" s="88"/>
      <c r="R14" s="84">
        <v>0</v>
      </c>
    </row>
    <row r="15" spans="2:28" x14ac:dyDescent="0.55000000000000004">
      <c r="B15" s="4" t="s">
        <v>190</v>
      </c>
      <c r="D15" s="84">
        <v>0</v>
      </c>
      <c r="E15" s="88"/>
      <c r="F15" s="84">
        <v>0</v>
      </c>
      <c r="G15" s="88"/>
      <c r="H15" s="84">
        <v>1200319452</v>
      </c>
      <c r="I15" s="88"/>
      <c r="J15" s="84">
        <v>-1200319452</v>
      </c>
      <c r="L15" s="84">
        <v>0</v>
      </c>
      <c r="M15" s="88"/>
      <c r="N15" s="84">
        <v>0</v>
      </c>
      <c r="O15" s="88"/>
      <c r="P15" s="84">
        <v>0</v>
      </c>
      <c r="Q15" s="88"/>
      <c r="R15" s="84">
        <v>0</v>
      </c>
    </row>
    <row r="16" spans="2:28" x14ac:dyDescent="0.55000000000000004">
      <c r="B16" s="4" t="s">
        <v>188</v>
      </c>
      <c r="D16" s="84">
        <v>0</v>
      </c>
      <c r="E16" s="88"/>
      <c r="F16" s="84">
        <v>0</v>
      </c>
      <c r="G16" s="88"/>
      <c r="H16" s="84">
        <v>3560817747</v>
      </c>
      <c r="I16" s="88"/>
      <c r="J16" s="84">
        <v>-3560817747</v>
      </c>
      <c r="L16" s="84">
        <v>0</v>
      </c>
      <c r="M16" s="88"/>
      <c r="N16" s="84">
        <v>0</v>
      </c>
      <c r="O16" s="88"/>
      <c r="P16" s="84">
        <v>0</v>
      </c>
      <c r="Q16" s="88"/>
      <c r="R16" s="84">
        <v>0</v>
      </c>
    </row>
    <row r="17" spans="2:18" x14ac:dyDescent="0.55000000000000004">
      <c r="B17" s="46" t="s">
        <v>200</v>
      </c>
      <c r="D17" s="89">
        <v>235000</v>
      </c>
      <c r="E17" s="88"/>
      <c r="F17" s="89">
        <v>754533652</v>
      </c>
      <c r="G17" s="88"/>
      <c r="H17" s="89">
        <v>374557243</v>
      </c>
      <c r="I17" s="88"/>
      <c r="J17" s="89">
        <v>379976409</v>
      </c>
      <c r="L17" s="89">
        <v>235000</v>
      </c>
      <c r="M17" s="88"/>
      <c r="N17" s="89">
        <v>754533652</v>
      </c>
      <c r="O17" s="88"/>
      <c r="P17" s="89">
        <v>872023392</v>
      </c>
      <c r="Q17" s="88"/>
      <c r="R17" s="89">
        <v>-117489739</v>
      </c>
    </row>
    <row r="18" spans="2:18" x14ac:dyDescent="0.55000000000000004">
      <c r="B18" s="4" t="s">
        <v>197</v>
      </c>
      <c r="D18" s="84">
        <v>301283</v>
      </c>
      <c r="E18" s="88"/>
      <c r="F18" s="84">
        <v>6687619876</v>
      </c>
      <c r="G18" s="88"/>
      <c r="H18" s="84">
        <v>6951171398</v>
      </c>
      <c r="I18" s="88"/>
      <c r="J18" s="84">
        <v>-263551521</v>
      </c>
      <c r="L18" s="84">
        <v>301283</v>
      </c>
      <c r="M18" s="88"/>
      <c r="N18" s="84">
        <v>6687619876</v>
      </c>
      <c r="O18" s="88"/>
      <c r="P18" s="84">
        <v>7052892307</v>
      </c>
      <c r="Q18" s="88"/>
      <c r="R18" s="84">
        <v>-365272430</v>
      </c>
    </row>
    <row r="19" spans="2:18" x14ac:dyDescent="0.55000000000000004">
      <c r="B19" s="4" t="s">
        <v>185</v>
      </c>
      <c r="D19" s="84">
        <v>2729680</v>
      </c>
      <c r="E19" s="88"/>
      <c r="F19" s="84">
        <v>6354872742</v>
      </c>
      <c r="G19" s="88"/>
      <c r="H19" s="84">
        <v>5582679207</v>
      </c>
      <c r="I19" s="88"/>
      <c r="J19" s="84">
        <v>772193535</v>
      </c>
      <c r="L19" s="84">
        <v>2729680</v>
      </c>
      <c r="M19" s="88"/>
      <c r="N19" s="84">
        <v>6354872742</v>
      </c>
      <c r="O19" s="88"/>
      <c r="P19" s="84">
        <v>6783173750</v>
      </c>
      <c r="Q19" s="88"/>
      <c r="R19" s="84">
        <v>-428301007</v>
      </c>
    </row>
    <row r="20" spans="2:18" x14ac:dyDescent="0.55000000000000004">
      <c r="B20" s="4" t="s">
        <v>186</v>
      </c>
      <c r="D20" s="84">
        <v>332919</v>
      </c>
      <c r="E20" s="88"/>
      <c r="F20" s="84">
        <v>3359022039</v>
      </c>
      <c r="G20" s="88"/>
      <c r="H20" s="84">
        <v>3507613260</v>
      </c>
      <c r="I20" s="88"/>
      <c r="J20" s="84">
        <v>-148591220</v>
      </c>
      <c r="L20" s="84">
        <v>332919</v>
      </c>
      <c r="M20" s="88"/>
      <c r="N20" s="84">
        <v>3359022039</v>
      </c>
      <c r="O20" s="88"/>
      <c r="P20" s="84">
        <v>3937310734</v>
      </c>
      <c r="Q20" s="88"/>
      <c r="R20" s="84">
        <v>-578288694</v>
      </c>
    </row>
    <row r="21" spans="2:18" x14ac:dyDescent="0.55000000000000004">
      <c r="B21" s="4" t="s">
        <v>196</v>
      </c>
      <c r="D21" s="84">
        <v>262234</v>
      </c>
      <c r="E21" s="88"/>
      <c r="F21" s="84">
        <v>1743907104</v>
      </c>
      <c r="G21" s="88"/>
      <c r="H21" s="84">
        <v>1749120578</v>
      </c>
      <c r="I21" s="88"/>
      <c r="J21" s="84">
        <v>-5213473</v>
      </c>
      <c r="L21" s="84">
        <v>262234</v>
      </c>
      <c r="M21" s="88"/>
      <c r="N21" s="84">
        <v>1743907104</v>
      </c>
      <c r="O21" s="88"/>
      <c r="P21" s="84">
        <v>2347007177</v>
      </c>
      <c r="Q21" s="88"/>
      <c r="R21" s="84">
        <v>-603100072</v>
      </c>
    </row>
    <row r="22" spans="2:18" x14ac:dyDescent="0.55000000000000004">
      <c r="B22" s="46" t="s">
        <v>23</v>
      </c>
      <c r="D22" s="89">
        <v>1100000</v>
      </c>
      <c r="E22" s="88"/>
      <c r="F22" s="89">
        <v>3985643475</v>
      </c>
      <c r="G22" s="88"/>
      <c r="H22" s="89">
        <v>4029381675</v>
      </c>
      <c r="I22" s="88"/>
      <c r="J22" s="89">
        <v>-43738200</v>
      </c>
      <c r="L22" s="89">
        <v>1100000</v>
      </c>
      <c r="M22" s="88"/>
      <c r="N22" s="89">
        <v>3985643475</v>
      </c>
      <c r="O22" s="88"/>
      <c r="P22" s="89">
        <v>4936935568</v>
      </c>
      <c r="Q22" s="88"/>
      <c r="R22" s="89">
        <v>-951292093</v>
      </c>
    </row>
    <row r="23" spans="2:18" x14ac:dyDescent="0.55000000000000004">
      <c r="B23" s="46" t="s">
        <v>194</v>
      </c>
      <c r="D23" s="89">
        <v>620000</v>
      </c>
      <c r="E23" s="88"/>
      <c r="F23" s="89">
        <v>3993695280</v>
      </c>
      <c r="G23" s="88"/>
      <c r="H23" s="89">
        <v>3956716620</v>
      </c>
      <c r="I23" s="88"/>
      <c r="J23" s="89">
        <v>36978660</v>
      </c>
      <c r="L23" s="89">
        <v>620000</v>
      </c>
      <c r="M23" s="88"/>
      <c r="N23" s="89">
        <v>3993695280</v>
      </c>
      <c r="O23" s="88"/>
      <c r="P23" s="89">
        <v>4950675582</v>
      </c>
      <c r="Q23" s="88"/>
      <c r="R23" s="89">
        <v>-956980302</v>
      </c>
    </row>
    <row r="24" spans="2:18" x14ac:dyDescent="0.55000000000000004">
      <c r="B24" s="4" t="s">
        <v>15</v>
      </c>
      <c r="D24" s="84">
        <v>1382000</v>
      </c>
      <c r="E24" s="88"/>
      <c r="F24" s="84">
        <v>8819648982</v>
      </c>
      <c r="G24" s="88"/>
      <c r="H24" s="84">
        <v>8187711516</v>
      </c>
      <c r="I24" s="88"/>
      <c r="J24" s="84">
        <v>631937466</v>
      </c>
      <c r="L24" s="84">
        <v>1382000</v>
      </c>
      <c r="M24" s="88"/>
      <c r="N24" s="84">
        <v>8819648982</v>
      </c>
      <c r="O24" s="88"/>
      <c r="P24" s="84">
        <v>9940173064</v>
      </c>
      <c r="Q24" s="88"/>
      <c r="R24" s="84">
        <v>-1120524082</v>
      </c>
    </row>
    <row r="25" spans="2:18" x14ac:dyDescent="0.55000000000000004">
      <c r="B25" s="4" t="s">
        <v>192</v>
      </c>
      <c r="D25" s="84">
        <v>363478</v>
      </c>
      <c r="E25" s="88"/>
      <c r="F25" s="84">
        <v>8563172749</v>
      </c>
      <c r="G25" s="88"/>
      <c r="H25" s="84">
        <v>8386128249</v>
      </c>
      <c r="I25" s="88"/>
      <c r="J25" s="84">
        <v>177044500</v>
      </c>
      <c r="L25" s="84">
        <v>363478</v>
      </c>
      <c r="M25" s="88"/>
      <c r="N25" s="84">
        <v>8563172749</v>
      </c>
      <c r="O25" s="88"/>
      <c r="P25" s="84">
        <v>10136147686</v>
      </c>
      <c r="Q25" s="88"/>
      <c r="R25" s="84">
        <v>-1572974936</v>
      </c>
    </row>
    <row r="26" spans="2:18" ht="29.25" customHeight="1" x14ac:dyDescent="0.55000000000000004">
      <c r="B26" s="4" t="s">
        <v>193</v>
      </c>
      <c r="D26" s="84">
        <v>363803</v>
      </c>
      <c r="E26" s="88"/>
      <c r="F26" s="84">
        <v>5308851303</v>
      </c>
      <c r="G26" s="88"/>
      <c r="H26" s="84">
        <v>5572847314</v>
      </c>
      <c r="I26" s="88"/>
      <c r="J26" s="84">
        <v>-263996010</v>
      </c>
      <c r="L26" s="84">
        <v>363803</v>
      </c>
      <c r="M26" s="88"/>
      <c r="N26" s="84">
        <v>5308851303</v>
      </c>
      <c r="O26" s="88"/>
      <c r="P26" s="84">
        <v>6882424184</v>
      </c>
      <c r="Q26" s="88"/>
      <c r="R26" s="84">
        <v>-1573572880</v>
      </c>
    </row>
    <row r="27" spans="2:18" x14ac:dyDescent="0.55000000000000004">
      <c r="B27" s="4" t="s">
        <v>19</v>
      </c>
      <c r="D27" s="84">
        <v>414000</v>
      </c>
      <c r="E27" s="88"/>
      <c r="F27" s="84">
        <v>8107272990</v>
      </c>
      <c r="G27" s="88"/>
      <c r="H27" s="84">
        <v>8119619091</v>
      </c>
      <c r="I27" s="88"/>
      <c r="J27" s="84">
        <v>-12346101</v>
      </c>
      <c r="L27" s="84">
        <v>414000</v>
      </c>
      <c r="M27" s="88"/>
      <c r="N27" s="84">
        <v>8107272990</v>
      </c>
      <c r="O27" s="88"/>
      <c r="P27" s="84">
        <v>9914744073</v>
      </c>
      <c r="Q27" s="88"/>
      <c r="R27" s="84">
        <v>-1807471083</v>
      </c>
    </row>
    <row r="28" spans="2:18" ht="21.75" customHeight="1" x14ac:dyDescent="0.55000000000000004">
      <c r="B28" s="4" t="s">
        <v>191</v>
      </c>
      <c r="D28" s="84">
        <v>1156000</v>
      </c>
      <c r="E28" s="88"/>
      <c r="F28" s="84">
        <v>14938583400</v>
      </c>
      <c r="G28" s="88"/>
      <c r="H28" s="84">
        <v>16466915394</v>
      </c>
      <c r="I28" s="88"/>
      <c r="J28" s="84">
        <v>-1528331994</v>
      </c>
      <c r="L28" s="84">
        <v>1156000</v>
      </c>
      <c r="M28" s="88"/>
      <c r="N28" s="84">
        <v>14938583400</v>
      </c>
      <c r="O28" s="88"/>
      <c r="P28" s="84">
        <v>16869191238</v>
      </c>
      <c r="Q28" s="88"/>
      <c r="R28" s="84">
        <v>-1930607838</v>
      </c>
    </row>
    <row r="29" spans="2:18" x14ac:dyDescent="0.55000000000000004">
      <c r="B29" s="4" t="s">
        <v>17</v>
      </c>
      <c r="D29" s="84">
        <v>760847</v>
      </c>
      <c r="E29" s="88"/>
      <c r="F29" s="84">
        <v>6670742050</v>
      </c>
      <c r="G29" s="88"/>
      <c r="H29" s="84">
        <v>6443977463</v>
      </c>
      <c r="I29" s="88"/>
      <c r="J29" s="84">
        <v>226764587</v>
      </c>
      <c r="L29" s="84">
        <v>760847</v>
      </c>
      <c r="M29" s="88"/>
      <c r="N29" s="84">
        <v>6670742050</v>
      </c>
      <c r="O29" s="88"/>
      <c r="P29" s="84">
        <v>8681148133</v>
      </c>
      <c r="Q29" s="88"/>
      <c r="R29" s="84">
        <v>-2010406082</v>
      </c>
    </row>
    <row r="30" spans="2:18" x14ac:dyDescent="0.55000000000000004">
      <c r="B30" s="4" t="s">
        <v>20</v>
      </c>
      <c r="D30" s="84">
        <v>1411000</v>
      </c>
      <c r="E30" s="88"/>
      <c r="F30" s="84">
        <v>13493055771</v>
      </c>
      <c r="G30" s="88"/>
      <c r="H30" s="84">
        <v>14194358046</v>
      </c>
      <c r="I30" s="88"/>
      <c r="J30" s="84">
        <v>-701302275</v>
      </c>
      <c r="L30" s="84">
        <v>1411000</v>
      </c>
      <c r="M30" s="88"/>
      <c r="N30" s="84">
        <v>13493055771</v>
      </c>
      <c r="O30" s="88"/>
      <c r="P30" s="84">
        <v>15712156914</v>
      </c>
      <c r="Q30" s="88"/>
      <c r="R30" s="84">
        <v>-2219101143</v>
      </c>
    </row>
    <row r="31" spans="2:18" x14ac:dyDescent="0.55000000000000004">
      <c r="B31" s="4" t="s">
        <v>195</v>
      </c>
      <c r="D31" s="84">
        <v>577650</v>
      </c>
      <c r="E31" s="88"/>
      <c r="F31" s="84">
        <v>7769101653</v>
      </c>
      <c r="G31" s="88"/>
      <c r="H31" s="84">
        <v>7499221551</v>
      </c>
      <c r="I31" s="88"/>
      <c r="J31" s="84">
        <v>269880102</v>
      </c>
      <c r="L31" s="84">
        <v>577650</v>
      </c>
      <c r="M31" s="88"/>
      <c r="N31" s="84">
        <v>7769101653</v>
      </c>
      <c r="O31" s="88"/>
      <c r="P31" s="84">
        <v>10214066776</v>
      </c>
      <c r="Q31" s="88"/>
      <c r="R31" s="84">
        <v>-2444965122</v>
      </c>
    </row>
    <row r="32" spans="2:18" x14ac:dyDescent="0.55000000000000004">
      <c r="B32" s="4" t="s">
        <v>201</v>
      </c>
      <c r="D32" s="84">
        <v>3420444</v>
      </c>
      <c r="E32" s="88"/>
      <c r="F32" s="84">
        <v>9316253061</v>
      </c>
      <c r="G32" s="88"/>
      <c r="H32" s="84">
        <v>11844997572</v>
      </c>
      <c r="I32" s="88"/>
      <c r="J32" s="84">
        <v>-2528744510</v>
      </c>
      <c r="L32" s="84">
        <v>3420444</v>
      </c>
      <c r="M32" s="88"/>
      <c r="N32" s="84">
        <v>9316253061</v>
      </c>
      <c r="O32" s="88"/>
      <c r="P32" s="84">
        <v>11844997572</v>
      </c>
      <c r="Q32" s="88"/>
      <c r="R32" s="84">
        <v>-2528744510</v>
      </c>
    </row>
    <row r="33" spans="2:18" x14ac:dyDescent="0.55000000000000004">
      <c r="B33" s="4" t="s">
        <v>21</v>
      </c>
      <c r="D33" s="84">
        <v>529600</v>
      </c>
      <c r="E33" s="88"/>
      <c r="F33" s="84">
        <v>7401871252</v>
      </c>
      <c r="G33" s="88"/>
      <c r="H33" s="84">
        <v>8593225068</v>
      </c>
      <c r="I33" s="88"/>
      <c r="J33" s="84">
        <v>-1191353815</v>
      </c>
      <c r="L33" s="84">
        <v>529600</v>
      </c>
      <c r="M33" s="88"/>
      <c r="N33" s="84">
        <v>7401871252</v>
      </c>
      <c r="O33" s="88"/>
      <c r="P33" s="84">
        <v>13275488588</v>
      </c>
      <c r="Q33" s="88"/>
      <c r="R33" s="84">
        <v>-5873617335</v>
      </c>
    </row>
    <row r="34" spans="2:18" ht="27" customHeight="1" x14ac:dyDescent="0.55000000000000004">
      <c r="B34" s="4" t="s">
        <v>199</v>
      </c>
      <c r="D34" s="84">
        <v>381827</v>
      </c>
      <c r="E34" s="88"/>
      <c r="F34" s="84">
        <v>8464079384</v>
      </c>
      <c r="G34" s="88"/>
      <c r="H34" s="84">
        <v>10289739556</v>
      </c>
      <c r="I34" s="88"/>
      <c r="J34" s="84">
        <v>-1825660171</v>
      </c>
      <c r="L34" s="84">
        <v>381827</v>
      </c>
      <c r="M34" s="88"/>
      <c r="N34" s="84">
        <v>8464079384</v>
      </c>
      <c r="O34" s="88"/>
      <c r="P34" s="84">
        <v>16628631902</v>
      </c>
      <c r="Q34" s="88"/>
      <c r="R34" s="84">
        <v>-8164552517</v>
      </c>
    </row>
    <row r="35" spans="2:18" ht="43.5" customHeight="1" thickBot="1" x14ac:dyDescent="0.6">
      <c r="B35" s="58" t="s">
        <v>157</v>
      </c>
      <c r="D35" s="90">
        <f>SUM(D10:D34)</f>
        <v>17491849</v>
      </c>
      <c r="E35" s="88"/>
      <c r="F35" s="90">
        <f>SUM(F10:F34)</f>
        <v>162935584502</v>
      </c>
      <c r="G35" s="88"/>
      <c r="H35" s="90">
        <f>SUM(H10:H34)</f>
        <v>168516948328</v>
      </c>
      <c r="I35" s="88"/>
      <c r="J35" s="90">
        <f>SUM(J10:J34)</f>
        <v>-5581363817</v>
      </c>
      <c r="L35" s="90">
        <f>SUM(L10:L34)</f>
        <v>17491849</v>
      </c>
      <c r="M35" s="88"/>
      <c r="N35" s="90">
        <f>SUM(N10:N34)</f>
        <v>162935584502</v>
      </c>
      <c r="O35" s="88"/>
      <c r="P35" s="90">
        <f>SUM(P10:P34)</f>
        <v>194288240839</v>
      </c>
      <c r="Q35" s="88"/>
      <c r="R35" s="90">
        <f>SUM(R10:R34)</f>
        <v>-31352656325</v>
      </c>
    </row>
    <row r="36" spans="2:18" ht="21.75" thickTop="1" x14ac:dyDescent="0.55000000000000004"/>
    <row r="37" spans="2:18" ht="30" x14ac:dyDescent="0.75">
      <c r="J37" s="74">
        <v>11</v>
      </c>
    </row>
  </sheetData>
  <sortState xmlns:xlrd2="http://schemas.microsoft.com/office/spreadsheetml/2017/richdata2" ref="B10:R34">
    <sortCondition descending="1" ref="R10:R3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3"/>
  <sheetViews>
    <sheetView rightToLeft="1" topLeftCell="A61" zoomScale="96" zoomScaleNormal="96" workbookViewId="0">
      <selection activeCell="B10" sqref="B10:R70"/>
    </sheetView>
  </sheetViews>
  <sheetFormatPr defaultRowHeight="21" x14ac:dyDescent="0.55000000000000004"/>
  <cols>
    <col min="1" max="1" width="3.7109375" style="2" customWidth="1"/>
    <col min="2" max="2" width="28.85546875" style="2" bestFit="1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2:28" ht="30" x14ac:dyDescent="0.55000000000000004">
      <c r="B3" s="97" t="s">
        <v>70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2:28" ht="30" x14ac:dyDescent="0.55000000000000004">
      <c r="B4" s="97" t="s">
        <v>175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183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18" t="s">
        <v>2</v>
      </c>
      <c r="D8" s="97" t="s">
        <v>72</v>
      </c>
      <c r="E8" s="97" t="s">
        <v>72</v>
      </c>
      <c r="F8" s="97" t="s">
        <v>72</v>
      </c>
      <c r="G8" s="97" t="s">
        <v>72</v>
      </c>
      <c r="H8" s="97" t="s">
        <v>72</v>
      </c>
      <c r="I8" s="97" t="s">
        <v>72</v>
      </c>
      <c r="J8" s="97" t="s">
        <v>72</v>
      </c>
      <c r="L8" s="97" t="s">
        <v>73</v>
      </c>
      <c r="M8" s="97" t="s">
        <v>73</v>
      </c>
      <c r="N8" s="97" t="s">
        <v>73</v>
      </c>
      <c r="O8" s="97" t="s">
        <v>73</v>
      </c>
      <c r="P8" s="97" t="s">
        <v>73</v>
      </c>
      <c r="Q8" s="97" t="s">
        <v>73</v>
      </c>
      <c r="R8" s="97" t="s">
        <v>73</v>
      </c>
    </row>
    <row r="9" spans="2:28" s="4" customFormat="1" ht="63" customHeight="1" x14ac:dyDescent="0.55000000000000004">
      <c r="B9" s="118" t="s">
        <v>2</v>
      </c>
      <c r="D9" s="100" t="s">
        <v>6</v>
      </c>
      <c r="E9" s="56"/>
      <c r="F9" s="100" t="s">
        <v>112</v>
      </c>
      <c r="G9" s="56"/>
      <c r="H9" s="100" t="s">
        <v>113</v>
      </c>
      <c r="I9" s="56"/>
      <c r="J9" s="100" t="s">
        <v>115</v>
      </c>
      <c r="L9" s="100" t="s">
        <v>6</v>
      </c>
      <c r="M9" s="56"/>
      <c r="N9" s="100" t="s">
        <v>112</v>
      </c>
      <c r="O9" s="56"/>
      <c r="P9" s="100" t="s">
        <v>113</v>
      </c>
      <c r="Q9" s="56"/>
      <c r="R9" s="100" t="s">
        <v>115</v>
      </c>
    </row>
    <row r="10" spans="2:28" x14ac:dyDescent="0.55000000000000004">
      <c r="B10" s="51" t="s">
        <v>105</v>
      </c>
      <c r="D10" s="9">
        <v>0</v>
      </c>
      <c r="F10" s="9">
        <v>0</v>
      </c>
      <c r="H10" s="9">
        <v>0</v>
      </c>
      <c r="J10" s="9">
        <v>0</v>
      </c>
      <c r="L10" s="9">
        <v>800000</v>
      </c>
      <c r="N10" s="9">
        <v>20311125489</v>
      </c>
      <c r="P10" s="9">
        <v>11187749228</v>
      </c>
      <c r="R10" s="9">
        <v>9123376261</v>
      </c>
    </row>
    <row r="11" spans="2:28" x14ac:dyDescent="0.55000000000000004">
      <c r="B11" s="2" t="s">
        <v>126</v>
      </c>
      <c r="D11" s="3">
        <v>0</v>
      </c>
      <c r="F11" s="3">
        <v>0</v>
      </c>
      <c r="H11" s="3">
        <v>0</v>
      </c>
      <c r="J11" s="3">
        <v>0</v>
      </c>
      <c r="L11" s="3">
        <v>187201</v>
      </c>
      <c r="N11" s="3">
        <v>23292742573</v>
      </c>
      <c r="P11" s="3">
        <v>15766213043</v>
      </c>
      <c r="R11" s="3">
        <v>7526529530</v>
      </c>
    </row>
    <row r="12" spans="2:28" x14ac:dyDescent="0.55000000000000004">
      <c r="B12" s="2" t="s">
        <v>16</v>
      </c>
      <c r="D12" s="3">
        <v>0</v>
      </c>
      <c r="F12" s="3">
        <v>0</v>
      </c>
      <c r="H12" s="3">
        <v>0</v>
      </c>
      <c r="J12" s="3">
        <v>0</v>
      </c>
      <c r="L12" s="3">
        <v>171813</v>
      </c>
      <c r="N12" s="3">
        <v>21198345071</v>
      </c>
      <c r="P12" s="3">
        <v>15545643275</v>
      </c>
      <c r="R12" s="3">
        <v>5652701796</v>
      </c>
    </row>
    <row r="13" spans="2:28" x14ac:dyDescent="0.55000000000000004">
      <c r="B13" s="2" t="s">
        <v>188</v>
      </c>
      <c r="D13" s="3">
        <v>325401</v>
      </c>
      <c r="F13" s="3">
        <v>6284046379</v>
      </c>
      <c r="H13" s="3">
        <v>2485064026</v>
      </c>
      <c r="J13" s="3">
        <v>3798982353</v>
      </c>
      <c r="L13" s="3">
        <v>650802</v>
      </c>
      <c r="N13" s="3">
        <v>9866743430</v>
      </c>
      <c r="P13" s="3">
        <v>4970128039</v>
      </c>
      <c r="R13" s="3">
        <v>4896615391</v>
      </c>
    </row>
    <row r="14" spans="2:28" x14ac:dyDescent="0.55000000000000004">
      <c r="B14" s="2" t="s">
        <v>116</v>
      </c>
      <c r="D14" s="3">
        <v>0</v>
      </c>
      <c r="F14" s="3">
        <v>0</v>
      </c>
      <c r="H14" s="3">
        <v>0</v>
      </c>
      <c r="J14" s="3">
        <v>0</v>
      </c>
      <c r="L14" s="3">
        <v>470728</v>
      </c>
      <c r="N14" s="3">
        <v>14828673381</v>
      </c>
      <c r="P14" s="3">
        <v>9985474416</v>
      </c>
      <c r="R14" s="3">
        <v>4843198965</v>
      </c>
    </row>
    <row r="15" spans="2:28" x14ac:dyDescent="0.55000000000000004">
      <c r="B15" s="66" t="s">
        <v>198</v>
      </c>
      <c r="D15" s="67">
        <v>0</v>
      </c>
      <c r="F15" s="67">
        <v>0</v>
      </c>
      <c r="H15" s="67">
        <v>0</v>
      </c>
      <c r="J15" s="67">
        <v>0</v>
      </c>
      <c r="L15" s="67">
        <v>303736</v>
      </c>
      <c r="N15" s="67">
        <v>10378197836</v>
      </c>
      <c r="P15" s="67">
        <v>6171439378</v>
      </c>
      <c r="R15" s="67">
        <v>4206758458</v>
      </c>
    </row>
    <row r="16" spans="2:28" x14ac:dyDescent="0.55000000000000004">
      <c r="B16" s="2" t="s">
        <v>110</v>
      </c>
      <c r="D16" s="3">
        <v>0</v>
      </c>
      <c r="F16" s="3">
        <v>0</v>
      </c>
      <c r="H16" s="3">
        <v>0</v>
      </c>
      <c r="J16" s="3">
        <v>0</v>
      </c>
      <c r="L16" s="3">
        <v>145392</v>
      </c>
      <c r="N16" s="3">
        <v>12798063499</v>
      </c>
      <c r="P16" s="3">
        <v>10049785824</v>
      </c>
      <c r="R16" s="3">
        <v>2748277675</v>
      </c>
    </row>
    <row r="17" spans="2:18" x14ac:dyDescent="0.55000000000000004">
      <c r="B17" s="2" t="s">
        <v>128</v>
      </c>
      <c r="D17" s="3">
        <v>0</v>
      </c>
      <c r="F17" s="3">
        <v>0</v>
      </c>
      <c r="H17" s="3">
        <v>0</v>
      </c>
      <c r="J17" s="3">
        <v>0</v>
      </c>
      <c r="L17" s="3">
        <v>100000</v>
      </c>
      <c r="N17" s="3">
        <v>12832424855</v>
      </c>
      <c r="P17" s="3">
        <v>10410969803</v>
      </c>
      <c r="R17" s="3">
        <v>2421455052</v>
      </c>
    </row>
    <row r="18" spans="2:18" x14ac:dyDescent="0.55000000000000004">
      <c r="B18" s="2" t="s">
        <v>138</v>
      </c>
      <c r="D18" s="3">
        <v>0</v>
      </c>
      <c r="F18" s="3">
        <v>0</v>
      </c>
      <c r="H18" s="3">
        <v>0</v>
      </c>
      <c r="J18" s="3">
        <v>0</v>
      </c>
      <c r="L18" s="3">
        <v>7488281</v>
      </c>
      <c r="N18" s="3">
        <v>8932470885</v>
      </c>
      <c r="P18" s="3">
        <v>6878002572</v>
      </c>
      <c r="R18" s="3">
        <v>2054468313</v>
      </c>
    </row>
    <row r="19" spans="2:18" x14ac:dyDescent="0.55000000000000004">
      <c r="B19" s="2" t="s">
        <v>213</v>
      </c>
      <c r="D19" s="3">
        <v>0</v>
      </c>
      <c r="F19" s="3">
        <v>0</v>
      </c>
      <c r="H19" s="3">
        <v>0</v>
      </c>
      <c r="J19" s="3">
        <v>0</v>
      </c>
      <c r="L19" s="3">
        <v>370000</v>
      </c>
      <c r="N19" s="3">
        <v>21513204417</v>
      </c>
      <c r="P19" s="3">
        <v>19620737905</v>
      </c>
      <c r="R19" s="3">
        <v>1892466512</v>
      </c>
    </row>
    <row r="20" spans="2:18" x14ac:dyDescent="0.55000000000000004">
      <c r="B20" s="2" t="s">
        <v>22</v>
      </c>
      <c r="D20" s="3">
        <v>291746</v>
      </c>
      <c r="F20" s="3">
        <v>2877711821</v>
      </c>
      <c r="H20" s="3">
        <v>2613412300</v>
      </c>
      <c r="J20" s="3">
        <v>264299521</v>
      </c>
      <c r="L20" s="3">
        <v>1816630</v>
      </c>
      <c r="N20" s="3">
        <v>20964891176</v>
      </c>
      <c r="P20" s="3">
        <v>19155057965</v>
      </c>
      <c r="R20" s="3">
        <v>1809833211</v>
      </c>
    </row>
    <row r="21" spans="2:18" x14ac:dyDescent="0.55000000000000004">
      <c r="B21" s="2" t="s">
        <v>120</v>
      </c>
      <c r="D21" s="3">
        <v>0</v>
      </c>
      <c r="F21" s="3">
        <v>0</v>
      </c>
      <c r="H21" s="3">
        <v>0</v>
      </c>
      <c r="J21" s="3">
        <v>0</v>
      </c>
      <c r="L21" s="3">
        <v>285000</v>
      </c>
      <c r="N21" s="3">
        <v>11686300363</v>
      </c>
      <c r="P21" s="3">
        <v>9909533239</v>
      </c>
      <c r="R21" s="3">
        <v>1776767124</v>
      </c>
    </row>
    <row r="22" spans="2:18" x14ac:dyDescent="0.55000000000000004">
      <c r="B22" s="2" t="s">
        <v>122</v>
      </c>
      <c r="D22" s="3">
        <v>0</v>
      </c>
      <c r="F22" s="3">
        <v>0</v>
      </c>
      <c r="H22" s="3">
        <v>0</v>
      </c>
      <c r="J22" s="3">
        <v>0</v>
      </c>
      <c r="L22" s="3">
        <v>317247</v>
      </c>
      <c r="N22" s="3">
        <v>14566536998</v>
      </c>
      <c r="P22" s="3">
        <v>12813361163</v>
      </c>
      <c r="R22" s="3">
        <v>1753175835</v>
      </c>
    </row>
    <row r="23" spans="2:18" x14ac:dyDescent="0.55000000000000004">
      <c r="B23" s="66" t="s">
        <v>190</v>
      </c>
      <c r="D23" s="67">
        <v>750000</v>
      </c>
      <c r="F23" s="67">
        <v>3235427932</v>
      </c>
      <c r="H23" s="67">
        <v>2502019773</v>
      </c>
      <c r="J23" s="67">
        <v>733408159</v>
      </c>
      <c r="L23" s="67">
        <v>1500000</v>
      </c>
      <c r="N23" s="67">
        <v>6698450024</v>
      </c>
      <c r="P23" s="67">
        <v>5004039546</v>
      </c>
      <c r="R23" s="67">
        <v>1694410478</v>
      </c>
    </row>
    <row r="24" spans="2:18" x14ac:dyDescent="0.55000000000000004">
      <c r="B24" s="2" t="s">
        <v>197</v>
      </c>
      <c r="D24" s="3">
        <v>0</v>
      </c>
      <c r="F24" s="3">
        <v>0</v>
      </c>
      <c r="H24" s="3">
        <v>0</v>
      </c>
      <c r="J24" s="3">
        <v>0</v>
      </c>
      <c r="L24" s="3">
        <v>501404</v>
      </c>
      <c r="N24" s="3">
        <v>11250638928</v>
      </c>
      <c r="P24" s="3">
        <v>9650699414</v>
      </c>
      <c r="R24" s="3">
        <v>1599939514</v>
      </c>
    </row>
    <row r="25" spans="2:18" x14ac:dyDescent="0.55000000000000004">
      <c r="B25" s="2" t="s">
        <v>86</v>
      </c>
      <c r="D25" s="3">
        <v>0</v>
      </c>
      <c r="F25" s="3">
        <v>0</v>
      </c>
      <c r="H25" s="3">
        <v>0</v>
      </c>
      <c r="J25" s="3">
        <v>0</v>
      </c>
      <c r="L25" s="3">
        <v>214860</v>
      </c>
      <c r="N25" s="3">
        <v>6353663034</v>
      </c>
      <c r="P25" s="3">
        <v>4814964136</v>
      </c>
      <c r="R25" s="3">
        <v>1538698898</v>
      </c>
    </row>
    <row r="26" spans="2:18" x14ac:dyDescent="0.55000000000000004">
      <c r="B26" s="2" t="s">
        <v>118</v>
      </c>
      <c r="D26" s="3">
        <v>0</v>
      </c>
      <c r="F26" s="3">
        <v>0</v>
      </c>
      <c r="H26" s="3">
        <v>0</v>
      </c>
      <c r="J26" s="3">
        <v>0</v>
      </c>
      <c r="L26" s="3">
        <v>864492</v>
      </c>
      <c r="N26" s="3">
        <v>16435014273</v>
      </c>
      <c r="P26" s="3">
        <v>14925607502</v>
      </c>
      <c r="R26" s="3">
        <v>1509406771</v>
      </c>
    </row>
    <row r="27" spans="2:18" x14ac:dyDescent="0.55000000000000004">
      <c r="B27" s="2" t="s">
        <v>90</v>
      </c>
      <c r="D27" s="3">
        <v>0</v>
      </c>
      <c r="F27" s="3">
        <v>0</v>
      </c>
      <c r="H27" s="3">
        <v>0</v>
      </c>
      <c r="J27" s="3">
        <v>0</v>
      </c>
      <c r="L27" s="3">
        <v>500000</v>
      </c>
      <c r="N27" s="3">
        <v>9863394002</v>
      </c>
      <c r="P27" s="3">
        <v>8659828792</v>
      </c>
      <c r="R27" s="3">
        <v>1203565210</v>
      </c>
    </row>
    <row r="28" spans="2:18" x14ac:dyDescent="0.55000000000000004">
      <c r="B28" s="2" t="s">
        <v>88</v>
      </c>
      <c r="D28" s="3">
        <v>0</v>
      </c>
      <c r="F28" s="3">
        <v>0</v>
      </c>
      <c r="H28" s="3">
        <v>0</v>
      </c>
      <c r="J28" s="3">
        <v>0</v>
      </c>
      <c r="L28" s="3">
        <v>450000</v>
      </c>
      <c r="N28" s="3">
        <v>18975108694</v>
      </c>
      <c r="P28" s="3">
        <v>17975483618</v>
      </c>
      <c r="R28" s="3">
        <v>999625076</v>
      </c>
    </row>
    <row r="29" spans="2:18" x14ac:dyDescent="0.55000000000000004">
      <c r="B29" s="2" t="s">
        <v>123</v>
      </c>
      <c r="D29" s="3">
        <v>0</v>
      </c>
      <c r="F29" s="3">
        <v>0</v>
      </c>
      <c r="H29" s="3">
        <v>0</v>
      </c>
      <c r="J29" s="3">
        <v>0</v>
      </c>
      <c r="L29" s="3">
        <v>200000</v>
      </c>
      <c r="N29" s="3">
        <v>6418416849</v>
      </c>
      <c r="P29" s="3">
        <v>5443395809</v>
      </c>
      <c r="R29" s="3">
        <v>975021040</v>
      </c>
    </row>
    <row r="30" spans="2:18" x14ac:dyDescent="0.55000000000000004">
      <c r="B30" s="2" t="s">
        <v>127</v>
      </c>
      <c r="D30" s="3">
        <v>0</v>
      </c>
      <c r="F30" s="3">
        <v>0</v>
      </c>
      <c r="H30" s="3">
        <v>0</v>
      </c>
      <c r="J30" s="3">
        <v>0</v>
      </c>
      <c r="L30" s="3">
        <v>248095</v>
      </c>
      <c r="N30" s="3">
        <v>9287819393</v>
      </c>
      <c r="P30" s="3">
        <v>8440935156</v>
      </c>
      <c r="R30" s="3">
        <v>846884237</v>
      </c>
    </row>
    <row r="31" spans="2:18" x14ac:dyDescent="0.55000000000000004">
      <c r="B31" s="2" t="s">
        <v>133</v>
      </c>
      <c r="D31" s="3">
        <v>0</v>
      </c>
      <c r="F31" s="3">
        <v>0</v>
      </c>
      <c r="H31" s="3">
        <v>0</v>
      </c>
      <c r="J31" s="3">
        <v>0</v>
      </c>
      <c r="L31" s="3">
        <v>6000000</v>
      </c>
      <c r="N31" s="3">
        <v>18125603700</v>
      </c>
      <c r="P31" s="3">
        <v>17296470000</v>
      </c>
      <c r="R31" s="3">
        <v>829133700</v>
      </c>
    </row>
    <row r="32" spans="2:18" x14ac:dyDescent="0.55000000000000004">
      <c r="B32" s="2" t="s">
        <v>124</v>
      </c>
      <c r="D32" s="3">
        <v>0</v>
      </c>
      <c r="F32" s="3">
        <v>0</v>
      </c>
      <c r="H32" s="3">
        <v>0</v>
      </c>
      <c r="J32" s="3">
        <v>0</v>
      </c>
      <c r="L32" s="3">
        <v>642215</v>
      </c>
      <c r="N32" s="3">
        <v>7228442149</v>
      </c>
      <c r="P32" s="3">
        <v>6539690574</v>
      </c>
      <c r="R32" s="3">
        <v>688751575</v>
      </c>
    </row>
    <row r="33" spans="2:18" x14ac:dyDescent="0.55000000000000004">
      <c r="B33" s="2" t="s">
        <v>107</v>
      </c>
      <c r="D33" s="3">
        <v>0</v>
      </c>
      <c r="F33" s="3">
        <v>0</v>
      </c>
      <c r="H33" s="3">
        <v>0</v>
      </c>
      <c r="J33" s="3">
        <v>0</v>
      </c>
      <c r="L33" s="3">
        <v>275000</v>
      </c>
      <c r="N33" s="3">
        <v>5370105342</v>
      </c>
      <c r="P33" s="3">
        <v>4750904674</v>
      </c>
      <c r="R33" s="3">
        <v>619200668</v>
      </c>
    </row>
    <row r="34" spans="2:18" x14ac:dyDescent="0.55000000000000004">
      <c r="B34" s="2" t="s">
        <v>93</v>
      </c>
      <c r="D34" s="3">
        <v>0</v>
      </c>
      <c r="F34" s="3">
        <v>0</v>
      </c>
      <c r="H34" s="3">
        <v>0</v>
      </c>
      <c r="J34" s="3">
        <v>0</v>
      </c>
      <c r="L34" s="3">
        <v>302918</v>
      </c>
      <c r="N34" s="3">
        <v>14834683840</v>
      </c>
      <c r="P34" s="3">
        <v>14219501591</v>
      </c>
      <c r="R34" s="3">
        <v>615182249</v>
      </c>
    </row>
    <row r="35" spans="2:18" x14ac:dyDescent="0.55000000000000004">
      <c r="B35" s="2" t="s">
        <v>20</v>
      </c>
      <c r="D35" s="3">
        <v>0</v>
      </c>
      <c r="F35" s="3">
        <v>0</v>
      </c>
      <c r="H35" s="3">
        <v>0</v>
      </c>
      <c r="J35" s="3">
        <v>0</v>
      </c>
      <c r="L35" s="3">
        <v>561000</v>
      </c>
      <c r="N35" s="3">
        <v>6665790409</v>
      </c>
      <c r="P35" s="3">
        <v>6247002146</v>
      </c>
      <c r="R35" s="3">
        <v>418788263</v>
      </c>
    </row>
    <row r="36" spans="2:18" x14ac:dyDescent="0.55000000000000004">
      <c r="B36" s="2" t="s">
        <v>130</v>
      </c>
      <c r="D36" s="3">
        <v>0</v>
      </c>
      <c r="F36" s="3">
        <v>0</v>
      </c>
      <c r="H36" s="3">
        <v>0</v>
      </c>
      <c r="J36" s="3">
        <v>0</v>
      </c>
      <c r="L36" s="3">
        <v>855000</v>
      </c>
      <c r="N36" s="3">
        <v>15300633292</v>
      </c>
      <c r="P36" s="3">
        <v>15019700699</v>
      </c>
      <c r="R36" s="3">
        <v>280932593</v>
      </c>
    </row>
    <row r="37" spans="2:18" x14ac:dyDescent="0.55000000000000004">
      <c r="B37" s="2" t="s">
        <v>98</v>
      </c>
      <c r="D37" s="3">
        <v>0</v>
      </c>
      <c r="F37" s="3">
        <v>0</v>
      </c>
      <c r="H37" s="3">
        <v>0</v>
      </c>
      <c r="J37" s="3">
        <v>0</v>
      </c>
      <c r="L37" s="3">
        <v>650000</v>
      </c>
      <c r="N37" s="3">
        <v>10211622150</v>
      </c>
      <c r="P37" s="3">
        <v>9943912011</v>
      </c>
      <c r="R37" s="3">
        <v>267710139</v>
      </c>
    </row>
    <row r="38" spans="2:18" x14ac:dyDescent="0.55000000000000004">
      <c r="B38" s="2" t="s">
        <v>132</v>
      </c>
      <c r="D38" s="3">
        <v>0</v>
      </c>
      <c r="F38" s="3">
        <v>0</v>
      </c>
      <c r="H38" s="3">
        <v>0</v>
      </c>
      <c r="J38" s="3">
        <v>0</v>
      </c>
      <c r="L38" s="3">
        <v>2220000</v>
      </c>
      <c r="N38" s="3">
        <v>17691965651</v>
      </c>
      <c r="P38" s="3">
        <v>17433648900</v>
      </c>
      <c r="R38" s="3">
        <v>258316751</v>
      </c>
    </row>
    <row r="39" spans="2:18" x14ac:dyDescent="0.55000000000000004">
      <c r="B39" s="2" t="s">
        <v>209</v>
      </c>
      <c r="D39" s="3">
        <v>0</v>
      </c>
      <c r="F39" s="3">
        <v>0</v>
      </c>
      <c r="H39" s="3">
        <v>0</v>
      </c>
      <c r="J39" s="3">
        <v>0</v>
      </c>
      <c r="L39" s="3">
        <v>2000000</v>
      </c>
      <c r="N39" s="3">
        <v>5334072321</v>
      </c>
      <c r="P39" s="3">
        <v>5116743832</v>
      </c>
      <c r="R39" s="3">
        <v>217328489</v>
      </c>
    </row>
    <row r="40" spans="2:18" x14ac:dyDescent="0.55000000000000004">
      <c r="B40" s="66" t="s">
        <v>210</v>
      </c>
      <c r="D40" s="67">
        <v>0</v>
      </c>
      <c r="F40" s="67">
        <v>0</v>
      </c>
      <c r="H40" s="67">
        <v>0</v>
      </c>
      <c r="J40" s="67">
        <v>0</v>
      </c>
      <c r="L40" s="67">
        <v>51058</v>
      </c>
      <c r="N40" s="67">
        <v>926264255</v>
      </c>
      <c r="P40" s="67">
        <v>816823944</v>
      </c>
      <c r="R40" s="67">
        <v>109440311</v>
      </c>
    </row>
    <row r="41" spans="2:18" x14ac:dyDescent="0.55000000000000004">
      <c r="B41" s="2" t="s">
        <v>139</v>
      </c>
      <c r="D41" s="3">
        <v>0</v>
      </c>
      <c r="F41" s="3">
        <v>0</v>
      </c>
      <c r="H41" s="3">
        <v>0</v>
      </c>
      <c r="J41" s="3">
        <v>0</v>
      </c>
      <c r="L41" s="3">
        <v>1100000</v>
      </c>
      <c r="N41" s="3">
        <v>6288546063</v>
      </c>
      <c r="P41" s="3">
        <v>6184672284</v>
      </c>
      <c r="R41" s="3">
        <v>103873779</v>
      </c>
    </row>
    <row r="42" spans="2:18" x14ac:dyDescent="0.55000000000000004">
      <c r="B42" s="2" t="s">
        <v>121</v>
      </c>
      <c r="D42" s="3">
        <v>0</v>
      </c>
      <c r="F42" s="3">
        <v>0</v>
      </c>
      <c r="H42" s="3">
        <v>0</v>
      </c>
      <c r="J42" s="3">
        <v>0</v>
      </c>
      <c r="L42" s="3">
        <v>1432569</v>
      </c>
      <c r="N42" s="3">
        <v>14303026193</v>
      </c>
      <c r="P42" s="3">
        <v>14232896786</v>
      </c>
      <c r="R42" s="3">
        <v>70129407</v>
      </c>
    </row>
    <row r="43" spans="2:18" x14ac:dyDescent="0.55000000000000004">
      <c r="B43" s="2" t="s">
        <v>135</v>
      </c>
      <c r="D43" s="3">
        <v>0</v>
      </c>
      <c r="F43" s="3">
        <v>0</v>
      </c>
      <c r="H43" s="3">
        <v>0</v>
      </c>
      <c r="J43" s="3">
        <v>0</v>
      </c>
      <c r="L43" s="3">
        <v>1555000</v>
      </c>
      <c r="N43" s="3">
        <v>18182099251</v>
      </c>
      <c r="P43" s="3">
        <v>18131621107</v>
      </c>
      <c r="R43" s="3">
        <v>50478144</v>
      </c>
    </row>
    <row r="44" spans="2:18" x14ac:dyDescent="0.55000000000000004">
      <c r="B44" s="2" t="s">
        <v>136</v>
      </c>
      <c r="D44" s="3">
        <v>0</v>
      </c>
      <c r="F44" s="3">
        <v>0</v>
      </c>
      <c r="H44" s="3">
        <v>0</v>
      </c>
      <c r="J44" s="3">
        <v>0</v>
      </c>
      <c r="L44" s="3">
        <v>282000</v>
      </c>
      <c r="N44" s="3">
        <v>2932463196</v>
      </c>
      <c r="P44" s="3">
        <v>2891213028</v>
      </c>
      <c r="R44" s="3">
        <v>41250168</v>
      </c>
    </row>
    <row r="45" spans="2:18" x14ac:dyDescent="0.55000000000000004">
      <c r="B45" s="2" t="s">
        <v>109</v>
      </c>
      <c r="D45" s="3">
        <v>0</v>
      </c>
      <c r="F45" s="3">
        <v>0</v>
      </c>
      <c r="H45" s="3">
        <v>0</v>
      </c>
      <c r="J45" s="3">
        <v>0</v>
      </c>
      <c r="L45" s="3">
        <v>3973</v>
      </c>
      <c r="N45" s="3">
        <v>88423673</v>
      </c>
      <c r="P45" s="3">
        <v>75465040</v>
      </c>
      <c r="R45" s="3">
        <v>12958633</v>
      </c>
    </row>
    <row r="46" spans="2:18" x14ac:dyDescent="0.55000000000000004">
      <c r="B46" s="2" t="s">
        <v>134</v>
      </c>
      <c r="D46" s="3">
        <v>0</v>
      </c>
      <c r="F46" s="3">
        <v>0</v>
      </c>
      <c r="H46" s="3">
        <v>0</v>
      </c>
      <c r="J46" s="3">
        <v>0</v>
      </c>
      <c r="L46" s="3">
        <v>9000</v>
      </c>
      <c r="N46" s="3">
        <v>574746790</v>
      </c>
      <c r="P46" s="3">
        <v>625996589</v>
      </c>
      <c r="R46" s="3">
        <v>-51249799</v>
      </c>
    </row>
    <row r="47" spans="2:18" x14ac:dyDescent="0.55000000000000004">
      <c r="B47" s="2" t="s">
        <v>211</v>
      </c>
      <c r="D47" s="3">
        <v>0</v>
      </c>
      <c r="F47" s="3">
        <v>0</v>
      </c>
      <c r="H47" s="3">
        <v>0</v>
      </c>
      <c r="J47" s="3">
        <v>0</v>
      </c>
      <c r="L47" s="3">
        <v>161000</v>
      </c>
      <c r="N47" s="3">
        <v>5891791931</v>
      </c>
      <c r="P47" s="3">
        <v>5954470464</v>
      </c>
      <c r="R47" s="3">
        <v>-62678533</v>
      </c>
    </row>
    <row r="48" spans="2:18" x14ac:dyDescent="0.55000000000000004">
      <c r="B48" s="2" t="s">
        <v>200</v>
      </c>
      <c r="D48" s="3">
        <v>865000</v>
      </c>
      <c r="F48" s="3">
        <v>3009505003</v>
      </c>
      <c r="H48" s="3">
        <v>3209788247</v>
      </c>
      <c r="J48" s="3">
        <v>-200283244</v>
      </c>
      <c r="L48" s="3">
        <v>982553</v>
      </c>
      <c r="N48" s="3">
        <v>3435436231</v>
      </c>
      <c r="P48" s="3">
        <v>3613369206</v>
      </c>
      <c r="R48" s="3">
        <v>-177932975</v>
      </c>
    </row>
    <row r="49" spans="2:18" x14ac:dyDescent="0.55000000000000004">
      <c r="B49" s="2" t="s">
        <v>119</v>
      </c>
      <c r="D49" s="3">
        <v>0</v>
      </c>
      <c r="F49" s="3">
        <v>0</v>
      </c>
      <c r="H49" s="3">
        <v>0</v>
      </c>
      <c r="J49" s="3">
        <v>0</v>
      </c>
      <c r="L49" s="3">
        <v>1680000</v>
      </c>
      <c r="N49" s="3">
        <v>23847657251</v>
      </c>
      <c r="P49" s="3">
        <v>24033769347</v>
      </c>
      <c r="R49" s="3">
        <v>-186112096</v>
      </c>
    </row>
    <row r="50" spans="2:18" x14ac:dyDescent="0.55000000000000004">
      <c r="B50" s="2" t="s">
        <v>110</v>
      </c>
      <c r="D50" s="3">
        <v>0</v>
      </c>
      <c r="F50" s="3">
        <v>0</v>
      </c>
      <c r="H50" s="3">
        <v>0</v>
      </c>
      <c r="J50" s="3">
        <v>0</v>
      </c>
      <c r="L50" s="3">
        <v>145392</v>
      </c>
      <c r="N50" s="3">
        <v>10049785824</v>
      </c>
      <c r="P50" s="3">
        <v>10260793031</v>
      </c>
      <c r="R50" s="3">
        <v>-211007207</v>
      </c>
    </row>
    <row r="51" spans="2:18" x14ac:dyDescent="0.55000000000000004">
      <c r="B51" s="2" t="s">
        <v>186</v>
      </c>
      <c r="D51" s="3">
        <v>0</v>
      </c>
      <c r="F51" s="3">
        <v>0</v>
      </c>
      <c r="H51" s="3">
        <v>0</v>
      </c>
      <c r="J51" s="3">
        <v>0</v>
      </c>
      <c r="L51" s="3">
        <v>183907</v>
      </c>
      <c r="N51" s="3">
        <v>1940381521</v>
      </c>
      <c r="P51" s="3">
        <v>2175000539</v>
      </c>
      <c r="R51" s="3">
        <v>-234619018</v>
      </c>
    </row>
    <row r="52" spans="2:18" x14ac:dyDescent="0.55000000000000004">
      <c r="B52" s="2" t="s">
        <v>201</v>
      </c>
      <c r="D52" s="3">
        <v>363000</v>
      </c>
      <c r="F52" s="3">
        <v>1003175412</v>
      </c>
      <c r="H52" s="3">
        <v>1257069000</v>
      </c>
      <c r="J52" s="3">
        <v>-253893588</v>
      </c>
      <c r="L52" s="3">
        <v>363000</v>
      </c>
      <c r="N52" s="3">
        <v>1003175412</v>
      </c>
      <c r="P52" s="3">
        <v>1257069000</v>
      </c>
      <c r="R52" s="3">
        <v>-253893588</v>
      </c>
    </row>
    <row r="53" spans="2:18" x14ac:dyDescent="0.55000000000000004">
      <c r="B53" s="2" t="s">
        <v>212</v>
      </c>
      <c r="D53" s="3">
        <v>0</v>
      </c>
      <c r="F53" s="3">
        <v>0</v>
      </c>
      <c r="H53" s="3">
        <v>0</v>
      </c>
      <c r="J53" s="3">
        <v>0</v>
      </c>
      <c r="L53" s="3">
        <v>200000</v>
      </c>
      <c r="N53" s="3">
        <v>3486500941</v>
      </c>
      <c r="P53" s="3">
        <v>3885325058</v>
      </c>
      <c r="R53" s="3">
        <v>-398824117</v>
      </c>
    </row>
    <row r="54" spans="2:18" x14ac:dyDescent="0.55000000000000004">
      <c r="B54" s="2" t="s">
        <v>14</v>
      </c>
      <c r="D54" s="3">
        <v>0</v>
      </c>
      <c r="F54" s="3">
        <v>0</v>
      </c>
      <c r="H54" s="3">
        <v>0</v>
      </c>
      <c r="J54" s="3">
        <v>0</v>
      </c>
      <c r="L54" s="3">
        <v>3838070</v>
      </c>
      <c r="N54" s="3">
        <v>8352723614</v>
      </c>
      <c r="P54" s="3">
        <v>8853091359</v>
      </c>
      <c r="R54" s="3">
        <v>-500367745</v>
      </c>
    </row>
    <row r="55" spans="2:18" x14ac:dyDescent="0.55000000000000004">
      <c r="B55" s="2" t="s">
        <v>100</v>
      </c>
      <c r="D55" s="3">
        <v>0</v>
      </c>
      <c r="F55" s="3">
        <v>0</v>
      </c>
      <c r="H55" s="3">
        <v>0</v>
      </c>
      <c r="J55" s="3">
        <v>0</v>
      </c>
      <c r="L55" s="3">
        <v>200000</v>
      </c>
      <c r="N55" s="3">
        <v>8700879733</v>
      </c>
      <c r="P55" s="3">
        <v>9228287021</v>
      </c>
      <c r="R55" s="3">
        <v>-527407288</v>
      </c>
    </row>
    <row r="56" spans="2:18" x14ac:dyDescent="0.55000000000000004">
      <c r="B56" s="2" t="s">
        <v>208</v>
      </c>
      <c r="D56" s="3">
        <v>0</v>
      </c>
      <c r="F56" s="3">
        <v>0</v>
      </c>
      <c r="H56" s="3">
        <v>0</v>
      </c>
      <c r="J56" s="3">
        <v>0</v>
      </c>
      <c r="L56" s="3">
        <v>310000</v>
      </c>
      <c r="N56" s="3">
        <v>14597053462</v>
      </c>
      <c r="P56" s="3">
        <v>15135592215</v>
      </c>
      <c r="R56" s="3">
        <v>-538538753</v>
      </c>
    </row>
    <row r="57" spans="2:18" x14ac:dyDescent="0.55000000000000004">
      <c r="B57" s="2" t="s">
        <v>185</v>
      </c>
      <c r="D57" s="3">
        <v>910000</v>
      </c>
      <c r="F57" s="3">
        <v>6184840887</v>
      </c>
      <c r="H57" s="3">
        <v>6738742472</v>
      </c>
      <c r="J57" s="3">
        <v>-553901585</v>
      </c>
      <c r="L57" s="3">
        <v>910000</v>
      </c>
      <c r="N57" s="3">
        <v>6184840887</v>
      </c>
      <c r="P57" s="3">
        <v>6738742472</v>
      </c>
      <c r="R57" s="3">
        <v>-553901585</v>
      </c>
    </row>
    <row r="58" spans="2:18" x14ac:dyDescent="0.55000000000000004">
      <c r="B58" s="2" t="s">
        <v>131</v>
      </c>
      <c r="D58" s="3">
        <v>0</v>
      </c>
      <c r="F58" s="3">
        <v>0</v>
      </c>
      <c r="H58" s="3">
        <v>0</v>
      </c>
      <c r="J58" s="3">
        <v>0</v>
      </c>
      <c r="L58" s="3">
        <v>176174</v>
      </c>
      <c r="N58" s="3">
        <v>860469141</v>
      </c>
      <c r="P58" s="3">
        <v>1426833226</v>
      </c>
      <c r="R58" s="3">
        <v>-566364085</v>
      </c>
    </row>
    <row r="59" spans="2:18" x14ac:dyDescent="0.55000000000000004">
      <c r="B59" s="2" t="s">
        <v>129</v>
      </c>
      <c r="D59" s="3">
        <v>0</v>
      </c>
      <c r="F59" s="3">
        <v>0</v>
      </c>
      <c r="H59" s="3">
        <v>0</v>
      </c>
      <c r="J59" s="3">
        <v>0</v>
      </c>
      <c r="L59" s="3">
        <v>410000</v>
      </c>
      <c r="N59" s="3">
        <v>9390508031</v>
      </c>
      <c r="P59" s="3">
        <v>9958770796</v>
      </c>
      <c r="R59" s="3">
        <v>-568262765</v>
      </c>
    </row>
    <row r="60" spans="2:18" x14ac:dyDescent="0.55000000000000004">
      <c r="B60" s="2" t="s">
        <v>17</v>
      </c>
      <c r="D60" s="3">
        <v>210000</v>
      </c>
      <c r="F60" s="3">
        <v>2016000000</v>
      </c>
      <c r="H60" s="3">
        <v>2396067953</v>
      </c>
      <c r="J60" s="3">
        <v>-380067953</v>
      </c>
      <c r="L60" s="3">
        <v>460000</v>
      </c>
      <c r="N60" s="3">
        <v>4513550641</v>
      </c>
      <c r="P60" s="3">
        <v>5248529797</v>
      </c>
      <c r="R60" s="3">
        <v>-734979156</v>
      </c>
    </row>
    <row r="61" spans="2:18" x14ac:dyDescent="0.55000000000000004">
      <c r="B61" s="2" t="s">
        <v>125</v>
      </c>
      <c r="D61" s="3">
        <v>0</v>
      </c>
      <c r="F61" s="3">
        <v>0</v>
      </c>
      <c r="H61" s="3">
        <v>0</v>
      </c>
      <c r="J61" s="3">
        <v>0</v>
      </c>
      <c r="L61" s="3">
        <v>950000</v>
      </c>
      <c r="N61" s="3">
        <v>11443600271</v>
      </c>
      <c r="P61" s="3">
        <v>12185297425</v>
      </c>
      <c r="R61" s="3">
        <v>-741697154</v>
      </c>
    </row>
    <row r="62" spans="2:18" x14ac:dyDescent="0.55000000000000004">
      <c r="B62" s="2" t="s">
        <v>117</v>
      </c>
      <c r="D62" s="3">
        <v>0</v>
      </c>
      <c r="F62" s="3">
        <v>0</v>
      </c>
      <c r="H62" s="3">
        <v>0</v>
      </c>
      <c r="J62" s="3">
        <v>0</v>
      </c>
      <c r="L62" s="3">
        <v>700000</v>
      </c>
      <c r="N62" s="3">
        <v>8574513303</v>
      </c>
      <c r="P62" s="3">
        <v>9470314350</v>
      </c>
      <c r="R62" s="3">
        <v>-895801047</v>
      </c>
    </row>
    <row r="63" spans="2:18" x14ac:dyDescent="0.55000000000000004">
      <c r="B63" s="2" t="s">
        <v>102</v>
      </c>
      <c r="D63" s="3">
        <v>0</v>
      </c>
      <c r="F63" s="3">
        <v>0</v>
      </c>
      <c r="H63" s="3">
        <v>0</v>
      </c>
      <c r="J63" s="3">
        <v>0</v>
      </c>
      <c r="L63" s="3">
        <v>2000000</v>
      </c>
      <c r="N63" s="3">
        <v>7502082561</v>
      </c>
      <c r="P63" s="3">
        <v>8568711000</v>
      </c>
      <c r="R63" s="3">
        <v>-1066628439</v>
      </c>
    </row>
    <row r="64" spans="2:18" x14ac:dyDescent="0.55000000000000004">
      <c r="B64" s="2" t="s">
        <v>137</v>
      </c>
      <c r="D64" s="3">
        <v>0</v>
      </c>
      <c r="F64" s="3">
        <v>0</v>
      </c>
      <c r="H64" s="3">
        <v>0</v>
      </c>
      <c r="J64" s="3">
        <v>0</v>
      </c>
      <c r="L64" s="3">
        <v>3200000</v>
      </c>
      <c r="N64" s="3">
        <v>7213227022</v>
      </c>
      <c r="P64" s="3">
        <v>8524972800</v>
      </c>
      <c r="R64" s="3">
        <v>-1311745778</v>
      </c>
    </row>
    <row r="65" spans="2:18" x14ac:dyDescent="0.55000000000000004">
      <c r="B65" s="2" t="s">
        <v>202</v>
      </c>
      <c r="D65" s="3">
        <v>0</v>
      </c>
      <c r="F65" s="3">
        <v>0</v>
      </c>
      <c r="H65" s="3">
        <v>0</v>
      </c>
      <c r="J65" s="3">
        <v>0</v>
      </c>
      <c r="L65" s="3">
        <v>700000</v>
      </c>
      <c r="N65" s="3">
        <v>6956359001</v>
      </c>
      <c r="P65" s="3">
        <v>8644642086</v>
      </c>
      <c r="R65" s="3">
        <v>-1688283085</v>
      </c>
    </row>
    <row r="66" spans="2:18" x14ac:dyDescent="0.55000000000000004">
      <c r="B66" s="2" t="s">
        <v>23</v>
      </c>
      <c r="D66" s="3">
        <v>0</v>
      </c>
      <c r="F66" s="3">
        <v>0</v>
      </c>
      <c r="H66" s="3">
        <v>0</v>
      </c>
      <c r="J66" s="3">
        <v>0</v>
      </c>
      <c r="L66" s="3">
        <v>1200000</v>
      </c>
      <c r="N66" s="3">
        <v>7386446967</v>
      </c>
      <c r="P66" s="3">
        <v>9220254288</v>
      </c>
      <c r="R66" s="3">
        <v>-1833807321</v>
      </c>
    </row>
    <row r="67" spans="2:18" x14ac:dyDescent="0.55000000000000004">
      <c r="B67" s="2" t="s">
        <v>18</v>
      </c>
      <c r="D67" s="3">
        <v>3783444</v>
      </c>
      <c r="F67" s="3">
        <v>13102066572</v>
      </c>
      <c r="H67" s="3">
        <v>15869157938</v>
      </c>
      <c r="J67" s="3">
        <v>-2767091366</v>
      </c>
      <c r="L67" s="3">
        <v>5063444</v>
      </c>
      <c r="N67" s="3">
        <v>19105416186</v>
      </c>
      <c r="P67" s="3">
        <v>21237949488</v>
      </c>
      <c r="R67" s="3">
        <v>-2132533302</v>
      </c>
    </row>
    <row r="68" spans="2:18" x14ac:dyDescent="0.55000000000000004">
      <c r="B68" s="2" t="s">
        <v>15</v>
      </c>
      <c r="D68" s="3">
        <v>0</v>
      </c>
      <c r="F68" s="3">
        <v>0</v>
      </c>
      <c r="H68" s="3">
        <v>0</v>
      </c>
      <c r="J68" s="3">
        <v>0</v>
      </c>
      <c r="L68" s="3">
        <v>2070721</v>
      </c>
      <c r="N68" s="3">
        <v>24206308244</v>
      </c>
      <c r="P68" s="3">
        <v>27483311053</v>
      </c>
      <c r="R68" s="3">
        <v>-3277002809</v>
      </c>
    </row>
    <row r="69" spans="2:18" x14ac:dyDescent="0.55000000000000004">
      <c r="B69" s="2" t="s">
        <v>140</v>
      </c>
      <c r="D69" s="3">
        <v>0</v>
      </c>
      <c r="F69" s="3">
        <v>0</v>
      </c>
      <c r="H69" s="3">
        <v>0</v>
      </c>
      <c r="J69" s="3">
        <v>0</v>
      </c>
      <c r="L69" s="3">
        <v>2670000</v>
      </c>
      <c r="N69" s="3">
        <v>7819140585</v>
      </c>
      <c r="P69" s="3">
        <v>11224680000</v>
      </c>
      <c r="R69" s="3">
        <v>-3405539415</v>
      </c>
    </row>
    <row r="70" spans="2:18" x14ac:dyDescent="0.55000000000000004">
      <c r="B70" s="2" t="s">
        <v>95</v>
      </c>
      <c r="D70" s="3">
        <v>0</v>
      </c>
      <c r="F70" s="3">
        <v>0</v>
      </c>
      <c r="H70" s="3">
        <v>0</v>
      </c>
      <c r="J70" s="3">
        <v>0</v>
      </c>
      <c r="L70" s="3">
        <v>700000</v>
      </c>
      <c r="N70" s="3">
        <v>5906522037</v>
      </c>
      <c r="P70" s="3">
        <v>9980321071</v>
      </c>
      <c r="R70" s="3">
        <v>-4073799034</v>
      </c>
    </row>
    <row r="71" spans="2:18" ht="21.75" thickBot="1" x14ac:dyDescent="0.6">
      <c r="B71" s="36" t="s">
        <v>157</v>
      </c>
      <c r="D71" s="10">
        <f>SUM(D10:D70)</f>
        <v>7498591</v>
      </c>
      <c r="F71" s="10">
        <f>SUM(F10:F70)</f>
        <v>37712774006</v>
      </c>
      <c r="H71" s="10">
        <f>SUM(H10:H70)</f>
        <v>37071321709</v>
      </c>
      <c r="J71" s="10">
        <f>SUM(J10:J70)</f>
        <v>641452297</v>
      </c>
      <c r="L71" s="10">
        <f>SUM(L10:L70)</f>
        <v>64799675</v>
      </c>
      <c r="N71" s="10">
        <f>SUM(N10:N70)</f>
        <v>640879084242</v>
      </c>
      <c r="P71" s="10">
        <f>SUM(P10:P70)</f>
        <v>601215410120</v>
      </c>
      <c r="R71" s="10">
        <f>SUM(R10:R70)</f>
        <v>39663674122</v>
      </c>
    </row>
    <row r="72" spans="2:18" ht="21.75" thickTop="1" x14ac:dyDescent="0.55000000000000004"/>
    <row r="73" spans="2:18" ht="26.25" x14ac:dyDescent="0.65">
      <c r="J73" s="32">
        <v>12</v>
      </c>
    </row>
  </sheetData>
  <sortState xmlns:xlrd2="http://schemas.microsoft.com/office/spreadsheetml/2017/richdata2" ref="B10:R70">
    <sortCondition descending="1" ref="R10:R70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4"/>
  <sheetViews>
    <sheetView rightToLeft="1" workbookViewId="0">
      <selection activeCell="H18" sqref="H18"/>
    </sheetView>
  </sheetViews>
  <sheetFormatPr defaultRowHeight="21" x14ac:dyDescent="0.6"/>
  <cols>
    <col min="1" max="1" width="5.7109375" style="1" customWidth="1"/>
    <col min="2" max="2" width="13" style="1" bestFit="1" customWidth="1"/>
    <col min="3" max="3" width="1" style="1" customWidth="1"/>
    <col min="4" max="4" width="17.710937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42578125" style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7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17"/>
      <c r="R2" s="17"/>
      <c r="S2" s="17"/>
      <c r="T2" s="17"/>
      <c r="U2" s="17"/>
    </row>
    <row r="3" spans="2:28" ht="30" x14ac:dyDescent="0.6">
      <c r="B3" s="97" t="s">
        <v>70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17"/>
      <c r="R3" s="17"/>
    </row>
    <row r="4" spans="2:28" ht="30" x14ac:dyDescent="0.6">
      <c r="B4" s="97" t="s">
        <v>175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17"/>
      <c r="R4" s="17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216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ht="27" customHeight="1" x14ac:dyDescent="0.6">
      <c r="B8" s="98" t="s">
        <v>74</v>
      </c>
      <c r="D8" s="99" t="s">
        <v>72</v>
      </c>
      <c r="E8" s="99" t="s">
        <v>72</v>
      </c>
      <c r="F8" s="99" t="s">
        <v>72</v>
      </c>
      <c r="G8" s="99" t="s">
        <v>72</v>
      </c>
      <c r="H8" s="99" t="s">
        <v>72</v>
      </c>
      <c r="I8" s="99" t="s">
        <v>72</v>
      </c>
      <c r="J8" s="99" t="s">
        <v>72</v>
      </c>
      <c r="L8" s="99" t="s">
        <v>73</v>
      </c>
      <c r="M8" s="99" t="s">
        <v>73</v>
      </c>
      <c r="N8" s="99" t="s">
        <v>73</v>
      </c>
      <c r="O8" s="99" t="s">
        <v>73</v>
      </c>
      <c r="P8" s="99" t="s">
        <v>73</v>
      </c>
      <c r="Q8" s="99" t="s">
        <v>73</v>
      </c>
      <c r="R8" s="99" t="s">
        <v>73</v>
      </c>
    </row>
    <row r="9" spans="2:28" s="61" customFormat="1" ht="48" customHeight="1" x14ac:dyDescent="0.75">
      <c r="B9" s="98" t="s">
        <v>74</v>
      </c>
      <c r="D9" s="124" t="s">
        <v>145</v>
      </c>
      <c r="E9" s="62"/>
      <c r="F9" s="124" t="s">
        <v>142</v>
      </c>
      <c r="G9" s="62"/>
      <c r="H9" s="124" t="s">
        <v>143</v>
      </c>
      <c r="I9" s="62"/>
      <c r="J9" s="124" t="s">
        <v>146</v>
      </c>
      <c r="L9" s="124" t="s">
        <v>145</v>
      </c>
      <c r="M9" s="62"/>
      <c r="N9" s="124" t="s">
        <v>142</v>
      </c>
      <c r="O9" s="62"/>
      <c r="P9" s="124" t="s">
        <v>143</v>
      </c>
      <c r="Q9" s="62"/>
      <c r="R9" s="124" t="s">
        <v>146</v>
      </c>
      <c r="T9" s="92"/>
    </row>
    <row r="10" spans="2:28" x14ac:dyDescent="0.6">
      <c r="B10" s="23"/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23">
        <v>0</v>
      </c>
      <c r="T10" s="91"/>
    </row>
    <row r="11" spans="2:28" x14ac:dyDescent="0.6"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spans="2:28" ht="24.75" thickBot="1" x14ac:dyDescent="0.65">
      <c r="B12" s="31" t="s">
        <v>157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</row>
    <row r="13" spans="2:28" ht="21.75" thickTop="1" x14ac:dyDescent="0.6"/>
    <row r="14" spans="2:28" ht="30" x14ac:dyDescent="0.75">
      <c r="J14" s="69">
        <v>13</v>
      </c>
    </row>
  </sheetData>
  <mergeCells count="14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</mergeCells>
  <printOptions horizontalCentered="1" verticalCentered="1"/>
  <pageMargins left="0.25" right="0.25" top="0.75" bottom="0.75" header="0.3" footer="0.3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6"/>
  <sheetViews>
    <sheetView rightToLeft="1" workbookViewId="0">
      <selection activeCell="B14" sqref="B14:D14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18.570312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28" ht="27" customHeight="1" x14ac:dyDescent="0.55000000000000004">
      <c r="B3" s="97" t="s">
        <v>70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2:28" ht="27" customHeight="1" x14ac:dyDescent="0.55000000000000004">
      <c r="B4" s="97" t="s">
        <v>175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184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01" t="s">
        <v>147</v>
      </c>
      <c r="C9" s="101" t="s">
        <v>147</v>
      </c>
      <c r="D9" s="101" t="s">
        <v>147</v>
      </c>
      <c r="F9" s="101" t="s">
        <v>72</v>
      </c>
      <c r="G9" s="101" t="s">
        <v>72</v>
      </c>
      <c r="H9" s="101" t="s">
        <v>72</v>
      </c>
      <c r="J9" s="101" t="s">
        <v>73</v>
      </c>
      <c r="K9" s="101" t="s">
        <v>73</v>
      </c>
      <c r="L9" s="101" t="s">
        <v>73</v>
      </c>
    </row>
    <row r="10" spans="2:28" s="50" customFormat="1" ht="50.25" customHeight="1" x14ac:dyDescent="0.6">
      <c r="B10" s="122" t="s">
        <v>148</v>
      </c>
      <c r="D10" s="122" t="s">
        <v>47</v>
      </c>
      <c r="F10" s="122" t="s">
        <v>149</v>
      </c>
      <c r="H10" s="122" t="s">
        <v>150</v>
      </c>
      <c r="J10" s="122" t="s">
        <v>149</v>
      </c>
      <c r="L10" s="122" t="s">
        <v>150</v>
      </c>
    </row>
    <row r="11" spans="2:28" s="4" customFormat="1" ht="21.75" customHeight="1" x14ac:dyDescent="0.55000000000000004">
      <c r="B11" s="56" t="s">
        <v>57</v>
      </c>
      <c r="D11" s="56" t="s">
        <v>58</v>
      </c>
      <c r="F11" s="87">
        <v>2343107</v>
      </c>
      <c r="H11" s="56" t="s">
        <v>79</v>
      </c>
      <c r="J11" s="87">
        <v>63882685</v>
      </c>
      <c r="L11" s="56" t="s">
        <v>79</v>
      </c>
    </row>
    <row r="12" spans="2:28" s="4" customFormat="1" ht="21.75" customHeight="1" x14ac:dyDescent="0.55000000000000004">
      <c r="B12" s="46" t="s">
        <v>53</v>
      </c>
      <c r="D12" s="46" t="s">
        <v>54</v>
      </c>
      <c r="F12" s="89">
        <v>0</v>
      </c>
      <c r="H12" s="46"/>
      <c r="J12" s="89">
        <v>7112661</v>
      </c>
      <c r="L12" s="46" t="s">
        <v>79</v>
      </c>
    </row>
    <row r="13" spans="2:28" s="4" customFormat="1" ht="21.75" customHeight="1" x14ac:dyDescent="0.55000000000000004">
      <c r="B13" s="4" t="s">
        <v>60</v>
      </c>
      <c r="D13" s="4" t="s">
        <v>61</v>
      </c>
      <c r="F13" s="84">
        <v>12412</v>
      </c>
      <c r="H13" s="4" t="s">
        <v>79</v>
      </c>
      <c r="J13" s="84">
        <v>238014</v>
      </c>
      <c r="L13" s="4" t="s">
        <v>79</v>
      </c>
    </row>
    <row r="14" spans="2:28" ht="21.75" customHeight="1" thickBot="1" x14ac:dyDescent="0.6">
      <c r="B14" s="125" t="s">
        <v>157</v>
      </c>
      <c r="C14" s="125"/>
      <c r="D14" s="125"/>
      <c r="F14" s="96">
        <f>SUM(F11:F13)</f>
        <v>2355519</v>
      </c>
      <c r="H14" s="36"/>
      <c r="J14" s="96">
        <f>SUM(J11:J13)</f>
        <v>71233360</v>
      </c>
      <c r="L14" s="36"/>
    </row>
    <row r="15" spans="2:28" ht="21.75" customHeight="1" thickTop="1" x14ac:dyDescent="0.55000000000000004"/>
    <row r="16" spans="2:28" ht="30" x14ac:dyDescent="0.75">
      <c r="F16" s="72">
        <v>14</v>
      </c>
    </row>
  </sheetData>
  <sortState xmlns:xlrd2="http://schemas.microsoft.com/office/spreadsheetml/2017/richdata2" ref="B11:L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25" right="0.25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7"/>
  <sheetViews>
    <sheetView rightToLeft="1" workbookViewId="0">
      <selection activeCell="B7" sqref="B7"/>
    </sheetView>
  </sheetViews>
  <sheetFormatPr defaultRowHeight="21" x14ac:dyDescent="0.25"/>
  <cols>
    <col min="1" max="1" width="2.7109375" style="39" customWidth="1"/>
    <col min="2" max="2" width="20.7109375" style="39" bestFit="1" customWidth="1"/>
    <col min="3" max="3" width="1" style="39" customWidth="1"/>
    <col min="4" max="4" width="14.85546875" style="39" bestFit="1" customWidth="1"/>
    <col min="5" max="5" width="1" style="39" customWidth="1"/>
    <col min="6" max="6" width="11.7109375" style="39" customWidth="1"/>
    <col min="7" max="7" width="1" style="39" customWidth="1"/>
    <col min="8" max="8" width="10.42578125" style="39" bestFit="1" customWidth="1"/>
    <col min="9" max="9" width="1" style="39" customWidth="1"/>
    <col min="10" max="10" width="11.28515625" style="39" customWidth="1"/>
    <col min="11" max="11" width="1" style="39" customWidth="1"/>
    <col min="12" max="12" width="10.5703125" style="39" customWidth="1"/>
    <col min="13" max="13" width="1" style="39" customWidth="1"/>
    <col min="14" max="14" width="12.140625" style="39" customWidth="1"/>
    <col min="15" max="15" width="1" style="39" customWidth="1"/>
    <col min="16" max="16" width="11.5703125" style="39" customWidth="1"/>
    <col min="17" max="17" width="1" style="39" customWidth="1"/>
    <col min="18" max="18" width="11.28515625" style="39" customWidth="1"/>
    <col min="19" max="19" width="1" style="39" customWidth="1"/>
    <col min="20" max="20" width="13.140625" style="39" customWidth="1"/>
    <col min="21" max="21" width="1" style="39" customWidth="1"/>
    <col min="22" max="22" width="9.140625" style="39" customWidth="1"/>
    <col min="23" max="16384" width="9.140625" style="39"/>
  </cols>
  <sheetData>
    <row r="2" spans="2:28" ht="30" x14ac:dyDescent="0.25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2:28" ht="30" x14ac:dyDescent="0.25">
      <c r="B3" s="126" t="s">
        <v>70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2:28" ht="30" x14ac:dyDescent="0.25">
      <c r="B4" s="126" t="s">
        <v>175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2:28" s="40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86" t="s">
        <v>215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0" customFormat="1" x14ac:dyDescent="0.25">
      <c r="B9" s="129" t="s">
        <v>71</v>
      </c>
      <c r="C9" s="129" t="s">
        <v>71</v>
      </c>
      <c r="D9" s="129" t="s">
        <v>71</v>
      </c>
      <c r="E9" s="129" t="s">
        <v>71</v>
      </c>
      <c r="F9" s="129" t="s">
        <v>71</v>
      </c>
      <c r="G9" s="129" t="s">
        <v>71</v>
      </c>
      <c r="H9" s="129" t="s">
        <v>71</v>
      </c>
      <c r="J9" s="129" t="s">
        <v>72</v>
      </c>
      <c r="K9" s="129" t="s">
        <v>72</v>
      </c>
      <c r="L9" s="129" t="s">
        <v>72</v>
      </c>
      <c r="M9" s="129" t="s">
        <v>72</v>
      </c>
      <c r="N9" s="129" t="s">
        <v>72</v>
      </c>
      <c r="P9" s="129" t="s">
        <v>73</v>
      </c>
      <c r="Q9" s="129" t="s">
        <v>73</v>
      </c>
      <c r="R9" s="129" t="s">
        <v>73</v>
      </c>
      <c r="S9" s="129" t="s">
        <v>73</v>
      </c>
      <c r="T9" s="129" t="s">
        <v>73</v>
      </c>
    </row>
    <row r="10" spans="2:28" s="42" customFormat="1" ht="60" customHeight="1" x14ac:dyDescent="0.25">
      <c r="B10" s="128" t="s">
        <v>74</v>
      </c>
      <c r="C10" s="45"/>
      <c r="D10" s="128" t="s">
        <v>75</v>
      </c>
      <c r="E10" s="45"/>
      <c r="F10" s="128" t="s">
        <v>33</v>
      </c>
      <c r="G10" s="45"/>
      <c r="H10" s="128" t="s">
        <v>34</v>
      </c>
      <c r="J10" s="128" t="s">
        <v>76</v>
      </c>
      <c r="K10" s="45"/>
      <c r="L10" s="128" t="s">
        <v>77</v>
      </c>
      <c r="M10" s="45"/>
      <c r="N10" s="128" t="s">
        <v>78</v>
      </c>
      <c r="P10" s="128" t="s">
        <v>76</v>
      </c>
      <c r="Q10" s="45"/>
      <c r="R10" s="128" t="s">
        <v>77</v>
      </c>
      <c r="S10" s="45"/>
      <c r="T10" s="128" t="s">
        <v>78</v>
      </c>
    </row>
    <row r="11" spans="2:28" s="40" customFormat="1" x14ac:dyDescent="0.25">
      <c r="B11" s="40" t="s">
        <v>53</v>
      </c>
      <c r="D11" s="41">
        <v>27</v>
      </c>
      <c r="F11" s="40" t="s">
        <v>79</v>
      </c>
      <c r="H11" s="41">
        <v>0</v>
      </c>
      <c r="J11" s="43">
        <v>2343107</v>
      </c>
      <c r="K11" s="44"/>
      <c r="L11" s="43">
        <v>0</v>
      </c>
      <c r="M11" s="44"/>
      <c r="N11" s="43">
        <v>2343107</v>
      </c>
      <c r="O11" s="44"/>
      <c r="P11" s="43">
        <v>63882685</v>
      </c>
      <c r="Q11" s="44"/>
      <c r="R11" s="43">
        <v>0</v>
      </c>
      <c r="S11" s="44"/>
      <c r="T11" s="43">
        <v>63882685</v>
      </c>
    </row>
    <row r="12" spans="2:28" s="40" customFormat="1" x14ac:dyDescent="0.25">
      <c r="B12" s="40" t="s">
        <v>57</v>
      </c>
      <c r="D12" s="41">
        <v>1</v>
      </c>
      <c r="F12" s="40" t="s">
        <v>79</v>
      </c>
      <c r="H12" s="41">
        <v>0</v>
      </c>
      <c r="J12" s="43">
        <v>0</v>
      </c>
      <c r="K12" s="44"/>
      <c r="L12" s="43">
        <v>0</v>
      </c>
      <c r="M12" s="44"/>
      <c r="N12" s="43">
        <v>0</v>
      </c>
      <c r="O12" s="44"/>
      <c r="P12" s="43">
        <v>7112661</v>
      </c>
      <c r="Q12" s="44"/>
      <c r="R12" s="43">
        <v>0</v>
      </c>
      <c r="S12" s="44"/>
      <c r="T12" s="43">
        <v>7112661</v>
      </c>
    </row>
    <row r="13" spans="2:28" s="40" customFormat="1" x14ac:dyDescent="0.25">
      <c r="B13" s="40" t="s">
        <v>60</v>
      </c>
      <c r="D13" s="41">
        <v>17</v>
      </c>
      <c r="F13" s="40" t="s">
        <v>79</v>
      </c>
      <c r="H13" s="41">
        <v>0</v>
      </c>
      <c r="J13" s="43">
        <v>12412</v>
      </c>
      <c r="K13" s="44"/>
      <c r="L13" s="43">
        <v>0</v>
      </c>
      <c r="M13" s="44"/>
      <c r="N13" s="43">
        <v>12412</v>
      </c>
      <c r="O13" s="44"/>
      <c r="P13" s="43">
        <v>238014</v>
      </c>
      <c r="Q13" s="44"/>
      <c r="R13" s="43">
        <v>0</v>
      </c>
      <c r="S13" s="44"/>
      <c r="T13" s="43">
        <v>238014</v>
      </c>
    </row>
    <row r="14" spans="2:28" s="40" customFormat="1" ht="21.75" thickBot="1" x14ac:dyDescent="0.3">
      <c r="B14" s="127" t="s">
        <v>157</v>
      </c>
      <c r="C14" s="127"/>
      <c r="D14" s="127"/>
      <c r="E14" s="127"/>
      <c r="F14" s="127"/>
      <c r="G14" s="127"/>
      <c r="H14" s="127"/>
      <c r="J14" s="48">
        <f>SUM(J11:J13)</f>
        <v>2355519</v>
      </c>
      <c r="L14" s="85">
        <f>SUM(L11:L13)</f>
        <v>0</v>
      </c>
      <c r="N14" s="48">
        <f>SUM(N11:N13)</f>
        <v>2355519</v>
      </c>
      <c r="P14" s="48">
        <f>SUM(P11:P13)</f>
        <v>71233360</v>
      </c>
      <c r="R14" s="85">
        <f>SUM(R11:R13)</f>
        <v>0</v>
      </c>
      <c r="T14" s="48">
        <f>SUM(T11:T13)</f>
        <v>71233360</v>
      </c>
    </row>
    <row r="15" spans="2:28" ht="21.75" thickTop="1" x14ac:dyDescent="0.25"/>
    <row r="17" spans="10:10" ht="30" x14ac:dyDescent="0.25">
      <c r="J17" s="76">
        <v>15</v>
      </c>
    </row>
  </sheetData>
  <sortState xmlns:xlrd2="http://schemas.microsoft.com/office/spreadsheetml/2017/richdata2" ref="D11:T13">
    <sortCondition descending="1" ref="T11:T13"/>
  </sortState>
  <mergeCells count="17">
    <mergeCell ref="B9:H9"/>
    <mergeCell ref="B2:T2"/>
    <mergeCell ref="B3:T3"/>
    <mergeCell ref="B4:T4"/>
    <mergeCell ref="B14:H14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</mergeCells>
  <printOptions horizontalCentered="1" verticalCentered="1"/>
  <pageMargins left="0.25" right="0.25" top="0.75" bottom="0.75" header="0.3" footer="0.3"/>
  <pageSetup scale="9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topLeftCell="A6" workbookViewId="0">
      <selection activeCell="Q6" sqref="Q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97" t="s">
        <v>0</v>
      </c>
      <c r="C2" s="97"/>
      <c r="D2" s="97"/>
      <c r="E2" s="97"/>
      <c r="F2" s="97"/>
    </row>
    <row r="3" spans="2:28" ht="30" x14ac:dyDescent="0.55000000000000004">
      <c r="B3" s="97" t="s">
        <v>70</v>
      </c>
      <c r="C3" s="97"/>
      <c r="D3" s="97"/>
      <c r="E3" s="97"/>
      <c r="F3" s="97"/>
    </row>
    <row r="4" spans="2:28" ht="30" x14ac:dyDescent="0.55000000000000004">
      <c r="B4" s="97" t="s">
        <v>175</v>
      </c>
      <c r="C4" s="97"/>
      <c r="D4" s="97"/>
      <c r="E4" s="97"/>
      <c r="F4" s="97"/>
    </row>
    <row r="5" spans="2:28" ht="125.25" customHeight="1" x14ac:dyDescent="0.55000000000000004"/>
    <row r="6" spans="2:28" s="31" customFormat="1" ht="24" x14ac:dyDescent="0.6">
      <c r="B6" s="77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>
        <v>4</v>
      </c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2:28" s="31" customFormat="1" ht="24" x14ac:dyDescent="0.6">
      <c r="B7" s="77" t="s">
        <v>214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30" t="s">
        <v>151</v>
      </c>
      <c r="D9" s="97" t="s">
        <v>72</v>
      </c>
      <c r="F9" s="97" t="s">
        <v>176</v>
      </c>
    </row>
    <row r="10" spans="2:28" ht="30" x14ac:dyDescent="0.55000000000000004">
      <c r="B10" s="131" t="s">
        <v>151</v>
      </c>
      <c r="D10" s="132" t="s">
        <v>50</v>
      </c>
      <c r="F10" s="132" t="s">
        <v>50</v>
      </c>
    </row>
    <row r="11" spans="2:28" x14ac:dyDescent="0.55000000000000004">
      <c r="B11" s="2" t="s">
        <v>151</v>
      </c>
      <c r="D11" s="3">
        <v>0</v>
      </c>
      <c r="F11" s="3">
        <v>178640314</v>
      </c>
    </row>
    <row r="12" spans="2:28" x14ac:dyDescent="0.55000000000000004">
      <c r="B12" s="2" t="s">
        <v>153</v>
      </c>
      <c r="D12" s="3">
        <v>314692</v>
      </c>
      <c r="F12" s="3">
        <v>87889744</v>
      </c>
    </row>
    <row r="13" spans="2:28" x14ac:dyDescent="0.55000000000000004">
      <c r="B13" s="2" t="s">
        <v>152</v>
      </c>
      <c r="D13" s="3">
        <v>0</v>
      </c>
      <c r="F13" s="3">
        <v>0</v>
      </c>
    </row>
    <row r="14" spans="2:28" ht="21.75" thickBot="1" x14ac:dyDescent="0.6">
      <c r="B14" s="36" t="s">
        <v>157</v>
      </c>
      <c r="D14" s="10">
        <f>SUM(D11:D13)</f>
        <v>314692</v>
      </c>
      <c r="F14" s="10">
        <f>SUM(F11:F13)</f>
        <v>266530058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69">
        <v>16</v>
      </c>
    </row>
  </sheetData>
  <sortState xmlns:xlrd2="http://schemas.microsoft.com/office/spreadsheetml/2017/richdata2" ref="B11:F13">
    <sortCondition descending="1" ref="F11:F13"/>
  </sortState>
  <mergeCells count="8"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zoomScale="85" zoomScaleNormal="85" workbookViewId="0">
      <selection activeCell="K20" sqref="K20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97" t="s">
        <v>0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3:17" ht="30" x14ac:dyDescent="0.55000000000000004">
      <c r="C3" s="97" t="s">
        <v>1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3:17" ht="30" x14ac:dyDescent="0.55000000000000004">
      <c r="C4" s="97" t="s">
        <v>175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8" t="s">
        <v>158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98" t="s">
        <v>168</v>
      </c>
      <c r="D9" s="99" t="s">
        <v>5</v>
      </c>
      <c r="E9" s="99" t="s">
        <v>3</v>
      </c>
      <c r="F9" s="99" t="s">
        <v>3</v>
      </c>
      <c r="G9" s="99" t="s">
        <v>3</v>
      </c>
      <c r="I9" s="99" t="s">
        <v>4</v>
      </c>
      <c r="J9" s="99" t="s">
        <v>4</v>
      </c>
      <c r="K9" s="99" t="s">
        <v>4</v>
      </c>
      <c r="M9" s="99" t="s">
        <v>176</v>
      </c>
      <c r="N9" s="99" t="s">
        <v>5</v>
      </c>
      <c r="O9" s="99" t="s">
        <v>5</v>
      </c>
      <c r="P9" s="99" t="s">
        <v>5</v>
      </c>
      <c r="Q9" s="99" t="s">
        <v>5</v>
      </c>
    </row>
    <row r="10" spans="3:17" s="6" customFormat="1" ht="44.25" customHeight="1" x14ac:dyDescent="0.25">
      <c r="C10" s="98"/>
      <c r="D10" s="12"/>
      <c r="E10" s="100" t="s">
        <v>7</v>
      </c>
      <c r="F10" s="12"/>
      <c r="G10" s="100" t="s">
        <v>8</v>
      </c>
      <c r="I10" s="100" t="s">
        <v>169</v>
      </c>
      <c r="J10" s="12"/>
      <c r="K10" s="100" t="s">
        <v>170</v>
      </c>
      <c r="M10" s="100" t="s">
        <v>7</v>
      </c>
      <c r="N10" s="12"/>
      <c r="O10" s="100" t="s">
        <v>8</v>
      </c>
      <c r="Q10" s="102" t="s">
        <v>12</v>
      </c>
    </row>
    <row r="11" spans="3:17" s="6" customFormat="1" ht="39.75" customHeight="1" x14ac:dyDescent="0.25">
      <c r="C11" s="98"/>
      <c r="D11" s="11"/>
      <c r="E11" s="101" t="s">
        <v>7</v>
      </c>
      <c r="F11" s="11"/>
      <c r="G11" s="101" t="s">
        <v>8</v>
      </c>
      <c r="I11" s="101"/>
      <c r="J11" s="11"/>
      <c r="K11" s="101"/>
      <c r="M11" s="101" t="s">
        <v>7</v>
      </c>
      <c r="N11" s="11"/>
      <c r="O11" s="101" t="s">
        <v>8</v>
      </c>
      <c r="Q11" s="103" t="s">
        <v>12</v>
      </c>
    </row>
    <row r="12" spans="3:17" x14ac:dyDescent="0.55000000000000004">
      <c r="C12" s="51" t="s">
        <v>160</v>
      </c>
      <c r="E12" s="3">
        <f>سهام!G36</f>
        <v>210523755041</v>
      </c>
      <c r="G12" s="3">
        <f>سهام!I36</f>
        <v>184752462538.737</v>
      </c>
      <c r="I12" s="3">
        <f>سهام!M36</f>
        <v>20835807507</v>
      </c>
      <c r="K12" s="3">
        <f>سهام!Q36</f>
        <v>37712774006</v>
      </c>
      <c r="M12" s="3">
        <f>سهام!W36</f>
        <v>194288240839</v>
      </c>
      <c r="O12" s="3">
        <f>سهام!Y36</f>
        <v>162935584508.16452</v>
      </c>
      <c r="Q12" s="8">
        <f t="shared" ref="Q12:Q18" si="0">O12/$O$18</f>
        <v>0.99644976877465907</v>
      </c>
    </row>
    <row r="13" spans="3:17" x14ac:dyDescent="0.55000000000000004">
      <c r="C13" s="2" t="s">
        <v>164</v>
      </c>
      <c r="E13" s="3">
        <f>سپرده!L15</f>
        <v>3305277105</v>
      </c>
      <c r="G13" s="3">
        <f>E13</f>
        <v>3305277105</v>
      </c>
      <c r="I13" s="3">
        <f>سپرده!N15</f>
        <v>8104064058</v>
      </c>
      <c r="K13" s="3">
        <f>سپرده!P15</f>
        <v>10828821183</v>
      </c>
      <c r="M13" s="3">
        <f>سپرده!R15</f>
        <v>580519980</v>
      </c>
      <c r="O13" s="3">
        <f>M13</f>
        <v>580519980</v>
      </c>
      <c r="Q13" s="8">
        <f>O13/$O$18</f>
        <v>3.5502312253409799E-3</v>
      </c>
    </row>
    <row r="14" spans="3:17" x14ac:dyDescent="0.55000000000000004">
      <c r="C14" s="2" t="s">
        <v>161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0</v>
      </c>
      <c r="Q14" s="8">
        <f t="shared" si="0"/>
        <v>0</v>
      </c>
    </row>
    <row r="15" spans="3:17" x14ac:dyDescent="0.55000000000000004">
      <c r="C15" s="2" t="s">
        <v>162</v>
      </c>
      <c r="E15" s="3">
        <f>'اوراق مشارکت'!R14</f>
        <v>0</v>
      </c>
      <c r="G15" s="3">
        <f>'اوراق مشارکت'!T14</f>
        <v>0</v>
      </c>
      <c r="I15" s="3">
        <f>'اوراق مشارکت'!X14</f>
        <v>0</v>
      </c>
      <c r="K15" s="3">
        <f>'اوراق مشارکت'!AB14</f>
        <v>0</v>
      </c>
      <c r="M15" s="3">
        <f>'اوراق مشارکت'!AH14</f>
        <v>0</v>
      </c>
      <c r="O15" s="3">
        <f>'اوراق مشارکت'!AJ14</f>
        <v>0</v>
      </c>
      <c r="Q15" s="8">
        <f t="shared" si="0"/>
        <v>0</v>
      </c>
    </row>
    <row r="16" spans="3:17" x14ac:dyDescent="0.55000000000000004">
      <c r="C16" s="2" t="s">
        <v>167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x14ac:dyDescent="0.55000000000000004">
      <c r="C17" s="2" t="s">
        <v>163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157</v>
      </c>
      <c r="D18" s="3">
        <f t="shared" ref="D18:P18" si="1">SUM(D12:D17)</f>
        <v>0</v>
      </c>
      <c r="E18" s="10">
        <f>SUM(E12:E17)</f>
        <v>213829032146</v>
      </c>
      <c r="F18" s="3">
        <f t="shared" si="1"/>
        <v>0</v>
      </c>
      <c r="G18" s="10">
        <f>SUM(G12:G17)</f>
        <v>188057739643.737</v>
      </c>
      <c r="H18" s="3">
        <f t="shared" si="1"/>
        <v>0</v>
      </c>
      <c r="I18" s="10">
        <f>SUM(I12:I17)</f>
        <v>28939871565</v>
      </c>
      <c r="J18" s="3">
        <f t="shared" si="1"/>
        <v>0</v>
      </c>
      <c r="K18" s="10">
        <f>SUM(K12:K17)</f>
        <v>48541595189</v>
      </c>
      <c r="L18" s="3">
        <f t="shared" si="1"/>
        <v>0</v>
      </c>
      <c r="M18" s="10">
        <f>SUM(M12:M17)</f>
        <v>194868760819</v>
      </c>
      <c r="N18" s="3">
        <f t="shared" si="1"/>
        <v>0</v>
      </c>
      <c r="O18" s="10">
        <f>SUM(O12:O17)</f>
        <v>163516104488.16452</v>
      </c>
      <c r="P18" s="3">
        <f t="shared" si="1"/>
        <v>0</v>
      </c>
      <c r="Q18" s="37">
        <f t="shared" si="0"/>
        <v>1</v>
      </c>
    </row>
    <row r="19" spans="3:17" ht="21.75" thickTop="1" x14ac:dyDescent="0.55000000000000004"/>
    <row r="22" spans="3:17" ht="30" x14ac:dyDescent="0.75">
      <c r="I22" s="69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8"/>
  <sheetViews>
    <sheetView rightToLeft="1" topLeftCell="A10" zoomScale="85" zoomScaleNormal="85" workbookViewId="0">
      <selection activeCell="AA37" sqref="AA37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1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2.140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1.42578125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97" t="s">
        <v>0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3:27" ht="30" x14ac:dyDescent="0.55000000000000004">
      <c r="C3" s="97" t="s">
        <v>1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3:27" ht="30" x14ac:dyDescent="0.55000000000000004">
      <c r="C4" s="97" t="s">
        <v>175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159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98" t="s">
        <v>2</v>
      </c>
      <c r="E8" s="99" t="s">
        <v>5</v>
      </c>
      <c r="F8" s="99" t="s">
        <v>3</v>
      </c>
      <c r="G8" s="99" t="s">
        <v>3</v>
      </c>
      <c r="H8" s="99" t="s">
        <v>3</v>
      </c>
      <c r="I8" s="99" t="s">
        <v>3</v>
      </c>
      <c r="J8" s="104"/>
      <c r="K8" s="99" t="s">
        <v>4</v>
      </c>
      <c r="L8" s="99" t="s">
        <v>4</v>
      </c>
      <c r="M8" s="99" t="s">
        <v>4</v>
      </c>
      <c r="N8" s="99" t="s">
        <v>4</v>
      </c>
      <c r="O8" s="99" t="s">
        <v>4</v>
      </c>
      <c r="P8" s="99" t="s">
        <v>4</v>
      </c>
      <c r="Q8" s="99" t="s">
        <v>4</v>
      </c>
      <c r="R8" s="104"/>
      <c r="S8" s="99" t="s">
        <v>176</v>
      </c>
      <c r="T8" s="99" t="s">
        <v>5</v>
      </c>
      <c r="U8" s="99" t="s">
        <v>5</v>
      </c>
      <c r="V8" s="99" t="s">
        <v>5</v>
      </c>
      <c r="W8" s="99" t="s">
        <v>5</v>
      </c>
      <c r="X8" s="99" t="s">
        <v>5</v>
      </c>
      <c r="Y8" s="99" t="s">
        <v>5</v>
      </c>
      <c r="Z8" s="99" t="s">
        <v>5</v>
      </c>
      <c r="AA8" s="99" t="s">
        <v>5</v>
      </c>
    </row>
    <row r="9" spans="3:27" s="6" customFormat="1" ht="44.25" customHeight="1" x14ac:dyDescent="0.25">
      <c r="C9" s="98" t="s">
        <v>2</v>
      </c>
      <c r="D9" s="104"/>
      <c r="E9" s="100" t="s">
        <v>6</v>
      </c>
      <c r="F9" s="105"/>
      <c r="G9" s="100" t="s">
        <v>7</v>
      </c>
      <c r="H9" s="12"/>
      <c r="I9" s="100" t="s">
        <v>8</v>
      </c>
      <c r="J9" s="104"/>
      <c r="K9" s="100" t="s">
        <v>9</v>
      </c>
      <c r="L9" s="100" t="s">
        <v>9</v>
      </c>
      <c r="M9" s="100" t="s">
        <v>9</v>
      </c>
      <c r="N9" s="12"/>
      <c r="O9" s="100" t="s">
        <v>10</v>
      </c>
      <c r="P9" s="100" t="s">
        <v>10</v>
      </c>
      <c r="Q9" s="100" t="s">
        <v>10</v>
      </c>
      <c r="R9" s="104"/>
      <c r="S9" s="100" t="s">
        <v>6</v>
      </c>
      <c r="T9" s="105"/>
      <c r="U9" s="100" t="s">
        <v>11</v>
      </c>
      <c r="V9" s="105"/>
      <c r="W9" s="100" t="s">
        <v>7</v>
      </c>
      <c r="X9" s="105"/>
      <c r="Y9" s="100" t="s">
        <v>8</v>
      </c>
      <c r="Z9" s="104"/>
      <c r="AA9" s="100" t="s">
        <v>12</v>
      </c>
    </row>
    <row r="10" spans="3:27" s="6" customFormat="1" ht="54" customHeight="1" x14ac:dyDescent="0.25">
      <c r="C10" s="98" t="s">
        <v>2</v>
      </c>
      <c r="D10" s="104"/>
      <c r="E10" s="101" t="s">
        <v>6</v>
      </c>
      <c r="F10" s="106"/>
      <c r="G10" s="101" t="s">
        <v>7</v>
      </c>
      <c r="H10" s="11"/>
      <c r="I10" s="101" t="s">
        <v>8</v>
      </c>
      <c r="J10" s="104"/>
      <c r="K10" s="101" t="s">
        <v>6</v>
      </c>
      <c r="L10" s="11"/>
      <c r="M10" s="101" t="s">
        <v>7</v>
      </c>
      <c r="N10" s="11"/>
      <c r="O10" s="101" t="s">
        <v>6</v>
      </c>
      <c r="P10" s="11"/>
      <c r="Q10" s="101" t="s">
        <v>13</v>
      </c>
      <c r="R10" s="104"/>
      <c r="S10" s="101" t="s">
        <v>6</v>
      </c>
      <c r="T10" s="106"/>
      <c r="U10" s="101" t="s">
        <v>11</v>
      </c>
      <c r="V10" s="106"/>
      <c r="W10" s="101" t="s">
        <v>7</v>
      </c>
      <c r="X10" s="106"/>
      <c r="Y10" s="101" t="s">
        <v>8</v>
      </c>
      <c r="Z10" s="104"/>
      <c r="AA10" s="101" t="s">
        <v>12</v>
      </c>
    </row>
    <row r="11" spans="3:27" x14ac:dyDescent="0.55000000000000004">
      <c r="C11" s="51" t="s">
        <v>191</v>
      </c>
      <c r="E11" s="3">
        <v>1156000</v>
      </c>
      <c r="G11" s="3">
        <v>16869191238</v>
      </c>
      <c r="I11" s="3">
        <v>16466915394</v>
      </c>
      <c r="K11" s="3">
        <v>0</v>
      </c>
      <c r="M11" s="3">
        <v>0</v>
      </c>
      <c r="O11" s="3">
        <v>0</v>
      </c>
      <c r="Q11" s="3">
        <v>0</v>
      </c>
      <c r="S11" s="3">
        <v>1156000</v>
      </c>
      <c r="U11" s="3">
        <v>13000</v>
      </c>
      <c r="W11" s="3">
        <v>16869191238</v>
      </c>
      <c r="Y11" s="3">
        <v>14938583400</v>
      </c>
      <c r="AA11" s="8">
        <f>Y11/'سرمایه گذاری ها'!$O$18</f>
        <v>9.135848390444791E-2</v>
      </c>
    </row>
    <row r="12" spans="3:27" x14ac:dyDescent="0.55000000000000004">
      <c r="C12" s="2" t="s">
        <v>187</v>
      </c>
      <c r="E12" s="3">
        <v>700000</v>
      </c>
      <c r="G12" s="3">
        <v>14330214304</v>
      </c>
      <c r="I12" s="3">
        <v>13206948300</v>
      </c>
      <c r="K12" s="3">
        <v>0</v>
      </c>
      <c r="M12" s="3">
        <v>0</v>
      </c>
      <c r="O12" s="3">
        <v>0</v>
      </c>
      <c r="Q12" s="3">
        <v>0</v>
      </c>
      <c r="S12" s="3">
        <v>700000</v>
      </c>
      <c r="U12" s="3">
        <v>21170</v>
      </c>
      <c r="W12" s="3">
        <v>14330214304</v>
      </c>
      <c r="Y12" s="3">
        <v>14730826950</v>
      </c>
      <c r="AA12" s="8">
        <f>Y12/'سرمایه گذاری ها'!$O$18</f>
        <v>9.0087927400852641E-2</v>
      </c>
    </row>
    <row r="13" spans="3:27" x14ac:dyDescent="0.55000000000000004">
      <c r="C13" s="66" t="s">
        <v>20</v>
      </c>
      <c r="E13" s="3">
        <v>1411000</v>
      </c>
      <c r="G13" s="3">
        <v>15712156914</v>
      </c>
      <c r="I13" s="3">
        <v>14194358046</v>
      </c>
      <c r="K13" s="3">
        <v>0</v>
      </c>
      <c r="M13" s="3">
        <v>0</v>
      </c>
      <c r="O13" s="3">
        <v>0</v>
      </c>
      <c r="Q13" s="3">
        <v>0</v>
      </c>
      <c r="S13" s="3">
        <v>1411000</v>
      </c>
      <c r="U13" s="3">
        <v>9620</v>
      </c>
      <c r="W13" s="3">
        <v>15712156914</v>
      </c>
      <c r="Y13" s="3">
        <v>13493055771</v>
      </c>
      <c r="AA13" s="8">
        <f>Y13/'سرمایه گذاری ها'!$O$18</f>
        <v>8.2518207079576328E-2</v>
      </c>
    </row>
    <row r="14" spans="3:27" x14ac:dyDescent="0.55000000000000004">
      <c r="C14" s="2" t="s">
        <v>189</v>
      </c>
      <c r="E14" s="3">
        <v>60347</v>
      </c>
      <c r="G14" s="3">
        <v>8058356264</v>
      </c>
      <c r="I14" s="3">
        <v>7808389592.7680998</v>
      </c>
      <c r="K14" s="3">
        <v>20000</v>
      </c>
      <c r="M14" s="3">
        <v>2767301509</v>
      </c>
      <c r="O14" s="3">
        <v>0</v>
      </c>
      <c r="Q14" s="3">
        <v>0</v>
      </c>
      <c r="S14" s="3">
        <v>80347</v>
      </c>
      <c r="U14" s="3">
        <v>145850</v>
      </c>
      <c r="W14" s="3">
        <v>10825657773</v>
      </c>
      <c r="Y14" s="3">
        <v>11648884220.797501</v>
      </c>
      <c r="AA14" s="8">
        <f>Y14/'سرمایه گذاری ها'!$O$18</f>
        <v>7.1239981268271108E-2</v>
      </c>
    </row>
    <row r="15" spans="3:27" x14ac:dyDescent="0.55000000000000004">
      <c r="C15" s="2" t="s">
        <v>198</v>
      </c>
      <c r="E15" s="3">
        <v>303736</v>
      </c>
      <c r="G15" s="3">
        <v>6171439387</v>
      </c>
      <c r="I15" s="3">
        <v>8956415057.0112</v>
      </c>
      <c r="K15" s="3">
        <v>66000</v>
      </c>
      <c r="M15" s="3">
        <v>1981731777</v>
      </c>
      <c r="O15" s="3">
        <v>0</v>
      </c>
      <c r="Q15" s="3">
        <v>0</v>
      </c>
      <c r="S15" s="3">
        <v>369736</v>
      </c>
      <c r="U15" s="3">
        <v>29450</v>
      </c>
      <c r="W15" s="3">
        <v>8153171164</v>
      </c>
      <c r="Y15" s="3">
        <v>10823937285.059999</v>
      </c>
      <c r="AA15" s="8">
        <f>Y15/'سرمایه گذاری ها'!$O$18</f>
        <v>6.619493119005565E-2</v>
      </c>
    </row>
    <row r="16" spans="3:27" x14ac:dyDescent="0.55000000000000004">
      <c r="C16" s="2" t="s">
        <v>201</v>
      </c>
      <c r="E16" s="3">
        <v>0</v>
      </c>
      <c r="G16" s="3">
        <v>0</v>
      </c>
      <c r="I16" s="3">
        <v>0</v>
      </c>
      <c r="K16" s="3">
        <v>3783444</v>
      </c>
      <c r="M16" s="3">
        <v>13102066572</v>
      </c>
      <c r="O16" s="3">
        <v>-363000</v>
      </c>
      <c r="Q16" s="3">
        <v>1003175412</v>
      </c>
      <c r="S16" s="3">
        <v>3420444</v>
      </c>
      <c r="U16" s="3">
        <v>2740</v>
      </c>
      <c r="W16" s="3">
        <v>11844997572</v>
      </c>
      <c r="Y16" s="3">
        <v>9316253061.4680004</v>
      </c>
      <c r="AA16" s="8">
        <f>Y16/'سرمایه گذاری ها'!$O$18</f>
        <v>5.6974529148854092E-2</v>
      </c>
    </row>
    <row r="17" spans="3:27" x14ac:dyDescent="0.55000000000000004">
      <c r="C17" s="2" t="s">
        <v>15</v>
      </c>
      <c r="E17" s="3">
        <v>1382000</v>
      </c>
      <c r="G17" s="3">
        <v>9940173064</v>
      </c>
      <c r="I17" s="3">
        <v>8187711516</v>
      </c>
      <c r="K17" s="3">
        <v>0</v>
      </c>
      <c r="M17" s="3">
        <v>0</v>
      </c>
      <c r="O17" s="3">
        <v>0</v>
      </c>
      <c r="Q17" s="3">
        <v>0</v>
      </c>
      <c r="S17" s="3">
        <v>1382000</v>
      </c>
      <c r="U17" s="3">
        <v>6420</v>
      </c>
      <c r="W17" s="3">
        <v>9940173064</v>
      </c>
      <c r="Y17" s="3">
        <v>8819648982</v>
      </c>
      <c r="AA17" s="8">
        <f>Y17/'سرمایه گذاری ها'!$O$18</f>
        <v>5.3937494472529927E-2</v>
      </c>
    </row>
    <row r="18" spans="3:27" x14ac:dyDescent="0.55000000000000004">
      <c r="C18" s="2" t="s">
        <v>192</v>
      </c>
      <c r="E18" s="3">
        <v>363478</v>
      </c>
      <c r="G18" s="3">
        <v>10136147686</v>
      </c>
      <c r="I18" s="3">
        <v>8386128249.9390001</v>
      </c>
      <c r="K18" s="3">
        <v>0</v>
      </c>
      <c r="M18" s="3">
        <v>0</v>
      </c>
      <c r="O18" s="3">
        <v>0</v>
      </c>
      <c r="Q18" s="3">
        <v>0</v>
      </c>
      <c r="S18" s="3">
        <v>363478</v>
      </c>
      <c r="U18" s="3">
        <v>23700</v>
      </c>
      <c r="W18" s="3">
        <v>10136147686</v>
      </c>
      <c r="Y18" s="3">
        <v>8563172749.8299999</v>
      </c>
      <c r="AA18" s="8">
        <f>Y18/'سرمایه گذاری ها'!$O$18</f>
        <v>5.2368986997545629E-2</v>
      </c>
    </row>
    <row r="19" spans="3:27" x14ac:dyDescent="0.55000000000000004">
      <c r="C19" s="2" t="s">
        <v>199</v>
      </c>
      <c r="E19" s="3">
        <v>381827</v>
      </c>
      <c r="G19" s="3">
        <v>16628631902</v>
      </c>
      <c r="I19" s="3">
        <v>10289739556.678499</v>
      </c>
      <c r="K19" s="3">
        <v>0</v>
      </c>
      <c r="M19" s="3">
        <v>0</v>
      </c>
      <c r="O19" s="3">
        <v>0</v>
      </c>
      <c r="Q19" s="3">
        <v>0</v>
      </c>
      <c r="S19" s="3">
        <v>381827</v>
      </c>
      <c r="U19" s="3">
        <v>22300</v>
      </c>
      <c r="W19" s="3">
        <v>16628631902</v>
      </c>
      <c r="Y19" s="3">
        <v>8464079384.5050001</v>
      </c>
      <c r="AA19" s="8">
        <f>Y19/'سرمایه گذاری ها'!$O$18</f>
        <v>5.1762971060245869E-2</v>
      </c>
    </row>
    <row r="20" spans="3:27" x14ac:dyDescent="0.55000000000000004">
      <c r="C20" s="2" t="s">
        <v>19</v>
      </c>
      <c r="E20" s="3">
        <v>414000</v>
      </c>
      <c r="G20" s="3">
        <v>9914744073</v>
      </c>
      <c r="I20" s="3">
        <v>8119619091</v>
      </c>
      <c r="K20" s="3">
        <v>0</v>
      </c>
      <c r="M20" s="3">
        <v>0</v>
      </c>
      <c r="O20" s="3">
        <v>0</v>
      </c>
      <c r="Q20" s="3">
        <v>0</v>
      </c>
      <c r="S20" s="3">
        <v>414000</v>
      </c>
      <c r="U20" s="3">
        <v>19700</v>
      </c>
      <c r="W20" s="3">
        <v>9914744073</v>
      </c>
      <c r="Y20" s="3">
        <v>8107272990</v>
      </c>
      <c r="AA20" s="8">
        <f>Y20/'سرمایه گذاری ها'!$O$18</f>
        <v>4.9580883885273902E-2</v>
      </c>
    </row>
    <row r="21" spans="3:27" x14ac:dyDescent="0.55000000000000004">
      <c r="C21" s="2" t="s">
        <v>195</v>
      </c>
      <c r="E21" s="3">
        <v>577650</v>
      </c>
      <c r="G21" s="3">
        <v>10214066776</v>
      </c>
      <c r="I21" s="3">
        <v>7499221551.4499998</v>
      </c>
      <c r="K21" s="3">
        <v>0</v>
      </c>
      <c r="M21" s="3">
        <v>0</v>
      </c>
      <c r="O21" s="3">
        <v>0</v>
      </c>
      <c r="Q21" s="3">
        <v>0</v>
      </c>
      <c r="S21" s="3">
        <v>577650</v>
      </c>
      <c r="U21" s="3">
        <v>13530</v>
      </c>
      <c r="W21" s="3">
        <v>10214066776</v>
      </c>
      <c r="Y21" s="3">
        <v>7769101653.2250004</v>
      </c>
      <c r="AA21" s="8">
        <f>Y21/'سرمایه گذاری ها'!$O$18</f>
        <v>4.751276137322203E-2</v>
      </c>
    </row>
    <row r="22" spans="3:27" x14ac:dyDescent="0.55000000000000004">
      <c r="C22" s="2" t="s">
        <v>21</v>
      </c>
      <c r="E22" s="3">
        <v>529600</v>
      </c>
      <c r="G22" s="3">
        <v>13275488588</v>
      </c>
      <c r="I22" s="3">
        <v>8593225068.2399998</v>
      </c>
      <c r="K22" s="3">
        <v>0</v>
      </c>
      <c r="M22" s="3">
        <v>0</v>
      </c>
      <c r="O22" s="3">
        <v>0</v>
      </c>
      <c r="Q22" s="3">
        <v>0</v>
      </c>
      <c r="S22" s="3">
        <v>529600</v>
      </c>
      <c r="U22" s="3">
        <v>14060</v>
      </c>
      <c r="W22" s="3">
        <v>13275488588</v>
      </c>
      <c r="Y22" s="3">
        <v>7401871252.8000002</v>
      </c>
      <c r="AA22" s="8">
        <f>Y22/'سرمایه گذاری ها'!$O$18</f>
        <v>4.5266925089545267E-2</v>
      </c>
    </row>
    <row r="23" spans="3:27" x14ac:dyDescent="0.55000000000000004">
      <c r="C23" s="2" t="s">
        <v>197</v>
      </c>
      <c r="E23" s="3">
        <v>301283</v>
      </c>
      <c r="G23" s="3">
        <v>7052892307</v>
      </c>
      <c r="I23" s="3">
        <v>6951171398.3415003</v>
      </c>
      <c r="K23" s="3">
        <v>0</v>
      </c>
      <c r="M23" s="3">
        <v>0</v>
      </c>
      <c r="O23" s="3">
        <v>0</v>
      </c>
      <c r="Q23" s="3">
        <v>0</v>
      </c>
      <c r="S23" s="3">
        <v>301283</v>
      </c>
      <c r="U23" s="3">
        <v>22330</v>
      </c>
      <c r="W23" s="3">
        <v>7052892307</v>
      </c>
      <c r="Y23" s="3">
        <v>6687619876.1295004</v>
      </c>
      <c r="AA23" s="8">
        <f>Y23/'سرمایه گذاری ها'!$O$18</f>
        <v>4.0898845389345476E-2</v>
      </c>
    </row>
    <row r="24" spans="3:27" x14ac:dyDescent="0.55000000000000004">
      <c r="C24" s="2" t="s">
        <v>17</v>
      </c>
      <c r="E24" s="3">
        <v>970847</v>
      </c>
      <c r="G24" s="3">
        <v>11077216086</v>
      </c>
      <c r="I24" s="3">
        <v>8840045416.8059998</v>
      </c>
      <c r="K24" s="3">
        <v>0</v>
      </c>
      <c r="M24" s="3">
        <v>0</v>
      </c>
      <c r="O24" s="3">
        <v>-210000</v>
      </c>
      <c r="Q24" s="3">
        <v>2016000000</v>
      </c>
      <c r="S24" s="3">
        <v>760847</v>
      </c>
      <c r="U24" s="3">
        <v>8820</v>
      </c>
      <c r="W24" s="3">
        <v>8681148133</v>
      </c>
      <c r="Y24" s="3">
        <v>6670742050.2869997</v>
      </c>
      <c r="AA24" s="8">
        <f>Y24/'سرمایه گذاری ها'!$O$18</f>
        <v>4.0795627263550883E-2</v>
      </c>
    </row>
    <row r="25" spans="3:27" x14ac:dyDescent="0.55000000000000004">
      <c r="C25" s="66" t="s">
        <v>185</v>
      </c>
      <c r="E25" s="3">
        <v>1400000</v>
      </c>
      <c r="G25" s="3">
        <v>10537208573</v>
      </c>
      <c r="I25" s="3">
        <v>9336714030</v>
      </c>
      <c r="K25" s="3">
        <v>2239680</v>
      </c>
      <c r="M25" s="3">
        <v>2984707649</v>
      </c>
      <c r="O25" s="3">
        <v>-910000</v>
      </c>
      <c r="Q25" s="3">
        <v>6184840887</v>
      </c>
      <c r="S25" s="3">
        <v>2729680</v>
      </c>
      <c r="U25" s="3">
        <v>2342</v>
      </c>
      <c r="W25" s="3">
        <v>6783173750</v>
      </c>
      <c r="Y25" s="3">
        <v>6354872742.1680002</v>
      </c>
      <c r="AA25" s="8">
        <f>Y25/'سرمایه گذاری ها'!$O$18</f>
        <v>3.8863895162252797E-2</v>
      </c>
    </row>
    <row r="26" spans="3:27" x14ac:dyDescent="0.55000000000000004">
      <c r="C26" s="2" t="s">
        <v>193</v>
      </c>
      <c r="E26" s="3">
        <v>363803</v>
      </c>
      <c r="G26" s="3">
        <v>6882424184</v>
      </c>
      <c r="I26" s="3">
        <v>5572847314.8315001</v>
      </c>
      <c r="K26" s="3">
        <v>0</v>
      </c>
      <c r="M26" s="3">
        <v>0</v>
      </c>
      <c r="O26" s="3">
        <v>0</v>
      </c>
      <c r="Q26" s="3">
        <v>0</v>
      </c>
      <c r="S26" s="3">
        <v>363803</v>
      </c>
      <c r="U26" s="3">
        <v>14680</v>
      </c>
      <c r="W26" s="3">
        <v>6882424184</v>
      </c>
      <c r="Y26" s="3">
        <v>5308851303.1619997</v>
      </c>
      <c r="AA26" s="8">
        <f>Y26/'سرمایه گذاری ها'!$O$18</f>
        <v>3.2466840619642209E-2</v>
      </c>
    </row>
    <row r="27" spans="3:27" x14ac:dyDescent="0.55000000000000004">
      <c r="C27" s="2" t="s">
        <v>194</v>
      </c>
      <c r="E27" s="3">
        <v>620000</v>
      </c>
      <c r="G27" s="3">
        <v>4950675582</v>
      </c>
      <c r="I27" s="3">
        <v>3956716620</v>
      </c>
      <c r="K27" s="3">
        <v>0</v>
      </c>
      <c r="M27" s="3">
        <v>0</v>
      </c>
      <c r="O27" s="3">
        <v>0</v>
      </c>
      <c r="Q27" s="3">
        <v>0</v>
      </c>
      <c r="S27" s="3">
        <v>620000</v>
      </c>
      <c r="U27" s="3">
        <v>6480</v>
      </c>
      <c r="W27" s="3">
        <v>4950675582</v>
      </c>
      <c r="Y27" s="3">
        <v>3993695280</v>
      </c>
      <c r="AA27" s="8">
        <f>Y27/'سرمایه گذاری ها'!$O$18</f>
        <v>2.4423865114087697E-2</v>
      </c>
    </row>
    <row r="28" spans="3:27" x14ac:dyDescent="0.55000000000000004">
      <c r="C28" s="2" t="s">
        <v>23</v>
      </c>
      <c r="E28" s="3">
        <v>1100000</v>
      </c>
      <c r="G28" s="3">
        <v>4936935568</v>
      </c>
      <c r="I28" s="3">
        <v>4029381675</v>
      </c>
      <c r="K28" s="3">
        <v>0</v>
      </c>
      <c r="M28" s="3">
        <v>0</v>
      </c>
      <c r="O28" s="3">
        <v>0</v>
      </c>
      <c r="Q28" s="3">
        <v>0</v>
      </c>
      <c r="S28" s="3">
        <v>1100000</v>
      </c>
      <c r="U28" s="3">
        <v>3645</v>
      </c>
      <c r="W28" s="3">
        <v>4936935568</v>
      </c>
      <c r="Y28" s="3">
        <v>3985643475</v>
      </c>
      <c r="AA28" s="8">
        <f>Y28/'سرمایه گذاری ها'!$O$18</f>
        <v>2.437462345055123E-2</v>
      </c>
    </row>
    <row r="29" spans="3:27" x14ac:dyDescent="0.55000000000000004">
      <c r="C29" s="2" t="s">
        <v>186</v>
      </c>
      <c r="E29" s="3">
        <v>332919</v>
      </c>
      <c r="G29" s="3">
        <v>3937310734</v>
      </c>
      <c r="I29" s="3">
        <v>3507613260.5380502</v>
      </c>
      <c r="K29" s="3">
        <v>0</v>
      </c>
      <c r="M29" s="3">
        <v>0</v>
      </c>
      <c r="O29" s="3">
        <v>0</v>
      </c>
      <c r="Q29" s="3">
        <v>0</v>
      </c>
      <c r="S29" s="3">
        <v>332919</v>
      </c>
      <c r="U29" s="3">
        <v>10150</v>
      </c>
      <c r="W29" s="3">
        <v>3937310734</v>
      </c>
      <c r="Y29" s="3">
        <v>3359022039.2925</v>
      </c>
      <c r="AA29" s="8">
        <f>Y29/'سرمایه گذاری ها'!$O$18</f>
        <v>2.0542453905729084E-2</v>
      </c>
    </row>
    <row r="30" spans="3:27" x14ac:dyDescent="0.55000000000000004">
      <c r="C30" s="2" t="s">
        <v>196</v>
      </c>
      <c r="E30" s="3">
        <v>262234</v>
      </c>
      <c r="G30" s="3">
        <v>2347007177</v>
      </c>
      <c r="I30" s="3">
        <v>1749120578.6670001</v>
      </c>
      <c r="K30" s="3">
        <v>0</v>
      </c>
      <c r="M30" s="3">
        <v>0</v>
      </c>
      <c r="O30" s="3">
        <v>0</v>
      </c>
      <c r="Q30" s="3">
        <v>0</v>
      </c>
      <c r="S30" s="3">
        <v>262234</v>
      </c>
      <c r="U30" s="3">
        <v>6690</v>
      </c>
      <c r="W30" s="3">
        <v>2347007177</v>
      </c>
      <c r="Y30" s="3">
        <v>1743907104.513</v>
      </c>
      <c r="AA30" s="8">
        <f>Y30/'سرمایه گذاری ها'!$O$18</f>
        <v>1.0665048008401068E-2</v>
      </c>
    </row>
    <row r="31" spans="3:27" x14ac:dyDescent="0.55000000000000004">
      <c r="C31" s="2" t="s">
        <v>200</v>
      </c>
      <c r="E31" s="3">
        <v>1100000</v>
      </c>
      <c r="G31" s="3">
        <v>4081811639</v>
      </c>
      <c r="I31" s="3">
        <v>3584345490</v>
      </c>
      <c r="K31" s="3">
        <v>0</v>
      </c>
      <c r="M31" s="3">
        <v>0</v>
      </c>
      <c r="O31" s="3">
        <v>-865000</v>
      </c>
      <c r="Q31" s="3">
        <v>3009505003</v>
      </c>
      <c r="S31" s="3">
        <v>235000</v>
      </c>
      <c r="U31" s="3">
        <v>3230</v>
      </c>
      <c r="W31" s="3">
        <v>872023392</v>
      </c>
      <c r="Y31" s="3">
        <v>754533652.5</v>
      </c>
      <c r="AA31" s="8">
        <f>Y31/'سرمایه گذاری ها'!$O$18</f>
        <v>4.6144302107846138E-3</v>
      </c>
    </row>
    <row r="32" spans="3:27" x14ac:dyDescent="0.55000000000000004">
      <c r="C32" s="2" t="s">
        <v>22</v>
      </c>
      <c r="E32" s="3">
        <v>291747</v>
      </c>
      <c r="G32" s="3">
        <v>2613421258</v>
      </c>
      <c r="I32" s="3">
        <v>2743505056.6110001</v>
      </c>
      <c r="K32" s="3">
        <v>0</v>
      </c>
      <c r="M32" s="3">
        <v>0</v>
      </c>
      <c r="O32" s="3">
        <v>-291746</v>
      </c>
      <c r="Q32" s="3">
        <v>2877711821</v>
      </c>
      <c r="S32" s="3">
        <v>1</v>
      </c>
      <c r="U32" s="3">
        <v>9340</v>
      </c>
      <c r="W32" s="3">
        <v>8958</v>
      </c>
      <c r="Y32" s="3">
        <v>9284.4269999999997</v>
      </c>
      <c r="AA32" s="8">
        <f>Y32/'سرمایه گذاری ها'!$O$18</f>
        <v>5.6779893509950983E-8</v>
      </c>
    </row>
    <row r="33" spans="3:27" x14ac:dyDescent="0.55000000000000004">
      <c r="C33" s="2" t="s">
        <v>188</v>
      </c>
      <c r="E33" s="3">
        <v>325401</v>
      </c>
      <c r="G33" s="3">
        <v>2485064026</v>
      </c>
      <c r="I33" s="3">
        <v>6045881773.9585505</v>
      </c>
      <c r="K33" s="3">
        <v>0</v>
      </c>
      <c r="M33" s="3">
        <v>0</v>
      </c>
      <c r="O33" s="3">
        <v>-325401</v>
      </c>
      <c r="Q33" s="3">
        <v>6284046379</v>
      </c>
      <c r="S33" s="3">
        <v>0</v>
      </c>
      <c r="U33" s="3">
        <v>0</v>
      </c>
      <c r="W33" s="3">
        <v>0</v>
      </c>
      <c r="Y33" s="3">
        <v>0</v>
      </c>
      <c r="AA33" s="8">
        <f>Y33/'سرمایه گذاری ها'!$O$18</f>
        <v>0</v>
      </c>
    </row>
    <row r="34" spans="3:27" x14ac:dyDescent="0.55000000000000004">
      <c r="C34" s="2" t="s">
        <v>190</v>
      </c>
      <c r="E34" s="3">
        <v>750000</v>
      </c>
      <c r="G34" s="3">
        <v>2502019773</v>
      </c>
      <c r="I34" s="3">
        <v>3702339225</v>
      </c>
      <c r="K34" s="3">
        <v>0</v>
      </c>
      <c r="M34" s="3">
        <v>0</v>
      </c>
      <c r="O34" s="3">
        <v>-750000</v>
      </c>
      <c r="Q34" s="3">
        <v>3235427932</v>
      </c>
      <c r="S34" s="3">
        <v>0</v>
      </c>
      <c r="U34" s="3">
        <v>0</v>
      </c>
      <c r="W34" s="3">
        <v>0</v>
      </c>
      <c r="Y34" s="3">
        <v>0</v>
      </c>
      <c r="Z34" s="3"/>
      <c r="AA34" s="8">
        <f>Y34/'سرمایه گذاری ها'!$O$18</f>
        <v>0</v>
      </c>
    </row>
    <row r="35" spans="3:27" x14ac:dyDescent="0.55000000000000004">
      <c r="C35" s="2" t="s">
        <v>18</v>
      </c>
      <c r="E35" s="67">
        <v>3783444</v>
      </c>
      <c r="G35" s="67">
        <v>15869157938</v>
      </c>
      <c r="I35" s="67">
        <v>13024109275.896601</v>
      </c>
      <c r="K35" s="67">
        <v>0</v>
      </c>
      <c r="M35" s="67">
        <v>0</v>
      </c>
      <c r="O35" s="67">
        <v>-3783444</v>
      </c>
      <c r="Q35" s="67">
        <v>13102066572</v>
      </c>
      <c r="S35" s="67">
        <v>0</v>
      </c>
      <c r="U35" s="67">
        <v>0</v>
      </c>
      <c r="W35" s="67">
        <v>0</v>
      </c>
      <c r="Y35" s="67">
        <v>0</v>
      </c>
      <c r="AA35" s="8">
        <f>Y35/'سرمایه گذاری ها'!$O$18</f>
        <v>0</v>
      </c>
    </row>
    <row r="36" spans="3:27" ht="21.75" thickBot="1" x14ac:dyDescent="0.6">
      <c r="C36" s="66" t="s">
        <v>157</v>
      </c>
      <c r="E36" s="10">
        <f t="shared" ref="E36:Z36" si="0">SUM(E11:E35)</f>
        <v>18881316</v>
      </c>
      <c r="F36" s="3">
        <f t="shared" si="0"/>
        <v>0</v>
      </c>
      <c r="G36" s="10">
        <f t="shared" si="0"/>
        <v>210523755041</v>
      </c>
      <c r="H36" s="3">
        <f t="shared" si="0"/>
        <v>0</v>
      </c>
      <c r="I36" s="10">
        <f t="shared" si="0"/>
        <v>184752462538.737</v>
      </c>
      <c r="J36" s="3">
        <f t="shared" si="0"/>
        <v>0</v>
      </c>
      <c r="K36" s="10">
        <f t="shared" si="0"/>
        <v>6109124</v>
      </c>
      <c r="L36" s="3">
        <f t="shared" si="0"/>
        <v>0</v>
      </c>
      <c r="M36" s="10">
        <f t="shared" si="0"/>
        <v>20835807507</v>
      </c>
      <c r="N36" s="3">
        <f t="shared" si="0"/>
        <v>0</v>
      </c>
      <c r="O36" s="10">
        <f t="shared" si="0"/>
        <v>-7498591</v>
      </c>
      <c r="P36" s="3">
        <f t="shared" si="0"/>
        <v>0</v>
      </c>
      <c r="Q36" s="10">
        <f t="shared" si="0"/>
        <v>37712774006</v>
      </c>
      <c r="R36" s="3">
        <f t="shared" si="0"/>
        <v>0</v>
      </c>
      <c r="S36" s="10">
        <f t="shared" si="0"/>
        <v>17491849</v>
      </c>
      <c r="T36" s="3">
        <f t="shared" si="0"/>
        <v>0</v>
      </c>
      <c r="U36" s="10">
        <f t="shared" si="0"/>
        <v>409247</v>
      </c>
      <c r="V36" s="3">
        <f t="shared" si="0"/>
        <v>0</v>
      </c>
      <c r="W36" s="10">
        <f t="shared" si="0"/>
        <v>194288240839</v>
      </c>
      <c r="X36" s="3">
        <f t="shared" si="0"/>
        <v>0</v>
      </c>
      <c r="Y36" s="10">
        <f t="shared" si="0"/>
        <v>162935584508.16452</v>
      </c>
      <c r="Z36" s="3">
        <f t="shared" si="0"/>
        <v>0</v>
      </c>
      <c r="AA36" s="37">
        <f>Y36/'سرمایه گذاری ها'!O18</f>
        <v>0.99644976877465907</v>
      </c>
    </row>
    <row r="37" spans="3:27" ht="21.75" thickTop="1" x14ac:dyDescent="0.55000000000000004">
      <c r="AA37" s="8"/>
    </row>
    <row r="38" spans="3:27" ht="30.75" customHeight="1" x14ac:dyDescent="0.95">
      <c r="O38" s="70">
        <v>2</v>
      </c>
    </row>
  </sheetData>
  <sortState xmlns:xlrd2="http://schemas.microsoft.com/office/spreadsheetml/2017/richdata2" ref="C11:AA35">
    <sortCondition descending="1" ref="Y11:Y35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.25" right="0.25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workbookViewId="0">
      <selection activeCell="D19" sqref="D19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2:28" ht="30" x14ac:dyDescent="0.6">
      <c r="B3" s="97" t="s">
        <v>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2:28" ht="30" x14ac:dyDescent="0.6">
      <c r="B4" s="97" t="s">
        <v>175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171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1"/>
      <c r="C8" s="15"/>
      <c r="D8" s="107" t="s">
        <v>5</v>
      </c>
      <c r="E8" s="107" t="s">
        <v>3</v>
      </c>
      <c r="F8" s="107" t="s">
        <v>3</v>
      </c>
      <c r="G8" s="107" t="s">
        <v>3</v>
      </c>
      <c r="H8" s="107" t="s">
        <v>3</v>
      </c>
      <c r="I8" s="107" t="s">
        <v>3</v>
      </c>
      <c r="J8" s="107" t="s">
        <v>3</v>
      </c>
      <c r="K8" s="15"/>
      <c r="L8" s="107" t="s">
        <v>176</v>
      </c>
      <c r="M8" s="107" t="s">
        <v>5</v>
      </c>
      <c r="N8" s="107" t="s">
        <v>5</v>
      </c>
      <c r="O8" s="107" t="s">
        <v>5</v>
      </c>
      <c r="P8" s="107" t="s">
        <v>5</v>
      </c>
      <c r="Q8" s="107" t="s">
        <v>5</v>
      </c>
      <c r="R8" s="107" t="s">
        <v>5</v>
      </c>
      <c r="S8" s="15"/>
    </row>
    <row r="9" spans="2:28" ht="30" x14ac:dyDescent="0.6">
      <c r="B9" s="22" t="s">
        <v>2</v>
      </c>
      <c r="C9" s="15"/>
      <c r="D9" s="19" t="s">
        <v>24</v>
      </c>
      <c r="E9" s="20"/>
      <c r="F9" s="19" t="s">
        <v>25</v>
      </c>
      <c r="G9" s="20"/>
      <c r="H9" s="19" t="s">
        <v>26</v>
      </c>
      <c r="I9" s="20"/>
      <c r="J9" s="19" t="s">
        <v>27</v>
      </c>
      <c r="K9" s="15"/>
      <c r="L9" s="19" t="s">
        <v>24</v>
      </c>
      <c r="M9" s="20"/>
      <c r="N9" s="19" t="s">
        <v>25</v>
      </c>
      <c r="O9" s="20"/>
      <c r="P9" s="19" t="s">
        <v>26</v>
      </c>
      <c r="Q9" s="20"/>
      <c r="R9" s="19" t="s">
        <v>27</v>
      </c>
      <c r="S9" s="15"/>
    </row>
    <row r="10" spans="2:28" x14ac:dyDescent="0.6">
      <c r="D10" s="94">
        <v>0</v>
      </c>
      <c r="E10" s="94"/>
      <c r="F10" s="94">
        <v>0</v>
      </c>
      <c r="G10" s="94"/>
      <c r="H10" s="94">
        <v>0</v>
      </c>
      <c r="I10" s="94"/>
      <c r="J10" s="94">
        <v>0</v>
      </c>
      <c r="K10" s="94"/>
      <c r="L10" s="94">
        <v>0</v>
      </c>
      <c r="M10" s="94"/>
      <c r="N10" s="94">
        <v>0</v>
      </c>
      <c r="O10" s="94"/>
      <c r="P10" s="94">
        <v>0</v>
      </c>
      <c r="Q10" s="94"/>
      <c r="R10" s="94">
        <v>0</v>
      </c>
    </row>
    <row r="11" spans="2:28" ht="26.25" customHeight="1" thickBot="1" x14ac:dyDescent="0.65">
      <c r="B11" s="25" t="s">
        <v>157</v>
      </c>
      <c r="D11" s="95">
        <v>0</v>
      </c>
      <c r="E11" s="94"/>
      <c r="F11" s="95">
        <v>0</v>
      </c>
      <c r="G11" s="94"/>
      <c r="H11" s="95">
        <v>0</v>
      </c>
      <c r="I11" s="94"/>
      <c r="J11" s="95">
        <v>0</v>
      </c>
      <c r="K11" s="94"/>
      <c r="L11" s="95">
        <v>0</v>
      </c>
      <c r="M11" s="94"/>
      <c r="N11" s="95">
        <v>0</v>
      </c>
      <c r="O11" s="94"/>
      <c r="P11" s="95">
        <v>0</v>
      </c>
      <c r="Q11" s="94"/>
      <c r="R11" s="95">
        <v>0</v>
      </c>
    </row>
    <row r="12" spans="2:28" ht="21.75" thickTop="1" x14ac:dyDescent="0.6"/>
    <row r="17" spans="10:10" ht="30" x14ac:dyDescent="0.75">
      <c r="J17" s="69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25" right="0.25" top="0.75" bottom="0.75" header="0.3" footer="0.3"/>
  <pageSetup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0"/>
  <sheetViews>
    <sheetView rightToLeft="1" view="pageBreakPreview" zoomScale="60" zoomScaleNormal="70" workbookViewId="0">
      <selection activeCell="A20" sqref="A20:XFD20"/>
    </sheetView>
  </sheetViews>
  <sheetFormatPr defaultRowHeight="21" x14ac:dyDescent="0.6"/>
  <cols>
    <col min="1" max="1" width="4.7109375" style="1" customWidth="1"/>
    <col min="2" max="2" width="12.140625" style="1" bestFit="1" customWidth="1"/>
    <col min="3" max="3" width="1" style="1" customWidth="1"/>
    <col min="4" max="4" width="15.5703125" style="1" customWidth="1"/>
    <col min="5" max="5" width="1" style="1" customWidth="1"/>
    <col min="6" max="6" width="24.5703125" style="1" bestFit="1" customWidth="1"/>
    <col min="7" max="7" width="1" style="1" customWidth="1"/>
    <col min="8" max="8" width="14.85546875" style="1" bestFit="1" customWidth="1"/>
    <col min="9" max="9" width="1" style="1" customWidth="1"/>
    <col min="10" max="10" width="19" style="1" bestFit="1" customWidth="1"/>
    <col min="11" max="11" width="1" style="1" customWidth="1"/>
    <col min="12" max="12" width="11.7109375" style="1" bestFit="1" customWidth="1"/>
    <col min="13" max="13" width="1" style="1" customWidth="1"/>
    <col min="14" max="14" width="11.85546875" style="1" bestFit="1" customWidth="1"/>
    <col min="15" max="15" width="1" style="1" customWidth="1"/>
    <col min="16" max="16" width="8" style="1" bestFit="1" customWidth="1"/>
    <col min="17" max="17" width="1" style="1" customWidth="1"/>
    <col min="18" max="18" width="14.140625" style="1" customWidth="1"/>
    <col min="19" max="19" width="1" style="1" customWidth="1"/>
    <col min="20" max="20" width="17.7109375" style="1" customWidth="1"/>
    <col min="21" max="21" width="1" style="1" customWidth="1"/>
    <col min="22" max="22" width="8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4.85546875" style="1" bestFit="1" customWidth="1"/>
    <col min="29" max="29" width="1" style="1" customWidth="1"/>
    <col min="30" max="30" width="8" style="1" bestFit="1" customWidth="1"/>
    <col min="31" max="31" width="1" style="1" customWidth="1"/>
    <col min="32" max="32" width="19.7109375" style="1" customWidth="1"/>
    <col min="33" max="33" width="1" style="1" customWidth="1"/>
    <col min="34" max="34" width="14.85546875" style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</row>
    <row r="3" spans="2:38" ht="39" x14ac:dyDescent="0.6">
      <c r="B3" s="109" t="s">
        <v>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</row>
    <row r="4" spans="2:38" ht="39" x14ac:dyDescent="0.6">
      <c r="B4" s="109" t="s">
        <v>175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</row>
    <row r="5" spans="2:3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8" s="2" customFormat="1" ht="30" x14ac:dyDescent="0.55000000000000004">
      <c r="B6" s="14" t="s">
        <v>172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8" ht="30" x14ac:dyDescent="0.6">
      <c r="B8" s="97" t="s">
        <v>28</v>
      </c>
      <c r="C8" s="97" t="s">
        <v>28</v>
      </c>
      <c r="D8" s="97" t="s">
        <v>28</v>
      </c>
      <c r="E8" s="97" t="s">
        <v>28</v>
      </c>
      <c r="F8" s="97" t="s">
        <v>28</v>
      </c>
      <c r="G8" s="97" t="s">
        <v>28</v>
      </c>
      <c r="H8" s="97" t="s">
        <v>28</v>
      </c>
      <c r="I8" s="97" t="s">
        <v>28</v>
      </c>
      <c r="J8" s="97" t="s">
        <v>28</v>
      </c>
      <c r="K8" s="97" t="s">
        <v>28</v>
      </c>
      <c r="L8" s="97" t="s">
        <v>28</v>
      </c>
      <c r="M8" s="97" t="s">
        <v>28</v>
      </c>
      <c r="N8" s="97" t="s">
        <v>28</v>
      </c>
      <c r="P8" s="97" t="s">
        <v>5</v>
      </c>
      <c r="Q8" s="97" t="s">
        <v>3</v>
      </c>
      <c r="R8" s="97" t="s">
        <v>3</v>
      </c>
      <c r="S8" s="97" t="s">
        <v>3</v>
      </c>
      <c r="T8" s="97" t="s">
        <v>3</v>
      </c>
      <c r="V8" s="97" t="s">
        <v>4</v>
      </c>
      <c r="W8" s="97" t="s">
        <v>4</v>
      </c>
      <c r="X8" s="97" t="s">
        <v>4</v>
      </c>
      <c r="Y8" s="97" t="s">
        <v>4</v>
      </c>
      <c r="Z8" s="97" t="s">
        <v>4</v>
      </c>
      <c r="AA8" s="97" t="s">
        <v>4</v>
      </c>
      <c r="AB8" s="97" t="s">
        <v>4</v>
      </c>
      <c r="AD8" s="97" t="s">
        <v>176</v>
      </c>
      <c r="AE8" s="97" t="s">
        <v>5</v>
      </c>
      <c r="AF8" s="97" t="s">
        <v>5</v>
      </c>
      <c r="AG8" s="97" t="s">
        <v>5</v>
      </c>
      <c r="AH8" s="97" t="s">
        <v>5</v>
      </c>
      <c r="AI8" s="97" t="s">
        <v>5</v>
      </c>
      <c r="AJ8" s="97" t="s">
        <v>5</v>
      </c>
      <c r="AK8" s="97" t="s">
        <v>5</v>
      </c>
      <c r="AL8" s="97" t="s">
        <v>5</v>
      </c>
    </row>
    <row r="9" spans="2:38" s="16" customFormat="1" ht="45.75" customHeight="1" x14ac:dyDescent="0.6">
      <c r="B9" s="100" t="s">
        <v>29</v>
      </c>
      <c r="C9" s="26"/>
      <c r="D9" s="100" t="s">
        <v>30</v>
      </c>
      <c r="E9" s="26"/>
      <c r="F9" s="100" t="s">
        <v>31</v>
      </c>
      <c r="G9" s="26"/>
      <c r="H9" s="100" t="s">
        <v>32</v>
      </c>
      <c r="I9" s="26"/>
      <c r="J9" s="100" t="s">
        <v>33</v>
      </c>
      <c r="K9" s="26"/>
      <c r="L9" s="100" t="s">
        <v>34</v>
      </c>
      <c r="M9" s="26"/>
      <c r="N9" s="100" t="s">
        <v>27</v>
      </c>
      <c r="P9" s="100" t="s">
        <v>6</v>
      </c>
      <c r="Q9" s="26"/>
      <c r="R9" s="100" t="s">
        <v>7</v>
      </c>
      <c r="S9" s="26"/>
      <c r="T9" s="100" t="s">
        <v>8</v>
      </c>
      <c r="V9" s="100" t="s">
        <v>9</v>
      </c>
      <c r="W9" s="100" t="s">
        <v>9</v>
      </c>
      <c r="X9" s="100" t="s">
        <v>9</v>
      </c>
      <c r="Z9" s="100" t="s">
        <v>10</v>
      </c>
      <c r="AA9" s="100" t="s">
        <v>10</v>
      </c>
      <c r="AB9" s="100" t="s">
        <v>10</v>
      </c>
      <c r="AD9" s="100" t="s">
        <v>6</v>
      </c>
      <c r="AE9" s="26"/>
      <c r="AF9" s="100" t="s">
        <v>35</v>
      </c>
      <c r="AG9" s="26"/>
      <c r="AH9" s="100" t="s">
        <v>7</v>
      </c>
      <c r="AI9" s="26"/>
      <c r="AJ9" s="100" t="s">
        <v>8</v>
      </c>
      <c r="AK9" s="26"/>
      <c r="AL9" s="100" t="s">
        <v>12</v>
      </c>
    </row>
    <row r="10" spans="2:38" s="16" customFormat="1" ht="45.75" customHeight="1" x14ac:dyDescent="0.6">
      <c r="B10" s="101" t="s">
        <v>29</v>
      </c>
      <c r="C10" s="28"/>
      <c r="D10" s="101" t="s">
        <v>30</v>
      </c>
      <c r="E10" s="28"/>
      <c r="F10" s="101" t="s">
        <v>31</v>
      </c>
      <c r="G10" s="28"/>
      <c r="H10" s="101" t="s">
        <v>32</v>
      </c>
      <c r="I10" s="28"/>
      <c r="J10" s="101" t="s">
        <v>33</v>
      </c>
      <c r="K10" s="28"/>
      <c r="L10" s="101" t="s">
        <v>34</v>
      </c>
      <c r="M10" s="28"/>
      <c r="N10" s="101" t="s">
        <v>27</v>
      </c>
      <c r="P10" s="101" t="s">
        <v>6</v>
      </c>
      <c r="Q10" s="28"/>
      <c r="R10" s="101" t="s">
        <v>7</v>
      </c>
      <c r="S10" s="28"/>
      <c r="T10" s="101" t="s">
        <v>8</v>
      </c>
      <c r="V10" s="101" t="s">
        <v>6</v>
      </c>
      <c r="W10" s="28"/>
      <c r="X10" s="101" t="s">
        <v>7</v>
      </c>
      <c r="Z10" s="101" t="s">
        <v>6</v>
      </c>
      <c r="AA10" s="28"/>
      <c r="AB10" s="101" t="s">
        <v>13</v>
      </c>
      <c r="AD10" s="101" t="s">
        <v>6</v>
      </c>
      <c r="AE10" s="28"/>
      <c r="AF10" s="101" t="s">
        <v>35</v>
      </c>
      <c r="AG10" s="28"/>
      <c r="AH10" s="101" t="s">
        <v>7</v>
      </c>
      <c r="AI10" s="28"/>
      <c r="AJ10" s="101" t="s">
        <v>8</v>
      </c>
      <c r="AK10" s="28"/>
      <c r="AL10" s="101" t="s">
        <v>12</v>
      </c>
    </row>
    <row r="14" spans="2:38" ht="27" thickBot="1" x14ac:dyDescent="0.65">
      <c r="B14" s="108" t="s">
        <v>157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P14" s="29">
        <v>0</v>
      </c>
      <c r="Q14" s="18"/>
      <c r="R14" s="29">
        <v>0</v>
      </c>
      <c r="S14" s="18"/>
      <c r="T14" s="29">
        <v>0</v>
      </c>
      <c r="U14" s="18"/>
      <c r="V14" s="29">
        <v>0</v>
      </c>
      <c r="W14" s="18"/>
      <c r="X14" s="29">
        <v>0</v>
      </c>
      <c r="Y14" s="18"/>
      <c r="Z14" s="29">
        <v>0</v>
      </c>
      <c r="AA14" s="18"/>
      <c r="AB14" s="29">
        <v>0</v>
      </c>
      <c r="AC14" s="18"/>
      <c r="AD14" s="29">
        <v>0</v>
      </c>
      <c r="AE14" s="29"/>
      <c r="AF14" s="29">
        <v>0</v>
      </c>
      <c r="AG14" s="18"/>
      <c r="AH14" s="29">
        <v>0</v>
      </c>
      <c r="AI14" s="18"/>
      <c r="AJ14" s="29">
        <v>0</v>
      </c>
      <c r="AK14" s="18"/>
      <c r="AL14" s="29">
        <v>0</v>
      </c>
    </row>
    <row r="15" spans="2:38" ht="21" customHeight="1" thickTop="1" x14ac:dyDescent="0.6"/>
    <row r="20" spans="20:20" ht="33" x14ac:dyDescent="0.8">
      <c r="T20" s="71">
        <v>4</v>
      </c>
    </row>
  </sheetData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4:N14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25" right="0.25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17"/>
  <sheetViews>
    <sheetView rightToLeft="1" view="pageBreakPreview" zoomScale="60" zoomScaleNormal="70" workbookViewId="0">
      <selection activeCell="AW1" sqref="AW1"/>
    </sheetView>
  </sheetViews>
  <sheetFormatPr defaultRowHeight="21" x14ac:dyDescent="0.6"/>
  <cols>
    <col min="1" max="1" width="4.7109375" style="1" customWidth="1"/>
    <col min="2" max="2" width="39" style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8" style="1" bestFit="1" customWidth="1"/>
    <col min="13" max="13" width="1" style="1" customWidth="1"/>
    <col min="14" max="14" width="17" style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8" style="1" bestFit="1" customWidth="1"/>
    <col min="23" max="23" width="1" style="1" customWidth="1"/>
    <col min="24" max="24" width="14.8554687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09" t="s">
        <v>0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</row>
    <row r="3" spans="2:32" ht="39" x14ac:dyDescent="0.6">
      <c r="B3" s="109" t="s">
        <v>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2:32" ht="39" x14ac:dyDescent="0.6">
      <c r="B4" s="109" t="s">
        <v>175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173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11" t="s">
        <v>41</v>
      </c>
      <c r="C8" s="111" t="s">
        <v>41</v>
      </c>
      <c r="D8" s="111" t="s">
        <v>41</v>
      </c>
      <c r="E8" s="111" t="s">
        <v>41</v>
      </c>
      <c r="F8" s="111" t="s">
        <v>41</v>
      </c>
      <c r="G8" s="111" t="s">
        <v>41</v>
      </c>
      <c r="H8" s="111" t="s">
        <v>41</v>
      </c>
      <c r="I8" s="111" t="s">
        <v>41</v>
      </c>
      <c r="J8" s="111" t="s">
        <v>41</v>
      </c>
      <c r="K8" s="27"/>
      <c r="L8" s="111" t="s">
        <v>5</v>
      </c>
      <c r="M8" s="111" t="s">
        <v>3</v>
      </c>
      <c r="N8" s="111" t="s">
        <v>3</v>
      </c>
      <c r="O8" s="111" t="s">
        <v>3</v>
      </c>
      <c r="P8" s="111" t="s">
        <v>3</v>
      </c>
      <c r="Q8" s="27"/>
      <c r="R8" s="111" t="s">
        <v>4</v>
      </c>
      <c r="S8" s="111" t="s">
        <v>4</v>
      </c>
      <c r="T8" s="111" t="s">
        <v>4</v>
      </c>
      <c r="U8" s="111" t="s">
        <v>4</v>
      </c>
      <c r="V8" s="111" t="s">
        <v>4</v>
      </c>
      <c r="W8" s="111" t="s">
        <v>4</v>
      </c>
      <c r="X8" s="111" t="s">
        <v>4</v>
      </c>
      <c r="Y8" s="27"/>
      <c r="Z8" s="111" t="s">
        <v>176</v>
      </c>
      <c r="AA8" s="111" t="s">
        <v>5</v>
      </c>
      <c r="AB8" s="111" t="s">
        <v>5</v>
      </c>
      <c r="AC8" s="111" t="s">
        <v>5</v>
      </c>
      <c r="AD8" s="111" t="s">
        <v>5</v>
      </c>
      <c r="AE8" s="111" t="s">
        <v>5</v>
      </c>
      <c r="AF8" s="111" t="s">
        <v>5</v>
      </c>
    </row>
    <row r="9" spans="2:32" s="16" customFormat="1" x14ac:dyDescent="0.6">
      <c r="B9" s="100" t="s">
        <v>42</v>
      </c>
      <c r="C9" s="26"/>
      <c r="D9" s="100" t="s">
        <v>166</v>
      </c>
      <c r="E9" s="26"/>
      <c r="F9" s="100" t="s">
        <v>34</v>
      </c>
      <c r="G9" s="26"/>
      <c r="H9" s="100" t="s">
        <v>43</v>
      </c>
      <c r="I9" s="26"/>
      <c r="J9" s="100" t="s">
        <v>31</v>
      </c>
      <c r="L9" s="100" t="s">
        <v>6</v>
      </c>
      <c r="M9" s="26"/>
      <c r="N9" s="100" t="s">
        <v>7</v>
      </c>
      <c r="O9" s="26"/>
      <c r="P9" s="100" t="s">
        <v>8</v>
      </c>
      <c r="R9" s="100" t="s">
        <v>9</v>
      </c>
      <c r="S9" s="100" t="s">
        <v>9</v>
      </c>
      <c r="T9" s="100" t="s">
        <v>9</v>
      </c>
      <c r="U9" s="26"/>
      <c r="V9" s="100" t="s">
        <v>10</v>
      </c>
      <c r="W9" s="100" t="s">
        <v>10</v>
      </c>
      <c r="X9" s="100" t="s">
        <v>10</v>
      </c>
      <c r="Z9" s="100" t="s">
        <v>6</v>
      </c>
      <c r="AA9" s="26"/>
      <c r="AB9" s="100" t="s">
        <v>7</v>
      </c>
      <c r="AC9" s="26"/>
      <c r="AD9" s="100" t="s">
        <v>8</v>
      </c>
      <c r="AE9" s="26"/>
      <c r="AF9" s="100" t="s">
        <v>44</v>
      </c>
    </row>
    <row r="10" spans="2:32" s="16" customFormat="1" ht="45.75" customHeight="1" x14ac:dyDescent="0.6">
      <c r="B10" s="101" t="s">
        <v>42</v>
      </c>
      <c r="C10" s="28"/>
      <c r="D10" s="101" t="s">
        <v>33</v>
      </c>
      <c r="E10" s="28"/>
      <c r="F10" s="101" t="s">
        <v>34</v>
      </c>
      <c r="G10" s="28"/>
      <c r="H10" s="101" t="s">
        <v>43</v>
      </c>
      <c r="I10" s="28"/>
      <c r="J10" s="101" t="s">
        <v>31</v>
      </c>
      <c r="L10" s="101" t="s">
        <v>6</v>
      </c>
      <c r="M10" s="28"/>
      <c r="N10" s="101" t="s">
        <v>7</v>
      </c>
      <c r="O10" s="28"/>
      <c r="P10" s="101" t="s">
        <v>8</v>
      </c>
      <c r="R10" s="101" t="s">
        <v>6</v>
      </c>
      <c r="S10" s="28"/>
      <c r="T10" s="101" t="s">
        <v>7</v>
      </c>
      <c r="U10" s="28"/>
      <c r="V10" s="101" t="s">
        <v>6</v>
      </c>
      <c r="W10" s="28"/>
      <c r="X10" s="101" t="s">
        <v>13</v>
      </c>
      <c r="Z10" s="101" t="s">
        <v>6</v>
      </c>
      <c r="AA10" s="28"/>
      <c r="AB10" s="101" t="s">
        <v>7</v>
      </c>
      <c r="AC10" s="28"/>
      <c r="AD10" s="101" t="s">
        <v>8</v>
      </c>
      <c r="AE10" s="28"/>
      <c r="AF10" s="101" t="s">
        <v>44</v>
      </c>
    </row>
    <row r="11" spans="2:32" x14ac:dyDescent="0.6">
      <c r="L11" s="1">
        <v>0</v>
      </c>
      <c r="N11" s="1">
        <v>0</v>
      </c>
      <c r="P11" s="1">
        <v>0</v>
      </c>
      <c r="R11" s="1">
        <v>0</v>
      </c>
      <c r="T11" s="1">
        <v>0</v>
      </c>
      <c r="V11" s="1">
        <v>0</v>
      </c>
      <c r="X11" s="1">
        <v>0</v>
      </c>
      <c r="Z11" s="1">
        <v>0</v>
      </c>
      <c r="AB11" s="1">
        <v>0</v>
      </c>
      <c r="AD11" s="1">
        <v>0</v>
      </c>
      <c r="AF11" s="1">
        <v>0</v>
      </c>
    </row>
    <row r="12" spans="2:32" ht="27" thickBot="1" x14ac:dyDescent="0.7">
      <c r="B12" s="110" t="s">
        <v>157</v>
      </c>
      <c r="C12" s="110"/>
      <c r="D12" s="110"/>
      <c r="E12" s="110"/>
      <c r="F12" s="110"/>
      <c r="G12" s="110"/>
      <c r="H12" s="110"/>
      <c r="I12" s="110"/>
      <c r="J12" s="110"/>
      <c r="L12" s="24">
        <v>0</v>
      </c>
      <c r="N12" s="24">
        <v>0</v>
      </c>
      <c r="P12" s="24">
        <v>0</v>
      </c>
      <c r="R12" s="24">
        <v>0</v>
      </c>
      <c r="T12" s="24">
        <v>0</v>
      </c>
      <c r="V12" s="24">
        <v>0</v>
      </c>
      <c r="X12" s="24">
        <v>0</v>
      </c>
      <c r="Z12" s="24">
        <v>0</v>
      </c>
      <c r="AB12" s="24">
        <v>0</v>
      </c>
      <c r="AD12" s="24">
        <v>0</v>
      </c>
      <c r="AF12" s="24">
        <v>0</v>
      </c>
    </row>
    <row r="13" spans="2:32" ht="21.75" thickTop="1" x14ac:dyDescent="0.6"/>
    <row r="17" spans="16:16" ht="33" x14ac:dyDescent="0.8">
      <c r="P17" s="71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25" right="0.25" top="0.75" bottom="0.75" header="0.3" footer="0.3"/>
  <pageSetup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6"/>
  <sheetViews>
    <sheetView rightToLeft="1" topLeftCell="A25" workbookViewId="0">
      <selection activeCell="X13" sqref="X13"/>
    </sheetView>
  </sheetViews>
  <sheetFormatPr defaultRowHeight="21" x14ac:dyDescent="0.55000000000000004"/>
  <cols>
    <col min="1" max="1" width="12.28515625" style="2" customWidth="1"/>
    <col min="2" max="2" width="21.710937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11.7109375" style="2" bestFit="1" customWidth="1"/>
    <col min="11" max="11" width="1" style="2" customWidth="1"/>
    <col min="12" max="12" width="16" style="2" bestFit="1" customWidth="1"/>
    <col min="13" max="13" width="1" style="2" customWidth="1"/>
    <col min="14" max="14" width="15.42578125" style="2" bestFit="1" customWidth="1"/>
    <col min="15" max="15" width="1" style="2" customWidth="1"/>
    <col min="16" max="16" width="15.42578125" style="2" bestFit="1" customWidth="1"/>
    <col min="17" max="17" width="1" style="2" customWidth="1"/>
    <col min="18" max="18" width="15.425781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2:28" ht="30" x14ac:dyDescent="0.55000000000000004">
      <c r="B3" s="97" t="s">
        <v>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8" ht="30" x14ac:dyDescent="0.55000000000000004">
      <c r="B4" s="97" t="s">
        <v>175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174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15" t="s">
        <v>45</v>
      </c>
      <c r="C8" s="46"/>
      <c r="D8" s="111" t="s">
        <v>46</v>
      </c>
      <c r="E8" s="111" t="s">
        <v>46</v>
      </c>
      <c r="F8" s="111" t="s">
        <v>46</v>
      </c>
      <c r="G8" s="111" t="s">
        <v>46</v>
      </c>
      <c r="H8" s="111" t="s">
        <v>46</v>
      </c>
      <c r="I8" s="111" t="s">
        <v>46</v>
      </c>
      <c r="J8" s="111" t="s">
        <v>46</v>
      </c>
      <c r="K8" s="46"/>
      <c r="L8" s="111" t="s">
        <v>5</v>
      </c>
      <c r="M8" s="46"/>
      <c r="N8" s="111" t="s">
        <v>4</v>
      </c>
      <c r="O8" s="111" t="s">
        <v>4</v>
      </c>
      <c r="P8" s="111" t="s">
        <v>4</v>
      </c>
      <c r="Q8" s="46"/>
      <c r="R8" s="111" t="s">
        <v>176</v>
      </c>
      <c r="S8" s="111" t="s">
        <v>5</v>
      </c>
      <c r="T8" s="111" t="s">
        <v>5</v>
      </c>
    </row>
    <row r="9" spans="2:28" s="4" customFormat="1" ht="47.25" customHeight="1" x14ac:dyDescent="0.55000000000000004">
      <c r="B9" s="116" t="s">
        <v>45</v>
      </c>
      <c r="C9" s="46"/>
      <c r="D9" s="112" t="s">
        <v>47</v>
      </c>
      <c r="E9" s="47"/>
      <c r="F9" s="112" t="s">
        <v>48</v>
      </c>
      <c r="G9" s="47"/>
      <c r="H9" s="112" t="s">
        <v>49</v>
      </c>
      <c r="I9" s="47"/>
      <c r="J9" s="112" t="s">
        <v>34</v>
      </c>
      <c r="K9" s="46"/>
      <c r="L9" s="112" t="s">
        <v>50</v>
      </c>
      <c r="M9" s="46"/>
      <c r="N9" s="112" t="s">
        <v>51</v>
      </c>
      <c r="O9" s="47"/>
      <c r="P9" s="112" t="s">
        <v>52</v>
      </c>
      <c r="Q9" s="46"/>
      <c r="R9" s="112" t="s">
        <v>50</v>
      </c>
      <c r="S9" s="47"/>
      <c r="T9" s="114" t="s">
        <v>44</v>
      </c>
    </row>
    <row r="10" spans="2:28" s="4" customFormat="1" x14ac:dyDescent="0.55000000000000004">
      <c r="B10" s="5" t="s">
        <v>57</v>
      </c>
      <c r="C10" s="5"/>
      <c r="D10" s="34" t="s">
        <v>58</v>
      </c>
      <c r="E10" s="5"/>
      <c r="F10" s="5" t="s">
        <v>55</v>
      </c>
      <c r="G10" s="5"/>
      <c r="H10" s="5" t="s">
        <v>59</v>
      </c>
      <c r="I10" s="5"/>
      <c r="J10" s="35">
        <v>0</v>
      </c>
      <c r="K10" s="5"/>
      <c r="L10" s="35">
        <v>3281656616</v>
      </c>
      <c r="M10" s="5"/>
      <c r="N10" s="35">
        <v>8104051646</v>
      </c>
      <c r="O10" s="5"/>
      <c r="P10" s="35">
        <v>10827410804</v>
      </c>
      <c r="Q10" s="5"/>
      <c r="R10" s="35">
        <v>558297458</v>
      </c>
      <c r="S10" s="5"/>
      <c r="T10" s="38">
        <f>R10/'سرمایه گذاری ها'!$O$18</f>
        <v>3.4143270459357734E-3</v>
      </c>
    </row>
    <row r="11" spans="2:28" s="4" customFormat="1" x14ac:dyDescent="0.55000000000000004">
      <c r="B11" s="5" t="s">
        <v>63</v>
      </c>
      <c r="C11" s="5"/>
      <c r="D11" s="34" t="s">
        <v>64</v>
      </c>
      <c r="E11" s="5"/>
      <c r="F11" s="5" t="s">
        <v>65</v>
      </c>
      <c r="G11" s="5"/>
      <c r="H11" s="5" t="s">
        <v>66</v>
      </c>
      <c r="I11" s="5"/>
      <c r="J11" s="35">
        <v>0</v>
      </c>
      <c r="K11" s="5"/>
      <c r="L11" s="35">
        <v>20000000</v>
      </c>
      <c r="M11" s="5"/>
      <c r="N11" s="35">
        <v>0</v>
      </c>
      <c r="O11" s="5"/>
      <c r="P11" s="35">
        <v>0</v>
      </c>
      <c r="Q11" s="5"/>
      <c r="R11" s="35">
        <v>20000000</v>
      </c>
      <c r="S11" s="5"/>
      <c r="T11" s="38">
        <f>R11/'سرمایه گذاری ها'!$O$18</f>
        <v>1.2231211147430206E-4</v>
      </c>
    </row>
    <row r="12" spans="2:28" s="4" customFormat="1" x14ac:dyDescent="0.55000000000000004">
      <c r="B12" s="5" t="s">
        <v>60</v>
      </c>
      <c r="C12" s="5"/>
      <c r="D12" s="34" t="s">
        <v>61</v>
      </c>
      <c r="E12" s="5"/>
      <c r="F12" s="5" t="s">
        <v>55</v>
      </c>
      <c r="G12" s="5"/>
      <c r="H12" s="5" t="s">
        <v>62</v>
      </c>
      <c r="I12" s="5"/>
      <c r="J12" s="35">
        <v>0</v>
      </c>
      <c r="K12" s="5"/>
      <c r="L12" s="35">
        <v>1930110</v>
      </c>
      <c r="M12" s="5"/>
      <c r="N12" s="35">
        <v>12412</v>
      </c>
      <c r="O12" s="5"/>
      <c r="P12" s="35">
        <v>420000</v>
      </c>
      <c r="Q12" s="5"/>
      <c r="R12" s="35">
        <v>1522522</v>
      </c>
      <c r="S12" s="5"/>
      <c r="T12" s="38">
        <f>R12/'سرمایه گذاری ها'!$O$18</f>
        <v>9.3111440293038655E-6</v>
      </c>
    </row>
    <row r="13" spans="2:28" s="4" customFormat="1" ht="63" x14ac:dyDescent="0.55000000000000004">
      <c r="B13" s="5" t="s">
        <v>67</v>
      </c>
      <c r="C13" s="5"/>
      <c r="D13" s="34" t="s">
        <v>68</v>
      </c>
      <c r="E13" s="5"/>
      <c r="F13" s="5" t="s">
        <v>65</v>
      </c>
      <c r="G13" s="5"/>
      <c r="H13" s="5" t="s">
        <v>69</v>
      </c>
      <c r="I13" s="5"/>
      <c r="J13" s="35">
        <v>0</v>
      </c>
      <c r="K13" s="5"/>
      <c r="L13" s="35">
        <v>700000</v>
      </c>
      <c r="M13" s="5"/>
      <c r="N13" s="35">
        <v>0</v>
      </c>
      <c r="O13" s="5"/>
      <c r="P13" s="35">
        <v>0</v>
      </c>
      <c r="Q13" s="5"/>
      <c r="R13" s="35">
        <v>700000</v>
      </c>
      <c r="S13" s="5"/>
      <c r="T13" s="38">
        <f>R13/'سرمایه گذاری ها'!$O$18</f>
        <v>4.2809239016005719E-6</v>
      </c>
    </row>
    <row r="14" spans="2:28" s="4" customFormat="1" ht="42.75" customHeight="1" x14ac:dyDescent="0.55000000000000004">
      <c r="B14" s="5" t="s">
        <v>53</v>
      </c>
      <c r="C14" s="5"/>
      <c r="D14" s="34" t="s">
        <v>54</v>
      </c>
      <c r="E14" s="5"/>
      <c r="F14" s="5" t="s">
        <v>55</v>
      </c>
      <c r="G14" s="5"/>
      <c r="H14" s="5" t="s">
        <v>56</v>
      </c>
      <c r="I14" s="5"/>
      <c r="J14" s="35">
        <v>0</v>
      </c>
      <c r="K14" s="5"/>
      <c r="L14" s="35">
        <v>990379</v>
      </c>
      <c r="M14" s="5"/>
      <c r="N14" s="35">
        <v>0</v>
      </c>
      <c r="O14" s="5"/>
      <c r="P14" s="35">
        <v>990379</v>
      </c>
      <c r="Q14" s="5"/>
      <c r="R14" s="35">
        <v>0</v>
      </c>
      <c r="S14" s="5"/>
      <c r="T14" s="38">
        <f>R14/'سرمایه گذاری ها'!$O$18</f>
        <v>0</v>
      </c>
    </row>
    <row r="15" spans="2:28" ht="27" thickBot="1" x14ac:dyDescent="0.6">
      <c r="B15" s="113" t="s">
        <v>157</v>
      </c>
      <c r="C15" s="113"/>
      <c r="D15" s="113"/>
      <c r="E15" s="113"/>
      <c r="F15" s="113"/>
      <c r="G15" s="113"/>
      <c r="H15" s="113"/>
      <c r="I15" s="113"/>
      <c r="J15" s="113"/>
      <c r="L15" s="10">
        <f>SUM(L10:L14)</f>
        <v>3305277105</v>
      </c>
      <c r="N15" s="10">
        <f>SUM(N10:N14)</f>
        <v>8104064058</v>
      </c>
      <c r="P15" s="10">
        <f>SUM(P10:P14)</f>
        <v>10828821183</v>
      </c>
      <c r="R15" s="10">
        <f>SUM(R10:R14)</f>
        <v>580519980</v>
      </c>
      <c r="T15" s="37">
        <f>SUM(T10:T14)</f>
        <v>3.5502312253409794E-3</v>
      </c>
    </row>
    <row r="16" spans="2:28" ht="21.75" thickTop="1" x14ac:dyDescent="0.55000000000000004"/>
    <row r="26" spans="10:10" ht="33" x14ac:dyDescent="0.8">
      <c r="J26" s="71">
        <v>6</v>
      </c>
    </row>
  </sheetData>
  <sortState xmlns:xlrd2="http://schemas.microsoft.com/office/spreadsheetml/2017/richdata2" ref="B10:T14">
    <sortCondition descending="1" ref="R10:R14"/>
  </sortState>
  <mergeCells count="18">
    <mergeCell ref="B15:J15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  <mergeCell ref="B2:T2"/>
    <mergeCell ref="B3:T3"/>
    <mergeCell ref="B4:T4"/>
  </mergeCells>
  <printOptions horizontalCentered="1" verticalCentered="1"/>
  <pageMargins left="0.25" right="0.25" top="0.75" bottom="0.75" header="0.3" footer="0.3"/>
  <pageSetup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1"/>
  <sheetViews>
    <sheetView rightToLeft="1" workbookViewId="0">
      <selection activeCell="M10" sqref="M10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2:28" ht="30" x14ac:dyDescent="0.6">
      <c r="B3" s="97" t="s">
        <v>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2:28" ht="30" x14ac:dyDescent="0.6">
      <c r="B4" s="97" t="s">
        <v>175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2:28" ht="117" customHeight="1" x14ac:dyDescent="0.6"/>
    <row r="6" spans="2:28" s="2" customFormat="1" ht="30" x14ac:dyDescent="0.55000000000000004">
      <c r="B6" s="14" t="s">
        <v>178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18" t="s">
        <v>165</v>
      </c>
      <c r="D7" s="97" t="s">
        <v>176</v>
      </c>
      <c r="E7" s="97" t="s">
        <v>5</v>
      </c>
      <c r="F7" s="97" t="s">
        <v>5</v>
      </c>
      <c r="G7" s="97" t="s">
        <v>5</v>
      </c>
      <c r="H7" s="97" t="s">
        <v>5</v>
      </c>
      <c r="I7" s="97" t="s">
        <v>5</v>
      </c>
      <c r="J7" s="97" t="s">
        <v>5</v>
      </c>
      <c r="K7" s="97" t="s">
        <v>5</v>
      </c>
      <c r="L7" s="97" t="s">
        <v>5</v>
      </c>
      <c r="M7" s="97" t="s">
        <v>5</v>
      </c>
      <c r="N7" s="97" t="s">
        <v>5</v>
      </c>
    </row>
    <row r="8" spans="2:28" ht="30" x14ac:dyDescent="0.6">
      <c r="B8" s="118" t="s">
        <v>2</v>
      </c>
      <c r="D8" s="117" t="s">
        <v>6</v>
      </c>
      <c r="E8" s="30"/>
      <c r="F8" s="117" t="s">
        <v>36</v>
      </c>
      <c r="G8" s="30"/>
      <c r="H8" s="117" t="s">
        <v>37</v>
      </c>
      <c r="I8" s="30"/>
      <c r="J8" s="117" t="s">
        <v>38</v>
      </c>
      <c r="K8" s="30"/>
      <c r="L8" s="117" t="s">
        <v>39</v>
      </c>
      <c r="M8" s="30"/>
      <c r="N8" s="117" t="s">
        <v>40</v>
      </c>
    </row>
    <row r="9" spans="2:28" x14ac:dyDescent="0.6">
      <c r="D9" s="1">
        <v>0</v>
      </c>
      <c r="F9" s="1">
        <v>0</v>
      </c>
      <c r="H9" s="1">
        <v>0</v>
      </c>
      <c r="J9" s="1">
        <v>0</v>
      </c>
      <c r="L9" s="1">
        <v>0</v>
      </c>
    </row>
    <row r="10" spans="2:28" ht="22.5" thickBot="1" x14ac:dyDescent="0.65">
      <c r="B10" s="2" t="s">
        <v>157</v>
      </c>
      <c r="D10" s="24">
        <v>0</v>
      </c>
      <c r="F10" s="24">
        <v>0</v>
      </c>
      <c r="H10" s="24">
        <v>0</v>
      </c>
      <c r="J10" s="24">
        <v>0</v>
      </c>
      <c r="L10" s="24">
        <v>0</v>
      </c>
      <c r="N10" s="24"/>
    </row>
    <row r="11" spans="2:28" ht="21.75" thickTop="1" x14ac:dyDescent="0.6"/>
    <row r="21" spans="8:8" ht="30" x14ac:dyDescent="0.75">
      <c r="H21" s="72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25" right="0.25" top="0.75" bottom="0.7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B18"/>
  <sheetViews>
    <sheetView rightToLeft="1" workbookViewId="0">
      <selection activeCell="D12" sqref="D12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6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97" t="s">
        <v>0</v>
      </c>
      <c r="C2" s="97"/>
      <c r="D2" s="97"/>
      <c r="E2" s="97"/>
      <c r="F2" s="97"/>
      <c r="G2" s="97"/>
      <c r="H2" s="97"/>
    </row>
    <row r="3" spans="1:28" ht="30" x14ac:dyDescent="0.55000000000000004">
      <c r="B3" s="97" t="s">
        <v>70</v>
      </c>
      <c r="C3" s="97"/>
      <c r="D3" s="97"/>
      <c r="E3" s="97"/>
      <c r="F3" s="97"/>
      <c r="G3" s="97"/>
      <c r="H3" s="97"/>
    </row>
    <row r="4" spans="1:28" ht="30" x14ac:dyDescent="0.55000000000000004">
      <c r="B4" s="97" t="s">
        <v>175</v>
      </c>
      <c r="C4" s="97"/>
      <c r="D4" s="97"/>
      <c r="E4" s="97"/>
      <c r="F4" s="97"/>
      <c r="G4" s="97"/>
      <c r="H4" s="97"/>
    </row>
    <row r="6" spans="1:28" ht="30" x14ac:dyDescent="0.55000000000000004">
      <c r="A6" s="2" t="s">
        <v>177</v>
      </c>
      <c r="B6" s="14" t="s">
        <v>179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19" t="s">
        <v>74</v>
      </c>
      <c r="C8" s="50"/>
      <c r="D8" s="119" t="s">
        <v>50</v>
      </c>
      <c r="E8" s="50"/>
      <c r="F8" s="119" t="s">
        <v>144</v>
      </c>
      <c r="G8" s="50"/>
      <c r="H8" s="119" t="s">
        <v>12</v>
      </c>
    </row>
    <row r="9" spans="1:28" s="4" customFormat="1" x14ac:dyDescent="0.55000000000000004">
      <c r="B9" s="4" t="s">
        <v>156</v>
      </c>
      <c r="D9" s="84">
        <f>'درآمد سپرده بانکی'!F14</f>
        <v>2355519</v>
      </c>
      <c r="F9" s="53">
        <f>D9/$D$13</f>
        <v>-4.7709213558311822E-4</v>
      </c>
      <c r="G9" s="6"/>
      <c r="H9" s="53">
        <f>D9/'سرمایه گذاری ها'!$O$18</f>
        <v>1.4405425125391824E-5</v>
      </c>
    </row>
    <row r="10" spans="1:28" s="4" customFormat="1" x14ac:dyDescent="0.55000000000000004">
      <c r="B10" s="4" t="s">
        <v>151</v>
      </c>
      <c r="D10" s="84">
        <f>'سایر درآمدها'!D14</f>
        <v>314692</v>
      </c>
      <c r="F10" s="53">
        <f>D10/$D$13</f>
        <v>-6.3738428062317748E-5</v>
      </c>
      <c r="G10" s="6"/>
      <c r="H10" s="53">
        <f>D10/'سرمایه گذاری ها'!$O$18</f>
        <v>1.924532149203553E-6</v>
      </c>
    </row>
    <row r="11" spans="1:28" s="4" customFormat="1" x14ac:dyDescent="0.55000000000000004">
      <c r="B11" s="4" t="s">
        <v>155</v>
      </c>
      <c r="D11" s="84">
        <f>'سرمایه‌گذاری در اوراق بهادار'!J12</f>
        <v>0</v>
      </c>
      <c r="F11" s="53">
        <f>D11/$D$13</f>
        <v>0</v>
      </c>
      <c r="G11" s="6"/>
      <c r="H11" s="53">
        <f>D11/'سرمایه گذاری ها'!$O$18</f>
        <v>0</v>
      </c>
    </row>
    <row r="12" spans="1:28" s="4" customFormat="1" x14ac:dyDescent="0.55000000000000004">
      <c r="B12" s="4" t="s">
        <v>154</v>
      </c>
      <c r="D12" s="84">
        <f>'سرمایه‌گذاری در سهام'!J83</f>
        <v>-4939911520</v>
      </c>
      <c r="F12" s="53">
        <f>D12/$D$13</f>
        <v>1.0005408305636454</v>
      </c>
      <c r="G12" s="6"/>
      <c r="H12" s="53">
        <f>D12/'سرمایه گذاری ها'!$O$18</f>
        <v>-3.0210550425371442E-2</v>
      </c>
    </row>
    <row r="13" spans="1:28" ht="21.75" thickBot="1" x14ac:dyDescent="0.6">
      <c r="B13" s="36" t="s">
        <v>157</v>
      </c>
      <c r="D13" s="10">
        <f>SUM(D9:D12)</f>
        <v>-4937241309</v>
      </c>
      <c r="F13" s="80">
        <f>SUM(F9:F12)</f>
        <v>1</v>
      </c>
      <c r="G13" s="52"/>
      <c r="H13" s="80">
        <f>SUM(H9:H12)</f>
        <v>-3.0194220468096847E-2</v>
      </c>
    </row>
    <row r="14" spans="1:28" ht="21.75" thickTop="1" x14ac:dyDescent="0.55000000000000004"/>
    <row r="18" spans="4:4" ht="30" x14ac:dyDescent="0.75">
      <c r="D18" s="73">
        <v>8</v>
      </c>
    </row>
  </sheetData>
  <sortState xmlns:xlrd2="http://schemas.microsoft.com/office/spreadsheetml/2017/richdata2" ref="B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صفحه نخست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2022-01-26T10:40:46Z</cp:lastPrinted>
  <dcterms:created xsi:type="dcterms:W3CDTF">2021-12-28T12:49:50Z</dcterms:created>
  <dcterms:modified xsi:type="dcterms:W3CDTF">2022-01-26T12:41:28Z</dcterms:modified>
</cp:coreProperties>
</file>