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und\ارمغان الماس\"/>
    </mc:Choice>
  </mc:AlternateContent>
  <bookViews>
    <workbookView xWindow="0" yWindow="0" windowWidth="28800" windowHeight="12330" tabRatio="883" firstSheet="4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'!$A$9:$Q$40</definedName>
    <definedName name="_xlnm.Print_Area" localSheetId="2">'اوراق مشارکت'!$A$1:$AK$18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'!$A$1:$K$26</definedName>
    <definedName name="_xlnm.Print_Area" localSheetId="7">'درآمد سود سهام '!$A$1:$S$20</definedName>
    <definedName name="_xlnm.Print_Area" localSheetId="8">'درآمد ناشی از تغییر قیمت اوراق '!$A$1:$Q$53</definedName>
    <definedName name="_xlnm.Print_Area" localSheetId="9">'درآمد ناشی از فروش '!$A$1:$Q$42</definedName>
    <definedName name="_xlnm.Print_Area" localSheetId="13">'سایر درآمدها '!$A$1:$E$13</definedName>
    <definedName name="_xlnm.Print_Area" localSheetId="5">'سپرده '!$A$1:$S$15</definedName>
    <definedName name="_xlnm.Print_Area" localSheetId="11">'سرمایه‌گذاری در اوراق بهادار '!$A$1:$Q$21</definedName>
    <definedName name="_xlnm.Print_Area" localSheetId="10">'سرمایه‌گذاری در سهام '!$A$1:$U$62</definedName>
    <definedName name="_xlnm.Print_Area" localSheetId="0">سهام!$A$1:$Y$57</definedName>
    <definedName name="_xlnm.Print_Area" localSheetId="6">'سود اوراق بهادار و سپرده بانکی '!$A$1:$S$14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G9" i="15" l="1"/>
  <c r="G10" i="15"/>
  <c r="G11" i="15"/>
  <c r="G8" i="15"/>
  <c r="E7" i="14"/>
  <c r="C12" i="14"/>
  <c r="E12" i="14"/>
  <c r="C11" i="15"/>
  <c r="Q61" i="11"/>
  <c r="S61" i="11"/>
  <c r="C10" i="15"/>
  <c r="C9" i="15"/>
  <c r="C8" i="15"/>
  <c r="S14" i="6"/>
  <c r="O61" i="11"/>
  <c r="I25" i="13"/>
  <c r="E41" i="10"/>
  <c r="W55" i="1"/>
  <c r="Y55" i="1"/>
  <c r="U55" i="1"/>
  <c r="C12" i="15" l="1"/>
  <c r="U61" i="11"/>
  <c r="E8" i="15" l="1"/>
  <c r="E9" i="15"/>
  <c r="E10" i="15"/>
  <c r="E11" i="15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Q7" i="6"/>
  <c r="Y7" i="5"/>
  <c r="C8" i="4"/>
  <c r="AC7" i="3"/>
  <c r="K7" i="2"/>
  <c r="E52" i="9" l="1"/>
  <c r="G52" i="9"/>
  <c r="I52" i="9"/>
  <c r="M52" i="9"/>
  <c r="O52" i="9"/>
  <c r="Q52" i="9"/>
  <c r="E55" i="1"/>
  <c r="G55" i="1"/>
  <c r="K55" i="1"/>
  <c r="O55" i="1"/>
  <c r="G12" i="15" l="1"/>
  <c r="E12" i="15"/>
  <c r="E25" i="13"/>
  <c r="M61" i="11"/>
  <c r="K61" i="11"/>
  <c r="I61" i="11"/>
  <c r="G61" i="11"/>
  <c r="E61" i="11"/>
  <c r="C61" i="11"/>
  <c r="Q41" i="10"/>
  <c r="O41" i="10"/>
  <c r="M41" i="10"/>
  <c r="I41" i="10"/>
  <c r="G41" i="10"/>
  <c r="S19" i="8"/>
  <c r="Q19" i="8"/>
  <c r="O19" i="8"/>
  <c r="M19" i="8"/>
  <c r="K19" i="8"/>
  <c r="I19" i="8"/>
  <c r="S13" i="7"/>
  <c r="Q13" i="7"/>
  <c r="O13" i="7"/>
  <c r="M13" i="7"/>
  <c r="K13" i="7"/>
  <c r="I13" i="7"/>
  <c r="Q14" i="6"/>
  <c r="O14" i="6"/>
  <c r="M14" i="6"/>
  <c r="K14" i="6"/>
  <c r="K7" i="6"/>
  <c r="K7" i="5"/>
  <c r="O7" i="3"/>
  <c r="C7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3" i="12" l="1"/>
  <c r="Q17" i="12"/>
  <c r="Q16" i="12"/>
  <c r="Q12" i="12"/>
  <c r="Q19" i="12"/>
  <c r="Q11" i="12"/>
  <c r="Q15" i="12"/>
  <c r="Q10" i="12"/>
  <c r="Q14" i="12"/>
  <c r="Q18" i="12"/>
  <c r="I13" i="12"/>
  <c r="I17" i="12"/>
  <c r="I16" i="12"/>
  <c r="I12" i="12"/>
  <c r="I19" i="12"/>
  <c r="I11" i="12"/>
  <c r="I15" i="12"/>
  <c r="I10" i="12"/>
  <c r="I14" i="12"/>
  <c r="I18" i="12"/>
  <c r="Q20" i="12" l="1"/>
  <c r="L9" i="13" l="1"/>
  <c r="L10" i="13"/>
  <c r="L11" i="13"/>
  <c r="C20" i="12"/>
  <c r="E20" i="12"/>
  <c r="G20" i="12"/>
  <c r="I20" i="12"/>
  <c r="K20" i="12"/>
  <c r="M20" i="12"/>
  <c r="O20" i="12"/>
  <c r="C11" i="4"/>
  <c r="E11" i="4"/>
  <c r="G11" i="4"/>
  <c r="I11" i="4"/>
  <c r="K11" i="4"/>
  <c r="O16" i="3"/>
  <c r="Q16" i="3"/>
  <c r="S16" i="3"/>
  <c r="U16" i="3"/>
  <c r="W16" i="3"/>
  <c r="Y16" i="3"/>
  <c r="AA16" i="3"/>
  <c r="AC16" i="3"/>
  <c r="AG16" i="3"/>
  <c r="AI16" i="3"/>
  <c r="AK16" i="3"/>
  <c r="L25" i="13" l="1"/>
</calcChain>
</file>

<file path=xl/sharedStrings.xml><?xml version="1.0" encoding="utf-8"?>
<sst xmlns="http://schemas.openxmlformats.org/spreadsheetml/2006/main" count="684" uniqueCount="168">
  <si>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</si>
  <si>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</si>
  <si>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</si>
  <si>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</si>
  <si>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</si>
  <si>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</si>
  <si>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</si>
  <si>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</si>
  <si>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</si>
  <si>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</si>
  <si>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</si>
  <si>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</si>
  <si>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</si>
  <si>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</si>
  <si>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</si>
  <si>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</si>
  <si>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</si>
  <si>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</si>
  <si>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</si>
  <si>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</si>
  <si>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</si>
  <si>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</si>
  <si>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</si>
  <si>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</si>
  <si>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</si>
  <si>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</si>
  <si>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</si>
  <si>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</si>
  <si>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</si>
  <si>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</si>
  <si>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</si>
  <si>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</si>
  <si>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</si>
  <si>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</si>
  <si>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</si>
  <si>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</si>
  <si>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</si>
  <si>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</si>
  <si>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</si>
  <si>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</si>
  <si>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</si>
  <si>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</si>
  <si>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</si>
  <si>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</si>
  <si>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</si>
  <si>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</si>
  <si>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</si>
  <si>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</si>
  <si>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</si>
  <si>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</si>
  <si>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</si>
  <si>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</si>
  <si>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</si>
  <si>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</si>
  <si>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</si>
  <si>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</si>
  <si>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</si>
  <si>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</si>
  <si>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</si>
  <si>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</si>
  <si>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</si>
  <si>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</si>
  <si>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</si>
  <si>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</si>
  <si>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</si>
  <si>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</si>
  <si>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</si>
  <si>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</si>
  <si>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</si>
  <si>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</si>
  <si>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</si>
  <si>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</si>
  <si>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</si>
  <si>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</si>
  <si>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</si>
  <si>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</si>
  <si>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</si>
  <si>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</si>
  <si>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</si>
  <si>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</si>
  <si>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</si>
  <si>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</si>
  <si>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</si>
  <si>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</si>
  <si>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</si>
  <si>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</si>
  <si>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</si>
  <si>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</si>
  <si>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</si>
  <si>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</si>
  <si>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</si>
  <si>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</si>
  <si>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</si>
  <si>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</si>
  <si>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</si>
  <si>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</si>
  <si>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</si>
  <si>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</si>
  <si>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</si>
  <si>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</si>
  <si>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</si>
  <si>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</si>
  <si>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اسناد خزانه اسلامي960613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</si>
  <si>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</si>
  <si>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</si>
  <si>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</si>
  <si>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</si>
  <si>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</si>
  <si>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</si>
  <si>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</si>
  <si>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 xml:space="preserve">بانک پارسیان </t>
  </si>
  <si>
    <t>1398/10/04</t>
  </si>
  <si>
    <t>سیمان فارس و خوزستان</t>
  </si>
  <si>
    <t>لیزینگ رایان‌ سایپا</t>
  </si>
  <si>
    <t>سرمایه گذاری دارویی تامین</t>
  </si>
  <si>
    <t>گروه سرمایه گذاری میراث فرهنگی</t>
  </si>
  <si>
    <t>پتروشيمي تندگويان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</si>
  <si>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</si>
  <si>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</si>
  <si>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</si>
  <si>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</si>
  <si>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</si>
  <si>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</si>
  <si>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</si>
  <si>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</si>
  <si>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</si>
  <si>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مدیریت صنعت شوینده ت.ص.بهشهر</t>
  </si>
  <si>
    <t>سرمايه گذاري تامين اجتماعي</t>
  </si>
  <si>
    <t>پالایش نفت تهران</t>
  </si>
  <si>
    <t>ملی‌ صنایع‌ مس‌ ایران‌</t>
  </si>
  <si>
    <t>داروسازی آوه سینا</t>
  </si>
  <si>
    <t>تولیدات پتروشیمی قائد بصیر</t>
  </si>
  <si>
    <t>کارخانجات‌تولیدی‌شیشه‌رازی‌</t>
  </si>
  <si>
    <t>شیشه‌ و گاز</t>
  </si>
  <si>
    <t>س. توسعه و عمران استان کرمان</t>
  </si>
  <si>
    <t>بیمه پاسارگاد</t>
  </si>
  <si>
    <t>قاسم ایران</t>
  </si>
  <si>
    <t>تولید نیروی برق دماوند</t>
  </si>
  <si>
    <t>گروه پتروشیمی س. ایرانیان</t>
  </si>
  <si>
    <t>لیزینگ‌صنعت‌ومعدن‌</t>
  </si>
  <si>
    <t>بانک ملت</t>
  </si>
  <si>
    <t>بانک تجارت</t>
  </si>
  <si>
    <t>لبنیات‌کالبر</t>
  </si>
  <si>
    <t>پتروشیمی کازرون</t>
  </si>
  <si>
    <t>1399/01/31</t>
  </si>
  <si>
    <t>0203466325003</t>
  </si>
  <si>
    <t>20100378729603</t>
  </si>
  <si>
    <t>برای ماه منتهی به 1399/02/31</t>
  </si>
  <si>
    <t>1399/02/31</t>
  </si>
  <si>
    <t>خدمات‌انفورماتیک‌</t>
  </si>
  <si>
    <t>داروسازی‌ امین‌</t>
  </si>
  <si>
    <t>شرکت ارتباطات سیار ایران</t>
  </si>
  <si>
    <t>توسعه‌معادن‌وفلزات‌</t>
  </si>
  <si>
    <t>پالایش نفت تبریز</t>
  </si>
  <si>
    <t>پالایش نفت اصفهان</t>
  </si>
  <si>
    <t>پتروشیمی شازند</t>
  </si>
  <si>
    <t>سرمایه گذاری شفادارو</t>
  </si>
  <si>
    <t>فرآورده‌های‌غدایی‌وقندپیرانشهر</t>
  </si>
  <si>
    <t>سرمایه گذاری توسعه صنعت وتجارت</t>
  </si>
  <si>
    <t>سرمایه‌گذاری‌غدیر(هلدینگ‌</t>
  </si>
  <si>
    <t>مخابرات ایران</t>
  </si>
  <si>
    <t>پتروشیمی فناوران</t>
  </si>
  <si>
    <t>پتروشیمی پردیس</t>
  </si>
  <si>
    <t>فولاد کاوه جنوب کیش</t>
  </si>
  <si>
    <t>پالایش نفت بندرعباس</t>
  </si>
  <si>
    <t>سایر درآمدها</t>
  </si>
  <si>
    <t>معین برای سایر درآمدهای تنزیل سود بانک</t>
  </si>
  <si>
    <t>سایر درآمد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</si>
</sst>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%;[Red]\(0.00%\)"/>
  </numFmts>
  <fonts count="16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5" fillId="0" borderId="0" xfId="0" applyFont="1"/>
    <xf numFmtId="3" fontId="3" fillId="0" borderId="1" xfId="0" applyNumberFormat="1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8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3" fontId="13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165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6"/>
  <sheetViews>
    <sheetView rightToLeft="1" view="pageBreakPreview" zoomScale="70" zoomScaleNormal="70" zoomScaleSheetLayoutView="70" workbookViewId="0">
      <selection activeCell="AE8" sqref="AE8"/>
    </sheetView>
  </sheetViews>
  <sheetFormatPr defaultRowHeight="18.7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38" t="s">
        <v>103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31" ht="30" customHeight="1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31" ht="30">
      <c r="A4" s="38" t="s">
        <v>147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31" s="14" customFormat="1" ht="25.5">
      <c r="A5" s="37" t="s">
        <v>82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31" s="14" customFormat="1" ht="25.5">
      <c r="A6" s="37" t="s">
        <v>83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8" spans="1:31" ht="30">
      <c r="A8" s="38" t="s">
        <v>1</v>
      </c>
      <c r="C8" s="40" t="s">
        <v>144</v>
      </c>
      <c r="D8" s="40" t="s">
        <v>2</v>
      </c>
      <c r="E8" s="40" t="s">
        <v>2</v>
      </c>
      <c r="F8" s="40" t="s">
        <v>2</v>
      </c>
      <c r="G8" s="40" t="s">
        <v>2</v>
      </c>
      <c r="I8" s="40" t="s">
        <v>3</v>
      </c>
      <c r="J8" s="40" t="s">
        <v>3</v>
      </c>
      <c r="K8" s="40" t="s">
        <v>3</v>
      </c>
      <c r="L8" s="40" t="s">
        <v>3</v>
      </c>
      <c r="M8" s="40" t="s">
        <v>3</v>
      </c>
      <c r="N8" s="40" t="s">
        <v>3</v>
      </c>
      <c r="O8" s="40" t="s">
        <v>3</v>
      </c>
      <c r="Q8" s="40" t="s">
        <v>148</v>
      </c>
      <c r="R8" s="40" t="s">
        <v>4</v>
      </c>
      <c r="S8" s="40" t="s">
        <v>4</v>
      </c>
      <c r="T8" s="40" t="s">
        <v>4</v>
      </c>
      <c r="U8" s="40" t="s">
        <v>4</v>
      </c>
      <c r="V8" s="40" t="s">
        <v>4</v>
      </c>
      <c r="W8" s="40" t="s">
        <v>4</v>
      </c>
      <c r="X8" s="40" t="s">
        <v>4</v>
      </c>
      <c r="Y8" s="40" t="s">
        <v>4</v>
      </c>
      <c r="AE8" s="4">
        <v>383927252938</v>
      </c>
    </row>
    <row r="9" spans="1:31" ht="30">
      <c r="A9" s="38" t="s">
        <v>1</v>
      </c>
      <c r="C9" s="39" t="s">
        <v>5</v>
      </c>
      <c r="D9" s="19"/>
      <c r="E9" s="39" t="s">
        <v>6</v>
      </c>
      <c r="F9" s="19"/>
      <c r="G9" s="39" t="s">
        <v>7</v>
      </c>
      <c r="I9" s="38" t="s">
        <v>8</v>
      </c>
      <c r="J9" s="38" t="s">
        <v>8</v>
      </c>
      <c r="K9" s="38" t="s">
        <v>8</v>
      </c>
      <c r="L9" s="19"/>
      <c r="M9" s="38" t="s">
        <v>9</v>
      </c>
      <c r="N9" s="38" t="s">
        <v>9</v>
      </c>
      <c r="O9" s="38" t="s">
        <v>9</v>
      </c>
      <c r="Q9" s="39" t="s">
        <v>5</v>
      </c>
      <c r="R9" s="19"/>
      <c r="S9" s="39" t="s">
        <v>10</v>
      </c>
      <c r="T9" s="19"/>
      <c r="U9" s="39" t="s">
        <v>6</v>
      </c>
      <c r="V9" s="19"/>
      <c r="W9" s="39" t="s">
        <v>7</v>
      </c>
      <c r="X9" s="19"/>
      <c r="Y9" s="41" t="s">
        <v>11</v>
      </c>
    </row>
    <row r="10" spans="1:31" ht="30">
      <c r="A10" s="38" t="s">
        <v>1</v>
      </c>
      <c r="C10" s="40" t="s">
        <v>5</v>
      </c>
      <c r="D10" s="19"/>
      <c r="E10" s="40" t="s">
        <v>6</v>
      </c>
      <c r="F10" s="19"/>
      <c r="G10" s="40" t="s">
        <v>7</v>
      </c>
      <c r="I10" s="40" t="s">
        <v>5</v>
      </c>
      <c r="J10" s="19"/>
      <c r="K10" s="40" t="s">
        <v>6</v>
      </c>
      <c r="L10" s="19"/>
      <c r="M10" s="40" t="s">
        <v>5</v>
      </c>
      <c r="N10" s="19"/>
      <c r="O10" s="40" t="s">
        <v>12</v>
      </c>
      <c r="Q10" s="40" t="s">
        <v>5</v>
      </c>
      <c r="R10" s="19"/>
      <c r="S10" s="40" t="s">
        <v>10</v>
      </c>
      <c r="T10" s="19"/>
      <c r="U10" s="40" t="s">
        <v>6</v>
      </c>
      <c r="V10" s="19"/>
      <c r="W10" s="40" t="s">
        <v>7</v>
      </c>
      <c r="X10" s="19"/>
      <c r="Y10" s="42" t="s">
        <v>11</v>
      </c>
    </row>
    <row r="11" spans="1:31" ht="21">
      <c r="A11" s="3" t="s">
        <v>140</v>
      </c>
      <c r="C11" s="4">
        <v>490000</v>
      </c>
      <c r="E11" s="4">
        <v>5005017995</v>
      </c>
      <c r="G11" s="4">
        <v>5207407870</v>
      </c>
      <c r="I11" s="4">
        <v>1700000</v>
      </c>
      <c r="K11" s="4">
        <v>31741000388</v>
      </c>
      <c r="M11" s="4">
        <v>0</v>
      </c>
      <c r="O11" s="4">
        <v>0</v>
      </c>
      <c r="Q11" s="4">
        <v>2190000</v>
      </c>
      <c r="S11" s="4">
        <v>16388</v>
      </c>
      <c r="U11" s="4">
        <v>36746018383</v>
      </c>
      <c r="W11" s="4">
        <v>35659577170.5</v>
      </c>
      <c r="Y11" s="5">
        <v>8.8499999999999995E-2</v>
      </c>
      <c r="AA11" s="2">
        <v>1</v>
      </c>
    </row>
    <row r="12" spans="1:31" ht="21">
      <c r="A12" s="3" t="s">
        <v>149</v>
      </c>
      <c r="C12" s="4">
        <v>0</v>
      </c>
      <c r="E12" s="4">
        <v>0</v>
      </c>
      <c r="G12" s="4">
        <v>0</v>
      </c>
      <c r="I12" s="4">
        <v>950000</v>
      </c>
      <c r="K12" s="4">
        <v>35081097196</v>
      </c>
      <c r="M12" s="4">
        <v>0</v>
      </c>
      <c r="O12" s="4">
        <v>0</v>
      </c>
      <c r="Q12" s="4">
        <v>950000</v>
      </c>
      <c r="S12" s="4">
        <v>37526</v>
      </c>
      <c r="U12" s="4">
        <v>35081097196</v>
      </c>
      <c r="W12" s="4">
        <v>35421096298.75</v>
      </c>
      <c r="Y12" s="5">
        <v>8.7900000000000006E-2</v>
      </c>
      <c r="AA12" s="2">
        <v>2</v>
      </c>
    </row>
    <row r="13" spans="1:31" ht="21">
      <c r="A13" s="3" t="s">
        <v>151</v>
      </c>
      <c r="C13" s="4">
        <v>0</v>
      </c>
      <c r="E13" s="4">
        <v>0</v>
      </c>
      <c r="G13" s="4">
        <v>0</v>
      </c>
      <c r="I13" s="4">
        <v>1025000</v>
      </c>
      <c r="K13" s="4">
        <v>32076722084</v>
      </c>
      <c r="M13" s="4">
        <v>0</v>
      </c>
      <c r="O13" s="4">
        <v>0</v>
      </c>
      <c r="Q13" s="4">
        <v>1025000</v>
      </c>
      <c r="S13" s="4">
        <v>31184</v>
      </c>
      <c r="U13" s="4">
        <v>32076722084</v>
      </c>
      <c r="W13" s="4">
        <v>31758633415</v>
      </c>
      <c r="Y13" s="5">
        <v>7.8799999999999995E-2</v>
      </c>
      <c r="AA13" s="2">
        <v>3</v>
      </c>
    </row>
    <row r="14" spans="1:31" ht="21">
      <c r="A14" s="3" t="s">
        <v>129</v>
      </c>
      <c r="C14" s="4">
        <v>1600000</v>
      </c>
      <c r="E14" s="4">
        <v>13388221273</v>
      </c>
      <c r="G14" s="4">
        <v>15105669600</v>
      </c>
      <c r="I14" s="4">
        <v>460000</v>
      </c>
      <c r="K14" s="4">
        <v>4890564014</v>
      </c>
      <c r="M14" s="4">
        <v>0</v>
      </c>
      <c r="O14" s="4">
        <v>0</v>
      </c>
      <c r="Q14" s="4">
        <v>2060000</v>
      </c>
      <c r="S14" s="4">
        <v>13813</v>
      </c>
      <c r="U14" s="4">
        <v>18278785287</v>
      </c>
      <c r="W14" s="4">
        <v>28272313723.25</v>
      </c>
      <c r="Y14" s="5">
        <v>7.0099999999999996E-2</v>
      </c>
      <c r="AA14" s="2">
        <v>4</v>
      </c>
    </row>
    <row r="15" spans="1:31" ht="21">
      <c r="A15" s="3" t="s">
        <v>157</v>
      </c>
      <c r="C15" s="4">
        <v>0</v>
      </c>
      <c r="E15" s="4">
        <v>0</v>
      </c>
      <c r="G15" s="4">
        <v>0</v>
      </c>
      <c r="I15" s="4">
        <v>200000</v>
      </c>
      <c r="K15" s="4">
        <v>17521769426</v>
      </c>
      <c r="M15" s="4">
        <v>0</v>
      </c>
      <c r="O15" s="4">
        <v>0</v>
      </c>
      <c r="Q15" s="4">
        <v>200000</v>
      </c>
      <c r="S15" s="4">
        <v>96096</v>
      </c>
      <c r="U15" s="4">
        <v>17521769426</v>
      </c>
      <c r="W15" s="4">
        <v>19095956880</v>
      </c>
      <c r="Y15" s="5">
        <v>4.7399999999999998E-2</v>
      </c>
      <c r="AA15" s="2">
        <v>5</v>
      </c>
    </row>
    <row r="16" spans="1:31" ht="21">
      <c r="A16" s="3" t="s">
        <v>128</v>
      </c>
      <c r="C16" s="4">
        <v>1500000</v>
      </c>
      <c r="E16" s="4">
        <v>11773994954</v>
      </c>
      <c r="G16" s="4">
        <v>12362776125</v>
      </c>
      <c r="I16" s="4">
        <v>0</v>
      </c>
      <c r="K16" s="4">
        <v>0</v>
      </c>
      <c r="M16" s="4">
        <v>0</v>
      </c>
      <c r="O16" s="4">
        <v>0</v>
      </c>
      <c r="Q16" s="4">
        <v>1500000</v>
      </c>
      <c r="S16" s="4">
        <v>12723</v>
      </c>
      <c r="U16" s="4">
        <v>11773994954</v>
      </c>
      <c r="W16" s="4">
        <v>18962120643.75</v>
      </c>
      <c r="Y16" s="5">
        <v>4.7E-2</v>
      </c>
      <c r="AA16" s="2">
        <v>6</v>
      </c>
    </row>
    <row r="17" spans="1:27" ht="21">
      <c r="A17" s="3" t="s">
        <v>104</v>
      </c>
      <c r="C17" s="4">
        <v>230000</v>
      </c>
      <c r="E17" s="4">
        <v>9781522079</v>
      </c>
      <c r="G17" s="4">
        <v>18129724757.5</v>
      </c>
      <c r="I17" s="4">
        <v>0</v>
      </c>
      <c r="K17" s="4">
        <v>0</v>
      </c>
      <c r="M17" s="4">
        <v>0</v>
      </c>
      <c r="O17" s="4">
        <v>0</v>
      </c>
      <c r="Q17" s="4">
        <v>230000</v>
      </c>
      <c r="S17" s="4">
        <v>77956</v>
      </c>
      <c r="U17" s="4">
        <v>9781522079</v>
      </c>
      <c r="W17" s="4">
        <v>17814904644.5</v>
      </c>
      <c r="Y17" s="5">
        <v>4.4200000000000003E-2</v>
      </c>
      <c r="AA17" s="2">
        <v>7</v>
      </c>
    </row>
    <row r="18" spans="1:27" ht="21">
      <c r="A18" s="3" t="s">
        <v>164</v>
      </c>
      <c r="C18" s="4">
        <v>0</v>
      </c>
      <c r="E18" s="4">
        <v>0</v>
      </c>
      <c r="G18" s="4">
        <v>0</v>
      </c>
      <c r="I18" s="4">
        <v>1000000</v>
      </c>
      <c r="K18" s="4">
        <v>12715586680</v>
      </c>
      <c r="M18" s="4">
        <v>0</v>
      </c>
      <c r="O18" s="4">
        <v>0</v>
      </c>
      <c r="Q18" s="4">
        <v>1000000</v>
      </c>
      <c r="S18" s="4">
        <v>17889</v>
      </c>
      <c r="U18" s="4">
        <v>12715586680</v>
      </c>
      <c r="W18" s="4">
        <v>17774286787.5</v>
      </c>
      <c r="Y18" s="5">
        <v>4.41E-2</v>
      </c>
      <c r="AA18" s="2">
        <v>8</v>
      </c>
    </row>
    <row r="19" spans="1:27" ht="21">
      <c r="A19" s="3" t="s">
        <v>108</v>
      </c>
      <c r="C19" s="4">
        <v>1000000</v>
      </c>
      <c r="E19" s="4">
        <v>3495830781</v>
      </c>
      <c r="G19" s="4">
        <v>8180455250</v>
      </c>
      <c r="I19" s="4">
        <v>400000</v>
      </c>
      <c r="K19" s="4">
        <v>5757763433</v>
      </c>
      <c r="M19" s="4">
        <v>0</v>
      </c>
      <c r="O19" s="4">
        <v>0</v>
      </c>
      <c r="Q19" s="4">
        <v>1400000</v>
      </c>
      <c r="S19" s="4">
        <v>12534</v>
      </c>
      <c r="U19" s="4">
        <v>9253594214</v>
      </c>
      <c r="W19" s="4">
        <v>17435076015</v>
      </c>
      <c r="Y19" s="5">
        <v>4.3299999999999998E-2</v>
      </c>
      <c r="AA19" s="2">
        <v>9</v>
      </c>
    </row>
    <row r="20" spans="1:27" ht="21">
      <c r="A20" s="3" t="s">
        <v>155</v>
      </c>
      <c r="C20" s="4">
        <v>0</v>
      </c>
      <c r="E20" s="4">
        <v>0</v>
      </c>
      <c r="G20" s="4">
        <v>0</v>
      </c>
      <c r="I20" s="4">
        <v>600000</v>
      </c>
      <c r="K20" s="4">
        <v>16727735769</v>
      </c>
      <c r="M20" s="4">
        <v>0</v>
      </c>
      <c r="O20" s="4">
        <v>0</v>
      </c>
      <c r="Q20" s="4">
        <v>600000</v>
      </c>
      <c r="S20" s="4">
        <v>26892</v>
      </c>
      <c r="U20" s="4">
        <v>16727735769</v>
      </c>
      <c r="W20" s="4">
        <v>16031733030</v>
      </c>
      <c r="Y20" s="5">
        <v>3.9800000000000002E-2</v>
      </c>
      <c r="AA20" s="2">
        <v>10</v>
      </c>
    </row>
    <row r="21" spans="1:27" ht="21">
      <c r="A21" s="3" t="s">
        <v>141</v>
      </c>
      <c r="C21" s="4">
        <v>5500000</v>
      </c>
      <c r="E21" s="4">
        <v>4967442200</v>
      </c>
      <c r="G21" s="4">
        <v>5675122750</v>
      </c>
      <c r="I21" s="4">
        <v>2700000</v>
      </c>
      <c r="K21" s="4">
        <v>4120098308</v>
      </c>
      <c r="M21" s="4">
        <v>0</v>
      </c>
      <c r="O21" s="4">
        <v>0</v>
      </c>
      <c r="Q21" s="4">
        <v>8200000</v>
      </c>
      <c r="S21" s="4">
        <v>1924</v>
      </c>
      <c r="U21" s="4">
        <v>9087540508</v>
      </c>
      <c r="W21" s="4">
        <v>15675631270</v>
      </c>
      <c r="Y21" s="5">
        <v>3.8899999999999997E-2</v>
      </c>
      <c r="AA21" s="2">
        <v>11</v>
      </c>
    </row>
    <row r="22" spans="1:27" ht="21">
      <c r="A22" s="3" t="s">
        <v>156</v>
      </c>
      <c r="C22" s="4">
        <v>0</v>
      </c>
      <c r="E22" s="4">
        <v>0</v>
      </c>
      <c r="G22" s="4">
        <v>0</v>
      </c>
      <c r="I22" s="4">
        <v>300000</v>
      </c>
      <c r="K22" s="4">
        <v>12474912385</v>
      </c>
      <c r="M22" s="4">
        <v>0</v>
      </c>
      <c r="O22" s="4">
        <v>0</v>
      </c>
      <c r="Q22" s="4">
        <v>300000</v>
      </c>
      <c r="S22" s="4">
        <v>50654</v>
      </c>
      <c r="U22" s="4">
        <v>12474912385</v>
      </c>
      <c r="W22" s="4">
        <v>15098754367.5</v>
      </c>
      <c r="Y22" s="5">
        <v>3.7499999999999999E-2</v>
      </c>
      <c r="AA22" s="2">
        <v>12</v>
      </c>
    </row>
    <row r="23" spans="1:27" ht="21">
      <c r="A23" s="3" t="s">
        <v>162</v>
      </c>
      <c r="C23" s="4">
        <v>0</v>
      </c>
      <c r="E23" s="4">
        <v>0</v>
      </c>
      <c r="G23" s="4">
        <v>0</v>
      </c>
      <c r="I23" s="4">
        <v>230000</v>
      </c>
      <c r="K23" s="4">
        <v>14453921290</v>
      </c>
      <c r="M23" s="4">
        <v>0</v>
      </c>
      <c r="O23" s="4">
        <v>0</v>
      </c>
      <c r="Q23" s="4">
        <v>230000</v>
      </c>
      <c r="S23" s="4">
        <v>61913</v>
      </c>
      <c r="U23" s="4">
        <v>14453921290</v>
      </c>
      <c r="W23" s="4">
        <v>14148676064.125</v>
      </c>
      <c r="Y23" s="5">
        <v>3.5099999999999999E-2</v>
      </c>
      <c r="AA23" s="2">
        <v>13</v>
      </c>
    </row>
    <row r="24" spans="1:27" ht="21">
      <c r="A24" s="3" t="s">
        <v>163</v>
      </c>
      <c r="C24" s="4">
        <v>0</v>
      </c>
      <c r="E24" s="4">
        <v>0</v>
      </c>
      <c r="G24" s="4">
        <v>0</v>
      </c>
      <c r="I24" s="4">
        <v>1000000</v>
      </c>
      <c r="K24" s="4">
        <v>13410945818</v>
      </c>
      <c r="M24" s="4">
        <v>0</v>
      </c>
      <c r="O24" s="4">
        <v>0</v>
      </c>
      <c r="Q24" s="4">
        <v>1000000</v>
      </c>
      <c r="S24" s="4">
        <v>13212</v>
      </c>
      <c r="U24" s="4">
        <v>13410945818</v>
      </c>
      <c r="W24" s="4">
        <v>13127278050</v>
      </c>
      <c r="Y24" s="5">
        <v>3.2599999999999997E-2</v>
      </c>
      <c r="AA24" s="2">
        <v>14</v>
      </c>
    </row>
    <row r="25" spans="1:27" ht="21">
      <c r="A25" s="3" t="s">
        <v>122</v>
      </c>
      <c r="C25" s="4">
        <v>1000000</v>
      </c>
      <c r="E25" s="4">
        <v>5106585008</v>
      </c>
      <c r="G25" s="4">
        <v>6136579250</v>
      </c>
      <c r="I25" s="4">
        <v>400000</v>
      </c>
      <c r="K25" s="4">
        <v>3641436386</v>
      </c>
      <c r="M25" s="4">
        <v>0</v>
      </c>
      <c r="O25" s="4">
        <v>0</v>
      </c>
      <c r="Q25" s="4">
        <v>1400000</v>
      </c>
      <c r="S25" s="4">
        <v>9274</v>
      </c>
      <c r="U25" s="4">
        <v>8748021394</v>
      </c>
      <c r="W25" s="4">
        <v>12900342665</v>
      </c>
      <c r="Y25" s="5">
        <v>3.2000000000000001E-2</v>
      </c>
      <c r="AA25" s="2">
        <v>15</v>
      </c>
    </row>
    <row r="26" spans="1:27" ht="21">
      <c r="A26" s="3" t="s">
        <v>152</v>
      </c>
      <c r="C26" s="4">
        <v>0</v>
      </c>
      <c r="E26" s="4">
        <v>0</v>
      </c>
      <c r="G26" s="4">
        <v>0</v>
      </c>
      <c r="I26" s="4">
        <v>1000000</v>
      </c>
      <c r="K26" s="4">
        <v>12508800643</v>
      </c>
      <c r="M26" s="4">
        <v>0</v>
      </c>
      <c r="O26" s="4">
        <v>0</v>
      </c>
      <c r="Q26" s="4">
        <v>1000000</v>
      </c>
      <c r="S26" s="4">
        <v>11288</v>
      </c>
      <c r="U26" s="4">
        <v>12508800644</v>
      </c>
      <c r="W26" s="4">
        <v>11215615700</v>
      </c>
      <c r="Y26" s="5">
        <v>2.7799999999999998E-2</v>
      </c>
      <c r="AA26" s="2">
        <v>16</v>
      </c>
    </row>
    <row r="27" spans="1:27" ht="21">
      <c r="A27" s="3" t="s">
        <v>161</v>
      </c>
      <c r="C27" s="4">
        <v>0</v>
      </c>
      <c r="E27" s="4">
        <v>0</v>
      </c>
      <c r="G27" s="4">
        <v>0</v>
      </c>
      <c r="I27" s="4">
        <v>100000</v>
      </c>
      <c r="K27" s="4">
        <v>16900413802</v>
      </c>
      <c r="M27" s="4">
        <v>40000</v>
      </c>
      <c r="O27" s="4">
        <v>6905334975</v>
      </c>
      <c r="Q27" s="4">
        <v>60000</v>
      </c>
      <c r="S27" s="4">
        <v>180182</v>
      </c>
      <c r="U27" s="4">
        <v>10140248284</v>
      </c>
      <c r="W27" s="4">
        <v>10741594975.5</v>
      </c>
      <c r="Y27" s="5">
        <v>2.6599999999999999E-2</v>
      </c>
      <c r="AA27" s="2">
        <v>17</v>
      </c>
    </row>
    <row r="28" spans="1:27" ht="21">
      <c r="A28" s="3" t="s">
        <v>158</v>
      </c>
      <c r="C28" s="4">
        <v>0</v>
      </c>
      <c r="E28" s="4">
        <v>0</v>
      </c>
      <c r="G28" s="4">
        <v>0</v>
      </c>
      <c r="I28" s="4">
        <v>1000000</v>
      </c>
      <c r="K28" s="4">
        <v>11261849352</v>
      </c>
      <c r="M28" s="4">
        <v>0</v>
      </c>
      <c r="O28" s="4">
        <v>0</v>
      </c>
      <c r="Q28" s="4">
        <v>1000000</v>
      </c>
      <c r="S28" s="4">
        <v>10292</v>
      </c>
      <c r="U28" s="4">
        <v>11261849352</v>
      </c>
      <c r="W28" s="4">
        <v>10226002550</v>
      </c>
      <c r="Y28" s="5">
        <v>2.5399999999999999E-2</v>
      </c>
      <c r="AA28" s="2">
        <v>18</v>
      </c>
    </row>
    <row r="29" spans="1:27" ht="21">
      <c r="A29" s="3" t="s">
        <v>154</v>
      </c>
      <c r="C29" s="4">
        <v>0</v>
      </c>
      <c r="E29" s="4">
        <v>0</v>
      </c>
      <c r="G29" s="4">
        <v>0</v>
      </c>
      <c r="I29" s="4">
        <v>800000</v>
      </c>
      <c r="K29" s="4">
        <v>9784432655</v>
      </c>
      <c r="M29" s="4">
        <v>0</v>
      </c>
      <c r="O29" s="4">
        <v>0</v>
      </c>
      <c r="Q29" s="4">
        <v>800000</v>
      </c>
      <c r="S29" s="4">
        <v>11825</v>
      </c>
      <c r="U29" s="4">
        <v>9784432655</v>
      </c>
      <c r="W29" s="4">
        <v>9399337750</v>
      </c>
      <c r="Y29" s="5">
        <v>2.3300000000000001E-2</v>
      </c>
      <c r="AA29" s="2">
        <v>19</v>
      </c>
    </row>
    <row r="30" spans="1:27" ht="21">
      <c r="A30" s="3" t="s">
        <v>121</v>
      </c>
      <c r="C30" s="4">
        <v>300000</v>
      </c>
      <c r="E30" s="4">
        <v>7547481639</v>
      </c>
      <c r="G30" s="4">
        <v>10760947725</v>
      </c>
      <c r="I30" s="4">
        <v>0</v>
      </c>
      <c r="K30" s="4">
        <v>0</v>
      </c>
      <c r="M30" s="4">
        <v>110000</v>
      </c>
      <c r="O30" s="4">
        <v>5064879603</v>
      </c>
      <c r="Q30" s="4">
        <v>190000</v>
      </c>
      <c r="S30" s="4">
        <v>41125</v>
      </c>
      <c r="U30" s="4">
        <v>4780071711</v>
      </c>
      <c r="W30" s="4">
        <v>7763644328.125</v>
      </c>
      <c r="Y30" s="5">
        <v>1.9300000000000001E-2</v>
      </c>
      <c r="AA30" s="2">
        <v>20</v>
      </c>
    </row>
    <row r="31" spans="1:27" ht="21">
      <c r="A31" s="3" t="s">
        <v>116</v>
      </c>
      <c r="C31" s="4">
        <v>688800</v>
      </c>
      <c r="E31" s="4">
        <v>3391370986</v>
      </c>
      <c r="G31" s="4">
        <v>6120341526.6000004</v>
      </c>
      <c r="I31" s="4">
        <v>0</v>
      </c>
      <c r="K31" s="4">
        <v>0</v>
      </c>
      <c r="M31" s="4">
        <v>0</v>
      </c>
      <c r="O31" s="4">
        <v>0</v>
      </c>
      <c r="Q31" s="4">
        <v>688800</v>
      </c>
      <c r="S31" s="4">
        <v>11232</v>
      </c>
      <c r="U31" s="4">
        <v>3391370986</v>
      </c>
      <c r="W31" s="4">
        <v>7686990642.2399998</v>
      </c>
      <c r="Y31" s="5">
        <v>1.9099999999999999E-2</v>
      </c>
      <c r="AA31" s="2">
        <v>21</v>
      </c>
    </row>
    <row r="32" spans="1:27" ht="21">
      <c r="A32" s="3" t="s">
        <v>130</v>
      </c>
      <c r="C32" s="4">
        <v>153000</v>
      </c>
      <c r="E32" s="4">
        <v>4999685973</v>
      </c>
      <c r="G32" s="4">
        <v>4889474244</v>
      </c>
      <c r="I32" s="4">
        <v>0</v>
      </c>
      <c r="K32" s="4">
        <v>0</v>
      </c>
      <c r="M32" s="4">
        <v>0</v>
      </c>
      <c r="O32" s="4">
        <v>0</v>
      </c>
      <c r="Q32" s="4">
        <v>153000</v>
      </c>
      <c r="S32" s="4">
        <v>37309</v>
      </c>
      <c r="U32" s="4">
        <v>4999685973</v>
      </c>
      <c r="W32" s="4">
        <v>5671672673.7375002</v>
      </c>
      <c r="Y32" s="5">
        <v>1.41E-2</v>
      </c>
      <c r="AA32" s="2">
        <v>22</v>
      </c>
    </row>
    <row r="33" spans="1:27" ht="21">
      <c r="A33" s="3" t="s">
        <v>153</v>
      </c>
      <c r="C33" s="4">
        <v>0</v>
      </c>
      <c r="E33" s="4">
        <v>0</v>
      </c>
      <c r="G33" s="4">
        <v>0</v>
      </c>
      <c r="I33" s="4">
        <v>500000</v>
      </c>
      <c r="K33" s="4">
        <v>13107628904</v>
      </c>
      <c r="M33" s="4">
        <v>300000</v>
      </c>
      <c r="O33" s="4">
        <v>7805424994</v>
      </c>
      <c r="Q33" s="4">
        <v>200000</v>
      </c>
      <c r="S33" s="4">
        <v>25137</v>
      </c>
      <c r="U33" s="4">
        <v>5243051553</v>
      </c>
      <c r="W33" s="4">
        <v>4995161797.5</v>
      </c>
      <c r="Y33" s="5">
        <v>1.24E-2</v>
      </c>
      <c r="AA33" s="2">
        <v>23</v>
      </c>
    </row>
    <row r="34" spans="1:27" ht="21">
      <c r="A34" s="3" t="s">
        <v>150</v>
      </c>
      <c r="C34" s="4">
        <v>0</v>
      </c>
      <c r="E34" s="4">
        <v>0</v>
      </c>
      <c r="G34" s="4">
        <v>0</v>
      </c>
      <c r="I34" s="4">
        <v>100000</v>
      </c>
      <c r="K34" s="4">
        <v>2234590567</v>
      </c>
      <c r="M34" s="4">
        <v>0</v>
      </c>
      <c r="O34" s="4">
        <v>0</v>
      </c>
      <c r="Q34" s="4">
        <v>100000</v>
      </c>
      <c r="S34" s="4">
        <v>22189</v>
      </c>
      <c r="U34" s="4">
        <v>2234590567</v>
      </c>
      <c r="W34" s="4">
        <v>2204671303.75</v>
      </c>
      <c r="Y34" s="5">
        <v>5.4999999999999997E-3</v>
      </c>
      <c r="AA34" s="2">
        <v>24</v>
      </c>
    </row>
    <row r="35" spans="1:27" ht="21">
      <c r="A35" s="3" t="s">
        <v>160</v>
      </c>
      <c r="C35" s="4">
        <v>0</v>
      </c>
      <c r="E35" s="4">
        <v>0</v>
      </c>
      <c r="G35" s="4">
        <v>0</v>
      </c>
      <c r="I35" s="4">
        <v>100000</v>
      </c>
      <c r="K35" s="4">
        <v>1156599628</v>
      </c>
      <c r="M35" s="4">
        <v>0</v>
      </c>
      <c r="O35" s="4">
        <v>0</v>
      </c>
      <c r="Q35" s="4">
        <v>100000</v>
      </c>
      <c r="S35" s="4">
        <v>16673</v>
      </c>
      <c r="U35" s="4">
        <v>1156599628</v>
      </c>
      <c r="W35" s="4">
        <v>1656608438.75</v>
      </c>
      <c r="Y35" s="5">
        <v>4.1000000000000003E-3</v>
      </c>
      <c r="AA35" s="2">
        <v>25</v>
      </c>
    </row>
    <row r="36" spans="1:27" ht="21">
      <c r="A36" s="3" t="s">
        <v>124</v>
      </c>
      <c r="C36" s="4">
        <v>300000</v>
      </c>
      <c r="E36" s="4">
        <v>3952756050</v>
      </c>
      <c r="G36" s="4">
        <v>7999932675</v>
      </c>
      <c r="I36" s="4">
        <v>0</v>
      </c>
      <c r="K36" s="4">
        <v>0</v>
      </c>
      <c r="M36" s="4">
        <v>300000</v>
      </c>
      <c r="O36" s="4">
        <v>8592123779</v>
      </c>
      <c r="Q36" s="4">
        <v>0</v>
      </c>
      <c r="S36" s="4">
        <v>0</v>
      </c>
      <c r="U36" s="4">
        <v>0</v>
      </c>
      <c r="W36" s="4">
        <v>0</v>
      </c>
      <c r="Y36" s="5">
        <v>0</v>
      </c>
      <c r="AA36" s="2">
        <v>26</v>
      </c>
    </row>
    <row r="37" spans="1:27" ht="21">
      <c r="A37" s="3" t="s">
        <v>135</v>
      </c>
      <c r="C37" s="4">
        <v>400000</v>
      </c>
      <c r="E37" s="4">
        <v>5955314613</v>
      </c>
      <c r="G37" s="4">
        <v>6117764500</v>
      </c>
      <c r="I37" s="4">
        <v>0</v>
      </c>
      <c r="K37" s="4">
        <v>0</v>
      </c>
      <c r="M37" s="4">
        <v>400000</v>
      </c>
      <c r="O37" s="4">
        <v>10611911350</v>
      </c>
      <c r="Q37" s="4">
        <v>0</v>
      </c>
      <c r="S37" s="4">
        <v>0</v>
      </c>
      <c r="U37" s="4">
        <v>0</v>
      </c>
      <c r="W37" s="4">
        <v>0</v>
      </c>
      <c r="Y37" s="5">
        <v>0</v>
      </c>
      <c r="AA37" s="2">
        <v>27</v>
      </c>
    </row>
    <row r="38" spans="1:27" ht="21">
      <c r="A38" s="3" t="s">
        <v>119</v>
      </c>
      <c r="C38" s="4">
        <v>1000000</v>
      </c>
      <c r="E38" s="4">
        <v>4834327617</v>
      </c>
      <c r="G38" s="4">
        <v>6583182000</v>
      </c>
      <c r="I38" s="4">
        <v>0</v>
      </c>
      <c r="K38" s="4">
        <v>0</v>
      </c>
      <c r="M38" s="4">
        <v>1000000</v>
      </c>
      <c r="O38" s="4">
        <v>8470333516</v>
      </c>
      <c r="Q38" s="4">
        <v>0</v>
      </c>
      <c r="S38" s="4">
        <v>0</v>
      </c>
      <c r="U38" s="4">
        <v>0</v>
      </c>
      <c r="W38" s="4">
        <v>0</v>
      </c>
      <c r="Y38" s="5">
        <v>0</v>
      </c>
      <c r="AA38" s="2">
        <v>28</v>
      </c>
    </row>
    <row r="39" spans="1:27" ht="21">
      <c r="A39" s="3" t="s">
        <v>125</v>
      </c>
      <c r="C39" s="4">
        <v>2100000</v>
      </c>
      <c r="E39" s="4">
        <v>5122458297</v>
      </c>
      <c r="G39" s="4">
        <v>7430142825</v>
      </c>
      <c r="I39" s="4">
        <v>0</v>
      </c>
      <c r="K39" s="4">
        <v>0</v>
      </c>
      <c r="M39" s="4">
        <v>2100000</v>
      </c>
      <c r="O39" s="4">
        <v>14202627444</v>
      </c>
      <c r="Q39" s="4">
        <v>0</v>
      </c>
      <c r="S39" s="4">
        <v>0</v>
      </c>
      <c r="U39" s="4">
        <v>0</v>
      </c>
      <c r="W39" s="4">
        <v>0</v>
      </c>
      <c r="Y39" s="5">
        <v>0</v>
      </c>
      <c r="AA39" s="2">
        <v>29</v>
      </c>
    </row>
    <row r="40" spans="1:27" ht="21">
      <c r="A40" s="3" t="s">
        <v>120</v>
      </c>
      <c r="C40" s="4">
        <v>100000</v>
      </c>
      <c r="E40" s="4">
        <v>3613359510</v>
      </c>
      <c r="G40" s="4">
        <v>6334035100</v>
      </c>
      <c r="I40" s="4">
        <v>0</v>
      </c>
      <c r="K40" s="4">
        <v>0</v>
      </c>
      <c r="M40" s="4">
        <v>100000</v>
      </c>
      <c r="O40" s="4">
        <v>6306101290</v>
      </c>
      <c r="Q40" s="4">
        <v>0</v>
      </c>
      <c r="S40" s="4">
        <v>0</v>
      </c>
      <c r="U40" s="4">
        <v>0</v>
      </c>
      <c r="W40" s="4">
        <v>0</v>
      </c>
      <c r="Y40" s="5">
        <v>0</v>
      </c>
      <c r="AA40" s="2">
        <v>30</v>
      </c>
    </row>
    <row r="41" spans="1:27" ht="21">
      <c r="A41" s="3" t="s">
        <v>137</v>
      </c>
      <c r="C41" s="4">
        <v>76000</v>
      </c>
      <c r="E41" s="4">
        <v>4986934355</v>
      </c>
      <c r="G41" s="4">
        <v>5015335019</v>
      </c>
      <c r="I41" s="4">
        <v>0</v>
      </c>
      <c r="K41" s="4">
        <v>0</v>
      </c>
      <c r="M41" s="4">
        <v>76000</v>
      </c>
      <c r="O41" s="4">
        <v>5455184914</v>
      </c>
      <c r="Q41" s="4">
        <v>0</v>
      </c>
      <c r="S41" s="4">
        <v>0</v>
      </c>
      <c r="U41" s="4">
        <v>0</v>
      </c>
      <c r="W41" s="4">
        <v>0</v>
      </c>
      <c r="Y41" s="5">
        <v>0</v>
      </c>
      <c r="AA41" s="2">
        <v>31</v>
      </c>
    </row>
    <row r="42" spans="1:27" ht="21">
      <c r="A42" s="3" t="s">
        <v>131</v>
      </c>
      <c r="C42" s="4">
        <v>200000</v>
      </c>
      <c r="E42" s="4">
        <v>10045400000</v>
      </c>
      <c r="G42" s="4">
        <v>11499773250</v>
      </c>
      <c r="I42" s="4">
        <v>0</v>
      </c>
      <c r="K42" s="4">
        <v>0</v>
      </c>
      <c r="M42" s="4">
        <v>200000</v>
      </c>
      <c r="O42" s="4">
        <v>12893166653</v>
      </c>
      <c r="Q42" s="4">
        <v>0</v>
      </c>
      <c r="S42" s="4">
        <v>0</v>
      </c>
      <c r="U42" s="4">
        <v>0</v>
      </c>
      <c r="W42" s="4">
        <v>0</v>
      </c>
      <c r="Y42" s="5">
        <v>0</v>
      </c>
      <c r="AA42" s="2">
        <v>32</v>
      </c>
    </row>
    <row r="43" spans="1:27" ht="21">
      <c r="A43" s="3" t="s">
        <v>134</v>
      </c>
      <c r="C43" s="4">
        <v>70000</v>
      </c>
      <c r="E43" s="4">
        <v>5693843214</v>
      </c>
      <c r="G43" s="4">
        <v>5491886890</v>
      </c>
      <c r="I43" s="4">
        <v>0</v>
      </c>
      <c r="K43" s="4">
        <v>0</v>
      </c>
      <c r="M43" s="4">
        <v>70000</v>
      </c>
      <c r="O43" s="4">
        <v>6684906385</v>
      </c>
      <c r="Q43" s="4">
        <v>0</v>
      </c>
      <c r="S43" s="4">
        <v>0</v>
      </c>
      <c r="U43" s="4">
        <v>0</v>
      </c>
      <c r="W43" s="4">
        <v>0</v>
      </c>
      <c r="Y43" s="5">
        <v>0</v>
      </c>
      <c r="AA43" s="2">
        <v>33</v>
      </c>
    </row>
    <row r="44" spans="1:27" ht="21">
      <c r="A44" s="3" t="s">
        <v>127</v>
      </c>
      <c r="C44" s="4">
        <v>239042</v>
      </c>
      <c r="E44" s="4">
        <v>2065299930</v>
      </c>
      <c r="G44" s="4">
        <v>2136793270.6935</v>
      </c>
      <c r="I44" s="4">
        <v>0</v>
      </c>
      <c r="K44" s="4">
        <v>0</v>
      </c>
      <c r="M44" s="4">
        <v>239042</v>
      </c>
      <c r="O44" s="4">
        <v>3695082420</v>
      </c>
      <c r="Q44" s="4">
        <v>0</v>
      </c>
      <c r="S44" s="4">
        <v>0</v>
      </c>
      <c r="U44" s="4">
        <v>0</v>
      </c>
      <c r="W44" s="4">
        <v>0</v>
      </c>
      <c r="Y44" s="5">
        <v>0</v>
      </c>
    </row>
    <row r="45" spans="1:27" ht="21">
      <c r="A45" s="3" t="s">
        <v>109</v>
      </c>
      <c r="C45" s="4">
        <v>270</v>
      </c>
      <c r="E45" s="4">
        <v>1495166246</v>
      </c>
      <c r="G45" s="4">
        <v>1685098908.6975</v>
      </c>
      <c r="I45" s="4">
        <v>0</v>
      </c>
      <c r="K45" s="4">
        <v>0</v>
      </c>
      <c r="M45" s="4">
        <v>270</v>
      </c>
      <c r="O45" s="4">
        <v>1910072610</v>
      </c>
      <c r="Q45" s="4">
        <v>0</v>
      </c>
      <c r="S45" s="4">
        <v>0</v>
      </c>
      <c r="U45" s="4">
        <v>0</v>
      </c>
      <c r="W45" s="4">
        <v>0</v>
      </c>
      <c r="Y45" s="5">
        <v>0</v>
      </c>
    </row>
    <row r="46" spans="1:27" ht="21">
      <c r="A46" s="3" t="s">
        <v>112</v>
      </c>
      <c r="C46" s="4">
        <v>800000</v>
      </c>
      <c r="E46" s="4">
        <v>7141784709</v>
      </c>
      <c r="G46" s="4">
        <v>10990190600</v>
      </c>
      <c r="I46" s="4">
        <v>0</v>
      </c>
      <c r="K46" s="4">
        <v>0</v>
      </c>
      <c r="M46" s="4">
        <v>800000</v>
      </c>
      <c r="O46" s="4">
        <v>17263883394</v>
      </c>
      <c r="Q46" s="4">
        <v>0</v>
      </c>
      <c r="S46" s="4">
        <v>0</v>
      </c>
      <c r="U46" s="4">
        <v>0</v>
      </c>
      <c r="W46" s="4">
        <v>0</v>
      </c>
      <c r="Y46" s="5">
        <v>0</v>
      </c>
    </row>
    <row r="47" spans="1:27" ht="21">
      <c r="A47" s="3" t="s">
        <v>136</v>
      </c>
      <c r="C47" s="4">
        <v>70000</v>
      </c>
      <c r="E47" s="4">
        <v>4983141130</v>
      </c>
      <c r="G47" s="4">
        <v>5693600815</v>
      </c>
      <c r="I47" s="4">
        <v>0</v>
      </c>
      <c r="K47" s="4">
        <v>0</v>
      </c>
      <c r="M47" s="4">
        <v>70000</v>
      </c>
      <c r="O47" s="4">
        <v>5612188608</v>
      </c>
      <c r="Q47" s="4">
        <v>0</v>
      </c>
      <c r="S47" s="4">
        <v>0</v>
      </c>
      <c r="U47" s="4">
        <v>0</v>
      </c>
      <c r="W47" s="4">
        <v>0</v>
      </c>
      <c r="Y47" s="5">
        <v>0</v>
      </c>
    </row>
    <row r="48" spans="1:27" ht="21">
      <c r="A48" s="3" t="s">
        <v>138</v>
      </c>
      <c r="C48" s="4">
        <v>1000000</v>
      </c>
      <c r="E48" s="4">
        <v>4841360163</v>
      </c>
      <c r="G48" s="4">
        <v>5751372000</v>
      </c>
      <c r="I48" s="4">
        <v>0</v>
      </c>
      <c r="K48" s="4">
        <v>0</v>
      </c>
      <c r="M48" s="4">
        <v>1000000</v>
      </c>
      <c r="O48" s="4">
        <v>9727637117</v>
      </c>
      <c r="Q48" s="4">
        <v>0</v>
      </c>
      <c r="S48" s="4">
        <v>0</v>
      </c>
      <c r="U48" s="4">
        <v>0</v>
      </c>
      <c r="W48" s="4">
        <v>0</v>
      </c>
      <c r="Y48" s="5">
        <v>0</v>
      </c>
    </row>
    <row r="49" spans="1:27" ht="21">
      <c r="A49" s="3" t="s">
        <v>115</v>
      </c>
      <c r="C49" s="4">
        <v>400000</v>
      </c>
      <c r="E49" s="4">
        <v>5181312401</v>
      </c>
      <c r="G49" s="4">
        <v>7919623400</v>
      </c>
      <c r="I49" s="4">
        <v>0</v>
      </c>
      <c r="K49" s="4">
        <v>0</v>
      </c>
      <c r="M49" s="4">
        <v>400000</v>
      </c>
      <c r="O49" s="4">
        <v>8784174109</v>
      </c>
      <c r="Q49" s="4">
        <v>0</v>
      </c>
      <c r="S49" s="4">
        <v>0</v>
      </c>
      <c r="U49" s="4">
        <v>0</v>
      </c>
      <c r="W49" s="4">
        <v>0</v>
      </c>
      <c r="Y49" s="5">
        <v>0</v>
      </c>
    </row>
    <row r="50" spans="1:27" ht="21">
      <c r="A50" s="3" t="s">
        <v>142</v>
      </c>
      <c r="C50" s="4">
        <v>300000</v>
      </c>
      <c r="E50" s="4">
        <v>5507417131</v>
      </c>
      <c r="G50" s="4">
        <v>6079342800</v>
      </c>
      <c r="I50" s="4">
        <v>0</v>
      </c>
      <c r="K50" s="4">
        <v>0</v>
      </c>
      <c r="M50" s="4">
        <v>300000</v>
      </c>
      <c r="O50" s="4">
        <v>6334120457</v>
      </c>
      <c r="Q50" s="4">
        <v>0</v>
      </c>
      <c r="S50" s="4">
        <v>0</v>
      </c>
      <c r="U50" s="4">
        <v>0</v>
      </c>
      <c r="W50" s="4">
        <v>0</v>
      </c>
      <c r="Y50" s="5">
        <v>0</v>
      </c>
    </row>
    <row r="51" spans="1:27" ht="21">
      <c r="A51" s="3" t="s">
        <v>139</v>
      </c>
      <c r="C51" s="4">
        <v>800000</v>
      </c>
      <c r="E51" s="4">
        <v>4833523928</v>
      </c>
      <c r="G51" s="4">
        <v>5494699200</v>
      </c>
      <c r="I51" s="4">
        <v>0</v>
      </c>
      <c r="K51" s="4">
        <v>0</v>
      </c>
      <c r="M51" s="4">
        <v>800000</v>
      </c>
      <c r="O51" s="4">
        <v>9393148853</v>
      </c>
      <c r="Q51" s="4">
        <v>0</v>
      </c>
      <c r="S51" s="4">
        <v>0</v>
      </c>
      <c r="U51" s="4">
        <v>0</v>
      </c>
      <c r="W51" s="4">
        <v>0</v>
      </c>
      <c r="Y51" s="5">
        <v>0</v>
      </c>
    </row>
    <row r="52" spans="1:27" ht="21">
      <c r="A52" s="3" t="s">
        <v>126</v>
      </c>
      <c r="C52" s="4">
        <v>250000</v>
      </c>
      <c r="E52" s="4">
        <v>9998679569</v>
      </c>
      <c r="G52" s="4">
        <v>9968846750</v>
      </c>
      <c r="I52" s="4">
        <v>0</v>
      </c>
      <c r="K52" s="4">
        <v>0</v>
      </c>
      <c r="M52" s="4">
        <v>250000</v>
      </c>
      <c r="O52" s="4">
        <v>11768817579</v>
      </c>
      <c r="Q52" s="4">
        <v>0</v>
      </c>
      <c r="S52" s="4">
        <v>0</v>
      </c>
      <c r="U52" s="4">
        <v>0</v>
      </c>
      <c r="W52" s="4">
        <v>0</v>
      </c>
      <c r="Y52" s="5">
        <v>0</v>
      </c>
      <c r="AA52" s="2">
        <v>34</v>
      </c>
    </row>
    <row r="53" spans="1:27" ht="21">
      <c r="A53" s="3" t="s">
        <v>132</v>
      </c>
      <c r="C53" s="4">
        <v>260000</v>
      </c>
      <c r="E53" s="4">
        <v>4759180590</v>
      </c>
      <c r="G53" s="4">
        <v>4459551265</v>
      </c>
      <c r="I53" s="4">
        <v>0</v>
      </c>
      <c r="K53" s="4">
        <v>0</v>
      </c>
      <c r="M53" s="4">
        <v>260000</v>
      </c>
      <c r="O53" s="4">
        <v>4413200676</v>
      </c>
      <c r="Q53" s="4">
        <v>0</v>
      </c>
      <c r="S53" s="4">
        <v>0</v>
      </c>
      <c r="U53" s="4">
        <v>0</v>
      </c>
      <c r="W53" s="4">
        <v>0</v>
      </c>
      <c r="Y53" s="5">
        <v>0</v>
      </c>
      <c r="AA53" s="2">
        <v>35</v>
      </c>
    </row>
    <row r="54" spans="1:27" ht="21">
      <c r="A54" s="3" t="s">
        <v>159</v>
      </c>
      <c r="C54" s="4">
        <v>0</v>
      </c>
      <c r="E54" s="4">
        <v>0</v>
      </c>
      <c r="G54" s="4">
        <v>0</v>
      </c>
      <c r="I54" s="4">
        <v>1000000</v>
      </c>
      <c r="K54" s="4">
        <v>10231751349</v>
      </c>
      <c r="M54" s="4">
        <v>1000000</v>
      </c>
      <c r="O54" s="4">
        <v>9344690520</v>
      </c>
      <c r="Q54" s="4">
        <v>0</v>
      </c>
      <c r="S54" s="4">
        <v>0</v>
      </c>
      <c r="U54" s="4">
        <v>0</v>
      </c>
      <c r="W54" s="4">
        <v>0</v>
      </c>
      <c r="Y54" s="5">
        <v>0</v>
      </c>
      <c r="AA54" s="2">
        <v>36</v>
      </c>
    </row>
    <row r="55" spans="1:27" ht="21.75" thickBot="1">
      <c r="A55" s="3" t="s">
        <v>71</v>
      </c>
      <c r="C55"/>
      <c r="E55" s="7">
        <f>SUM(E11:E54)</f>
        <v>164468412341</v>
      </c>
      <c r="G55" s="7">
        <f>SUM(G11:G54)</f>
        <v>209219670366.49103</v>
      </c>
      <c r="I55"/>
      <c r="K55" s="7">
        <f>SUM(K11:K54)</f>
        <v>281799620077</v>
      </c>
      <c r="M55"/>
      <c r="O55" s="7">
        <f>SUM(O11:O54)</f>
        <v>181239011246</v>
      </c>
      <c r="Q55"/>
      <c r="S55"/>
      <c r="U55" s="7">
        <f>SUM(U11:U54)</f>
        <v>323632868820</v>
      </c>
      <c r="W55" s="7">
        <f>SUM(W11:W54)</f>
        <v>380737681184.47748</v>
      </c>
      <c r="Y55" s="8">
        <f>SUM(Y11:Y54)</f>
        <v>0.94479999999999986</v>
      </c>
    </row>
    <row r="56" spans="1:27" ht="19.5" thickTop="1"/>
  </sheetData>
  <sortState ref="A11:Y54">
    <sortCondition descending="1" ref="W11:W54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rightToLeft="1" view="pageBreakPreview" zoomScale="85" zoomScaleNormal="100" zoomScaleSheetLayoutView="85" workbookViewId="0">
      <selection activeCell="A40" sqref="A40:XFD40"/>
    </sheetView>
  </sheetViews>
  <sheetFormatPr defaultRowHeight="18.7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16.5703125" style="2" bestFit="1" customWidth="1"/>
    <col min="14" max="14" width="1" style="2" customWidth="1"/>
    <col min="15" max="15" width="17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customFormat="1" ht="25.5">
      <c r="A5" s="37" t="s">
        <v>92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22"/>
    </row>
    <row r="7" spans="1:17" ht="30">
      <c r="A7" s="39" t="s">
        <v>1</v>
      </c>
      <c r="C7" s="40" t="s">
        <v>48</v>
      </c>
      <c r="D7" s="40" t="s">
        <v>48</v>
      </c>
      <c r="E7" s="40" t="s">
        <v>48</v>
      </c>
      <c r="F7" s="40" t="s">
        <v>48</v>
      </c>
      <c r="G7" s="40" t="s">
        <v>48</v>
      </c>
      <c r="H7" s="40" t="s">
        <v>48</v>
      </c>
      <c r="I7" s="40" t="s">
        <v>48</v>
      </c>
      <c r="K7" s="40" t="s">
        <v>49</v>
      </c>
      <c r="L7" s="40" t="s">
        <v>49</v>
      </c>
      <c r="M7" s="40" t="s">
        <v>49</v>
      </c>
      <c r="N7" s="40" t="s">
        <v>49</v>
      </c>
      <c r="O7" s="40" t="s">
        <v>49</v>
      </c>
      <c r="P7" s="40" t="s">
        <v>49</v>
      </c>
      <c r="Q7" s="40" t="s">
        <v>49</v>
      </c>
    </row>
    <row r="8" spans="1:17" ht="30">
      <c r="A8" s="40" t="s">
        <v>1</v>
      </c>
      <c r="C8" s="40" t="s">
        <v>5</v>
      </c>
      <c r="D8" s="19"/>
      <c r="E8" s="40" t="s">
        <v>62</v>
      </c>
      <c r="F8" s="19"/>
      <c r="G8" s="40" t="s">
        <v>63</v>
      </c>
      <c r="H8" s="19"/>
      <c r="I8" s="54" t="s">
        <v>65</v>
      </c>
      <c r="K8" s="40" t="s">
        <v>5</v>
      </c>
      <c r="L8" s="19"/>
      <c r="M8" s="40" t="s">
        <v>62</v>
      </c>
      <c r="N8" s="19"/>
      <c r="O8" s="40" t="s">
        <v>63</v>
      </c>
      <c r="P8" s="19"/>
      <c r="Q8" s="54" t="s">
        <v>65</v>
      </c>
    </row>
    <row r="9" spans="1:17" ht="21">
      <c r="A9" s="27" t="s">
        <v>136</v>
      </c>
      <c r="B9" s="60"/>
      <c r="C9" s="59">
        <v>70000</v>
      </c>
      <c r="D9" s="60"/>
      <c r="E9" s="59">
        <v>5612188608</v>
      </c>
      <c r="F9" s="60"/>
      <c r="G9" s="59">
        <v>4983141130</v>
      </c>
      <c r="H9" s="60"/>
      <c r="I9" s="61">
        <v>629047478</v>
      </c>
      <c r="J9" s="60"/>
      <c r="K9" s="59">
        <v>70000</v>
      </c>
      <c r="L9" s="60"/>
      <c r="M9" s="59">
        <v>5612188608</v>
      </c>
      <c r="N9" s="60"/>
      <c r="O9" s="59">
        <v>4983141130</v>
      </c>
      <c r="P9" s="60"/>
      <c r="Q9" s="61">
        <v>629047478</v>
      </c>
    </row>
    <row r="10" spans="1:17" ht="21">
      <c r="A10" s="27" t="s">
        <v>112</v>
      </c>
      <c r="B10" s="60"/>
      <c r="C10" s="59">
        <v>800000</v>
      </c>
      <c r="D10" s="60"/>
      <c r="E10" s="59">
        <v>17263883394</v>
      </c>
      <c r="F10" s="60"/>
      <c r="G10" s="59">
        <v>7095735404</v>
      </c>
      <c r="H10" s="60"/>
      <c r="I10" s="61">
        <v>10168147990</v>
      </c>
      <c r="J10" s="60"/>
      <c r="K10" s="59">
        <v>1000000</v>
      </c>
      <c r="L10" s="60"/>
      <c r="M10" s="59">
        <v>19379965377</v>
      </c>
      <c r="N10" s="60"/>
      <c r="O10" s="59">
        <v>8869669250</v>
      </c>
      <c r="P10" s="60"/>
      <c r="Q10" s="61">
        <v>10510296127</v>
      </c>
    </row>
    <row r="11" spans="1:17" ht="21">
      <c r="A11" s="27" t="s">
        <v>161</v>
      </c>
      <c r="B11" s="60"/>
      <c r="C11" s="59">
        <v>40000</v>
      </c>
      <c r="D11" s="60"/>
      <c r="E11" s="59">
        <v>6905334975</v>
      </c>
      <c r="F11" s="60"/>
      <c r="G11" s="59">
        <v>6760165522</v>
      </c>
      <c r="H11" s="60"/>
      <c r="I11" s="61">
        <v>145169453</v>
      </c>
      <c r="J11" s="60"/>
      <c r="K11" s="59">
        <v>40000</v>
      </c>
      <c r="L11" s="60"/>
      <c r="M11" s="59">
        <v>6905334975</v>
      </c>
      <c r="N11" s="60"/>
      <c r="O11" s="59">
        <v>6760165522</v>
      </c>
      <c r="P11" s="60"/>
      <c r="Q11" s="61">
        <v>145169453</v>
      </c>
    </row>
    <row r="12" spans="1:17" ht="21">
      <c r="A12" s="27" t="s">
        <v>121</v>
      </c>
      <c r="B12" s="60"/>
      <c r="C12" s="59">
        <v>110000</v>
      </c>
      <c r="D12" s="60"/>
      <c r="E12" s="59">
        <v>5064879603</v>
      </c>
      <c r="F12" s="60"/>
      <c r="G12" s="59">
        <v>3751680954</v>
      </c>
      <c r="H12" s="60"/>
      <c r="I12" s="61">
        <v>1313198649</v>
      </c>
      <c r="J12" s="60"/>
      <c r="K12" s="59">
        <v>310000</v>
      </c>
      <c r="L12" s="60"/>
      <c r="M12" s="59">
        <v>12954597539</v>
      </c>
      <c r="N12" s="60"/>
      <c r="O12" s="59">
        <v>10572919047</v>
      </c>
      <c r="P12" s="60"/>
      <c r="Q12" s="61">
        <v>2381678492</v>
      </c>
    </row>
    <row r="13" spans="1:17" ht="21">
      <c r="A13" s="27" t="s">
        <v>142</v>
      </c>
      <c r="B13" s="60"/>
      <c r="C13" s="59">
        <v>300000</v>
      </c>
      <c r="D13" s="60"/>
      <c r="E13" s="59">
        <v>6334120457</v>
      </c>
      <c r="F13" s="60"/>
      <c r="G13" s="59">
        <v>5507417131</v>
      </c>
      <c r="H13" s="60"/>
      <c r="I13" s="61">
        <v>826703326</v>
      </c>
      <c r="J13" s="60"/>
      <c r="K13" s="59">
        <v>300000</v>
      </c>
      <c r="L13" s="60"/>
      <c r="M13" s="59">
        <v>6334120457</v>
      </c>
      <c r="N13" s="60"/>
      <c r="O13" s="59">
        <v>5507417131</v>
      </c>
      <c r="P13" s="60"/>
      <c r="Q13" s="61">
        <v>826703326</v>
      </c>
    </row>
    <row r="14" spans="1:17" ht="21">
      <c r="A14" s="27" t="s">
        <v>109</v>
      </c>
      <c r="B14" s="60"/>
      <c r="C14" s="59">
        <v>270</v>
      </c>
      <c r="D14" s="60"/>
      <c r="E14" s="59">
        <v>1910072610</v>
      </c>
      <c r="F14" s="60"/>
      <c r="G14" s="59">
        <v>1696164180</v>
      </c>
      <c r="H14" s="60"/>
      <c r="I14" s="61">
        <v>213908430</v>
      </c>
      <c r="J14" s="60"/>
      <c r="K14" s="59">
        <v>270</v>
      </c>
      <c r="L14" s="60"/>
      <c r="M14" s="59">
        <v>1910072610</v>
      </c>
      <c r="N14" s="60"/>
      <c r="O14" s="59">
        <v>1696164180</v>
      </c>
      <c r="P14" s="60"/>
      <c r="Q14" s="61">
        <v>213908430</v>
      </c>
    </row>
    <row r="15" spans="1:17" ht="21">
      <c r="A15" s="27" t="s">
        <v>135</v>
      </c>
      <c r="B15" s="60"/>
      <c r="C15" s="59">
        <v>400000</v>
      </c>
      <c r="D15" s="60"/>
      <c r="E15" s="59">
        <v>10611911350</v>
      </c>
      <c r="F15" s="60"/>
      <c r="G15" s="59">
        <v>5955314613</v>
      </c>
      <c r="H15" s="60"/>
      <c r="I15" s="61">
        <v>4656596737</v>
      </c>
      <c r="J15" s="60"/>
      <c r="K15" s="59">
        <v>400000</v>
      </c>
      <c r="L15" s="60"/>
      <c r="M15" s="59">
        <v>10611911350</v>
      </c>
      <c r="N15" s="60"/>
      <c r="O15" s="59">
        <v>5955314613</v>
      </c>
      <c r="P15" s="60"/>
      <c r="Q15" s="61">
        <v>4656596737</v>
      </c>
    </row>
    <row r="16" spans="1:17" ht="21">
      <c r="A16" s="27" t="s">
        <v>131</v>
      </c>
      <c r="B16" s="60"/>
      <c r="C16" s="59">
        <v>200000</v>
      </c>
      <c r="D16" s="60"/>
      <c r="E16" s="59">
        <v>12893166653</v>
      </c>
      <c r="F16" s="60"/>
      <c r="G16" s="59">
        <v>10045400000</v>
      </c>
      <c r="H16" s="60"/>
      <c r="I16" s="61">
        <v>2847766653</v>
      </c>
      <c r="J16" s="60"/>
      <c r="K16" s="59">
        <v>200000</v>
      </c>
      <c r="L16" s="60"/>
      <c r="M16" s="59">
        <v>12893166653</v>
      </c>
      <c r="N16" s="60"/>
      <c r="O16" s="59">
        <v>10045400000</v>
      </c>
      <c r="P16" s="60"/>
      <c r="Q16" s="61">
        <v>2847766653</v>
      </c>
    </row>
    <row r="17" spans="1:17" ht="21">
      <c r="A17" s="27" t="s">
        <v>139</v>
      </c>
      <c r="B17" s="60"/>
      <c r="C17" s="59">
        <v>800000</v>
      </c>
      <c r="D17" s="60"/>
      <c r="E17" s="59">
        <v>9393148853</v>
      </c>
      <c r="F17" s="60"/>
      <c r="G17" s="59">
        <v>4833523928</v>
      </c>
      <c r="H17" s="60"/>
      <c r="I17" s="61">
        <v>4559624925</v>
      </c>
      <c r="J17" s="60"/>
      <c r="K17" s="59">
        <v>800000</v>
      </c>
      <c r="L17" s="60"/>
      <c r="M17" s="59">
        <v>9393148853</v>
      </c>
      <c r="N17" s="60"/>
      <c r="O17" s="59">
        <v>4833523928</v>
      </c>
      <c r="P17" s="60"/>
      <c r="Q17" s="61">
        <v>4559624925</v>
      </c>
    </row>
    <row r="18" spans="1:17" ht="21">
      <c r="A18" s="27" t="s">
        <v>132</v>
      </c>
      <c r="B18" s="60"/>
      <c r="C18" s="59">
        <v>260000</v>
      </c>
      <c r="D18" s="60"/>
      <c r="E18" s="59">
        <v>4413200676</v>
      </c>
      <c r="F18" s="60"/>
      <c r="G18" s="59">
        <v>4759180590</v>
      </c>
      <c r="H18" s="60"/>
      <c r="I18" s="61">
        <v>-345979914</v>
      </c>
      <c r="J18" s="60"/>
      <c r="K18" s="59">
        <v>260000</v>
      </c>
      <c r="L18" s="60"/>
      <c r="M18" s="59">
        <v>4413200676</v>
      </c>
      <c r="N18" s="60"/>
      <c r="O18" s="59">
        <v>4759180590</v>
      </c>
      <c r="P18" s="60"/>
      <c r="Q18" s="61">
        <v>-345979914</v>
      </c>
    </row>
    <row r="19" spans="1:17" ht="21">
      <c r="A19" s="27" t="s">
        <v>153</v>
      </c>
      <c r="B19" s="60"/>
      <c r="C19" s="59">
        <v>300000</v>
      </c>
      <c r="D19" s="60"/>
      <c r="E19" s="59">
        <v>7805424994</v>
      </c>
      <c r="F19" s="60"/>
      <c r="G19" s="59">
        <v>7864577351</v>
      </c>
      <c r="H19" s="60"/>
      <c r="I19" s="61">
        <v>-59152357</v>
      </c>
      <c r="J19" s="60"/>
      <c r="K19" s="59">
        <v>300000</v>
      </c>
      <c r="L19" s="60"/>
      <c r="M19" s="59">
        <v>7805424994</v>
      </c>
      <c r="N19" s="60"/>
      <c r="O19" s="59">
        <v>7864577351</v>
      </c>
      <c r="P19" s="60"/>
      <c r="Q19" s="61">
        <v>-59152357</v>
      </c>
    </row>
    <row r="20" spans="1:17" ht="21">
      <c r="A20" s="27" t="s">
        <v>120</v>
      </c>
      <c r="B20" s="60"/>
      <c r="C20" s="59">
        <v>100000</v>
      </c>
      <c r="D20" s="60"/>
      <c r="E20" s="59">
        <v>6306101290</v>
      </c>
      <c r="F20" s="60"/>
      <c r="G20" s="59">
        <v>3965555148</v>
      </c>
      <c r="H20" s="60"/>
      <c r="I20" s="61">
        <v>2340546142</v>
      </c>
      <c r="J20" s="60"/>
      <c r="K20" s="59">
        <v>300000</v>
      </c>
      <c r="L20" s="60"/>
      <c r="M20" s="59">
        <v>16594054280</v>
      </c>
      <c r="N20" s="60"/>
      <c r="O20" s="59">
        <v>11896665450</v>
      </c>
      <c r="P20" s="60"/>
      <c r="Q20" s="61">
        <v>4697388830</v>
      </c>
    </row>
    <row r="21" spans="1:17" ht="21">
      <c r="A21" s="27" t="s">
        <v>134</v>
      </c>
      <c r="B21" s="60"/>
      <c r="C21" s="59">
        <v>70000</v>
      </c>
      <c r="D21" s="60"/>
      <c r="E21" s="59">
        <v>6684906385</v>
      </c>
      <c r="F21" s="60"/>
      <c r="G21" s="59">
        <v>5693843214</v>
      </c>
      <c r="H21" s="60"/>
      <c r="I21" s="61">
        <v>991063171</v>
      </c>
      <c r="J21" s="60"/>
      <c r="K21" s="59">
        <v>70000</v>
      </c>
      <c r="L21" s="60"/>
      <c r="M21" s="59">
        <v>6684906385</v>
      </c>
      <c r="N21" s="60"/>
      <c r="O21" s="59">
        <v>5693843214</v>
      </c>
      <c r="P21" s="60"/>
      <c r="Q21" s="61">
        <v>991063171</v>
      </c>
    </row>
    <row r="22" spans="1:17" ht="21">
      <c r="A22" s="27" t="s">
        <v>127</v>
      </c>
      <c r="B22" s="60"/>
      <c r="C22" s="59">
        <v>239042</v>
      </c>
      <c r="D22" s="60"/>
      <c r="E22" s="59">
        <v>3695082420</v>
      </c>
      <c r="F22" s="60"/>
      <c r="G22" s="59">
        <v>2065299930</v>
      </c>
      <c r="H22" s="60"/>
      <c r="I22" s="61">
        <v>1629782490</v>
      </c>
      <c r="J22" s="60"/>
      <c r="K22" s="59">
        <v>239042</v>
      </c>
      <c r="L22" s="60"/>
      <c r="M22" s="59">
        <v>3695082420</v>
      </c>
      <c r="N22" s="60"/>
      <c r="O22" s="59">
        <v>2065299930</v>
      </c>
      <c r="P22" s="60"/>
      <c r="Q22" s="61">
        <v>1629782490</v>
      </c>
    </row>
    <row r="23" spans="1:17" ht="21">
      <c r="A23" s="27" t="s">
        <v>119</v>
      </c>
      <c r="B23" s="60"/>
      <c r="C23" s="59">
        <v>1000000</v>
      </c>
      <c r="D23" s="60"/>
      <c r="E23" s="59">
        <v>8470333516</v>
      </c>
      <c r="F23" s="60"/>
      <c r="G23" s="59">
        <v>4111518011</v>
      </c>
      <c r="H23" s="60"/>
      <c r="I23" s="61">
        <v>4358815505</v>
      </c>
      <c r="J23" s="60"/>
      <c r="K23" s="59">
        <v>2000000</v>
      </c>
      <c r="L23" s="60"/>
      <c r="M23" s="59">
        <v>14465307150</v>
      </c>
      <c r="N23" s="60"/>
      <c r="O23" s="59">
        <v>8223036000</v>
      </c>
      <c r="P23" s="60"/>
      <c r="Q23" s="61">
        <v>6242271150</v>
      </c>
    </row>
    <row r="24" spans="1:17" ht="21">
      <c r="A24" s="27" t="s">
        <v>115</v>
      </c>
      <c r="B24" s="60"/>
      <c r="C24" s="59">
        <v>400000</v>
      </c>
      <c r="D24" s="60"/>
      <c r="E24" s="59">
        <v>8784174109</v>
      </c>
      <c r="F24" s="60"/>
      <c r="G24" s="59">
        <v>5902682197</v>
      </c>
      <c r="H24" s="60"/>
      <c r="I24" s="61">
        <v>2881491912</v>
      </c>
      <c r="J24" s="60"/>
      <c r="K24" s="59">
        <v>600000</v>
      </c>
      <c r="L24" s="60"/>
      <c r="M24" s="59">
        <v>12293257416</v>
      </c>
      <c r="N24" s="60"/>
      <c r="O24" s="59">
        <v>8854023300</v>
      </c>
      <c r="P24" s="60"/>
      <c r="Q24" s="61">
        <v>3439234116</v>
      </c>
    </row>
    <row r="25" spans="1:17" ht="21">
      <c r="A25" s="27" t="s">
        <v>137</v>
      </c>
      <c r="B25" s="60"/>
      <c r="C25" s="59">
        <v>76000</v>
      </c>
      <c r="D25" s="60"/>
      <c r="E25" s="59">
        <v>5455184914</v>
      </c>
      <c r="F25" s="60"/>
      <c r="G25" s="59">
        <v>4986934355</v>
      </c>
      <c r="H25" s="60"/>
      <c r="I25" s="61">
        <v>468250559</v>
      </c>
      <c r="J25" s="60"/>
      <c r="K25" s="59">
        <v>76000</v>
      </c>
      <c r="L25" s="60"/>
      <c r="M25" s="59">
        <v>5455184914</v>
      </c>
      <c r="N25" s="60"/>
      <c r="O25" s="59">
        <v>4986934355</v>
      </c>
      <c r="P25" s="60"/>
      <c r="Q25" s="61">
        <v>468250559</v>
      </c>
    </row>
    <row r="26" spans="1:17" ht="21">
      <c r="A26" s="27" t="s">
        <v>138</v>
      </c>
      <c r="B26" s="60"/>
      <c r="C26" s="59">
        <v>1000000</v>
      </c>
      <c r="D26" s="60"/>
      <c r="E26" s="59">
        <v>9727637117</v>
      </c>
      <c r="F26" s="60"/>
      <c r="G26" s="59">
        <v>4841360163</v>
      </c>
      <c r="H26" s="60"/>
      <c r="I26" s="61">
        <v>4886276954</v>
      </c>
      <c r="J26" s="60"/>
      <c r="K26" s="59">
        <v>1000000</v>
      </c>
      <c r="L26" s="60"/>
      <c r="M26" s="59">
        <v>9727637117</v>
      </c>
      <c r="N26" s="60"/>
      <c r="O26" s="59">
        <v>4841360163</v>
      </c>
      <c r="P26" s="60"/>
      <c r="Q26" s="61">
        <v>4886276954</v>
      </c>
    </row>
    <row r="27" spans="1:17" ht="21">
      <c r="A27" s="27" t="s">
        <v>125</v>
      </c>
      <c r="B27" s="60"/>
      <c r="C27" s="59">
        <v>2100000</v>
      </c>
      <c r="D27" s="60"/>
      <c r="E27" s="59">
        <v>14202627444</v>
      </c>
      <c r="F27" s="60"/>
      <c r="G27" s="59">
        <v>4882724706</v>
      </c>
      <c r="H27" s="60"/>
      <c r="I27" s="61">
        <v>9319902738</v>
      </c>
      <c r="J27" s="60"/>
      <c r="K27" s="59">
        <v>4100000</v>
      </c>
      <c r="L27" s="60"/>
      <c r="M27" s="59">
        <v>19537430675</v>
      </c>
      <c r="N27" s="60"/>
      <c r="O27" s="59">
        <v>9532938700</v>
      </c>
      <c r="P27" s="60"/>
      <c r="Q27" s="61">
        <v>10004491975</v>
      </c>
    </row>
    <row r="28" spans="1:17" ht="21">
      <c r="A28" s="27" t="s">
        <v>159</v>
      </c>
      <c r="B28" s="60"/>
      <c r="C28" s="59">
        <v>1000000</v>
      </c>
      <c r="D28" s="60"/>
      <c r="E28" s="59">
        <v>9344690520</v>
      </c>
      <c r="F28" s="60"/>
      <c r="G28" s="59">
        <v>10231751349</v>
      </c>
      <c r="H28" s="60"/>
      <c r="I28" s="61">
        <v>-887060829</v>
      </c>
      <c r="J28" s="60"/>
      <c r="K28" s="59">
        <v>1000000</v>
      </c>
      <c r="L28" s="60"/>
      <c r="M28" s="59">
        <v>9344690520</v>
      </c>
      <c r="N28" s="60"/>
      <c r="O28" s="59">
        <v>10231751349</v>
      </c>
      <c r="P28" s="60"/>
      <c r="Q28" s="61">
        <v>-887060829</v>
      </c>
    </row>
    <row r="29" spans="1:17" ht="21">
      <c r="A29" s="27" t="s">
        <v>124</v>
      </c>
      <c r="B29" s="60"/>
      <c r="C29" s="59">
        <v>300000</v>
      </c>
      <c r="D29" s="60"/>
      <c r="E29" s="59">
        <v>8592123779</v>
      </c>
      <c r="F29" s="60"/>
      <c r="G29" s="59">
        <v>4321550025</v>
      </c>
      <c r="H29" s="60"/>
      <c r="I29" s="61">
        <v>4270573754</v>
      </c>
      <c r="J29" s="60"/>
      <c r="K29" s="59">
        <v>750000</v>
      </c>
      <c r="L29" s="60"/>
      <c r="M29" s="59">
        <v>17014051557</v>
      </c>
      <c r="N29" s="60"/>
      <c r="O29" s="59">
        <v>10803875062</v>
      </c>
      <c r="P29" s="60"/>
      <c r="Q29" s="61">
        <v>6210176495</v>
      </c>
    </row>
    <row r="30" spans="1:17" ht="21">
      <c r="A30" s="27" t="s">
        <v>126</v>
      </c>
      <c r="B30" s="60"/>
      <c r="C30" s="59">
        <v>250000</v>
      </c>
      <c r="D30" s="60"/>
      <c r="E30" s="59">
        <v>11768817579</v>
      </c>
      <c r="F30" s="60"/>
      <c r="G30" s="59">
        <v>9998679569</v>
      </c>
      <c r="H30" s="60"/>
      <c r="I30" s="61">
        <v>1770138010</v>
      </c>
      <c r="J30" s="60"/>
      <c r="K30" s="59">
        <v>250000</v>
      </c>
      <c r="L30" s="60"/>
      <c r="M30" s="59">
        <v>11768817579</v>
      </c>
      <c r="N30" s="60"/>
      <c r="O30" s="59">
        <v>9998679569</v>
      </c>
      <c r="P30" s="60"/>
      <c r="Q30" s="61">
        <v>1770138010</v>
      </c>
    </row>
    <row r="31" spans="1:17" ht="21">
      <c r="A31" s="27" t="s">
        <v>117</v>
      </c>
      <c r="B31" s="60"/>
      <c r="C31" s="59">
        <v>0</v>
      </c>
      <c r="D31" s="60"/>
      <c r="E31" s="59">
        <v>0</v>
      </c>
      <c r="F31" s="60"/>
      <c r="G31" s="59">
        <v>0</v>
      </c>
      <c r="H31" s="60"/>
      <c r="I31" s="61">
        <v>0</v>
      </c>
      <c r="J31" s="60"/>
      <c r="K31" s="59">
        <v>700000</v>
      </c>
      <c r="L31" s="60"/>
      <c r="M31" s="59">
        <v>8421383170</v>
      </c>
      <c r="N31" s="60"/>
      <c r="O31" s="59">
        <v>6060993085</v>
      </c>
      <c r="P31" s="60"/>
      <c r="Q31" s="61">
        <v>2360390085</v>
      </c>
    </row>
    <row r="32" spans="1:17" ht="21">
      <c r="A32" s="27" t="s">
        <v>107</v>
      </c>
      <c r="B32" s="60"/>
      <c r="C32" s="59">
        <v>0</v>
      </c>
      <c r="D32" s="60"/>
      <c r="E32" s="59">
        <v>0</v>
      </c>
      <c r="F32" s="60"/>
      <c r="G32" s="59">
        <v>0</v>
      </c>
      <c r="H32" s="60"/>
      <c r="I32" s="61">
        <v>0</v>
      </c>
      <c r="J32" s="60"/>
      <c r="K32" s="59">
        <v>15000000</v>
      </c>
      <c r="L32" s="60"/>
      <c r="M32" s="59">
        <v>13471068909</v>
      </c>
      <c r="N32" s="60"/>
      <c r="O32" s="59">
        <v>10709553750</v>
      </c>
      <c r="P32" s="60"/>
      <c r="Q32" s="61">
        <v>2761515159</v>
      </c>
    </row>
    <row r="33" spans="1:17" ht="21">
      <c r="A33" s="27" t="s">
        <v>113</v>
      </c>
      <c r="B33" s="60"/>
      <c r="C33" s="59">
        <v>0</v>
      </c>
      <c r="D33" s="60"/>
      <c r="E33" s="59">
        <v>0</v>
      </c>
      <c r="F33" s="60"/>
      <c r="G33" s="59">
        <v>0</v>
      </c>
      <c r="H33" s="60"/>
      <c r="I33" s="61">
        <v>0</v>
      </c>
      <c r="J33" s="60"/>
      <c r="K33" s="59">
        <v>1000000</v>
      </c>
      <c r="L33" s="60"/>
      <c r="M33" s="59">
        <v>4598273392</v>
      </c>
      <c r="N33" s="60"/>
      <c r="O33" s="59">
        <v>4894606028</v>
      </c>
      <c r="P33" s="60"/>
      <c r="Q33" s="61">
        <v>-296332636</v>
      </c>
    </row>
    <row r="34" spans="1:17" ht="21">
      <c r="A34" s="27" t="s">
        <v>133</v>
      </c>
      <c r="B34" s="60"/>
      <c r="C34" s="59">
        <v>0</v>
      </c>
      <c r="D34" s="60"/>
      <c r="E34" s="59">
        <v>0</v>
      </c>
      <c r="F34" s="60"/>
      <c r="G34" s="59">
        <v>0</v>
      </c>
      <c r="H34" s="60"/>
      <c r="I34" s="61">
        <v>0</v>
      </c>
      <c r="J34" s="60"/>
      <c r="K34" s="59">
        <v>100000</v>
      </c>
      <c r="L34" s="60"/>
      <c r="M34" s="59">
        <v>5363737442</v>
      </c>
      <c r="N34" s="60"/>
      <c r="O34" s="59">
        <v>6071881909</v>
      </c>
      <c r="P34" s="60"/>
      <c r="Q34" s="61">
        <v>-708144467</v>
      </c>
    </row>
    <row r="35" spans="1:17" ht="21">
      <c r="A35" s="27" t="s">
        <v>108</v>
      </c>
      <c r="B35" s="60"/>
      <c r="C35" s="59">
        <v>0</v>
      </c>
      <c r="D35" s="60"/>
      <c r="E35" s="59">
        <v>0</v>
      </c>
      <c r="F35" s="60"/>
      <c r="G35" s="59">
        <v>0</v>
      </c>
      <c r="H35" s="60"/>
      <c r="I35" s="61">
        <v>0</v>
      </c>
      <c r="J35" s="60"/>
      <c r="K35" s="59">
        <v>800000</v>
      </c>
      <c r="L35" s="60"/>
      <c r="M35" s="59">
        <v>4691491362</v>
      </c>
      <c r="N35" s="60"/>
      <c r="O35" s="59">
        <v>4283425406</v>
      </c>
      <c r="P35" s="60"/>
      <c r="Q35" s="61">
        <v>408065956</v>
      </c>
    </row>
    <row r="36" spans="1:17" ht="21">
      <c r="A36" s="27" t="s">
        <v>118</v>
      </c>
      <c r="B36" s="60"/>
      <c r="C36" s="59">
        <v>0</v>
      </c>
      <c r="D36" s="60"/>
      <c r="E36" s="59">
        <v>0</v>
      </c>
      <c r="F36" s="60"/>
      <c r="G36" s="59">
        <v>0</v>
      </c>
      <c r="H36" s="60"/>
      <c r="I36" s="61">
        <v>0</v>
      </c>
      <c r="J36" s="60"/>
      <c r="K36" s="59">
        <v>3848</v>
      </c>
      <c r="L36" s="60"/>
      <c r="M36" s="59">
        <v>92891935</v>
      </c>
      <c r="N36" s="60"/>
      <c r="O36" s="59">
        <v>80568831</v>
      </c>
      <c r="P36" s="60"/>
      <c r="Q36" s="61">
        <v>12323104</v>
      </c>
    </row>
    <row r="37" spans="1:17" ht="21">
      <c r="A37" s="27" t="s">
        <v>114</v>
      </c>
      <c r="B37" s="60"/>
      <c r="C37" s="59">
        <v>0</v>
      </c>
      <c r="D37" s="60"/>
      <c r="E37" s="59">
        <v>0</v>
      </c>
      <c r="F37" s="60"/>
      <c r="G37" s="59">
        <v>0</v>
      </c>
      <c r="H37" s="60"/>
      <c r="I37" s="61">
        <v>0</v>
      </c>
      <c r="J37" s="60"/>
      <c r="K37" s="59">
        <v>300000</v>
      </c>
      <c r="L37" s="60"/>
      <c r="M37" s="59">
        <v>17483529074</v>
      </c>
      <c r="N37" s="60"/>
      <c r="O37" s="59">
        <v>13129526700</v>
      </c>
      <c r="P37" s="60"/>
      <c r="Q37" s="61">
        <v>4354002374</v>
      </c>
    </row>
    <row r="38" spans="1:17" ht="21">
      <c r="A38" s="27" t="s">
        <v>143</v>
      </c>
      <c r="B38" s="60"/>
      <c r="C38" s="59">
        <v>0</v>
      </c>
      <c r="D38" s="60"/>
      <c r="E38" s="59">
        <v>0</v>
      </c>
      <c r="F38" s="60"/>
      <c r="G38" s="59">
        <v>0</v>
      </c>
      <c r="H38" s="60"/>
      <c r="I38" s="61">
        <v>0</v>
      </c>
      <c r="J38" s="60"/>
      <c r="K38" s="59">
        <v>300000</v>
      </c>
      <c r="L38" s="60"/>
      <c r="M38" s="59">
        <v>1962489230</v>
      </c>
      <c r="N38" s="60"/>
      <c r="O38" s="59">
        <v>1929922199</v>
      </c>
      <c r="P38" s="60"/>
      <c r="Q38" s="61">
        <v>32567031</v>
      </c>
    </row>
    <row r="39" spans="1:17" ht="21">
      <c r="A39" s="27" t="s">
        <v>123</v>
      </c>
      <c r="B39" s="60"/>
      <c r="C39" s="59">
        <v>0</v>
      </c>
      <c r="D39" s="60"/>
      <c r="E39" s="59">
        <v>0</v>
      </c>
      <c r="F39" s="60"/>
      <c r="G39" s="59">
        <v>0</v>
      </c>
      <c r="H39" s="60"/>
      <c r="I39" s="61">
        <v>0</v>
      </c>
      <c r="J39" s="60"/>
      <c r="K39" s="59">
        <v>210076</v>
      </c>
      <c r="L39" s="60"/>
      <c r="M39" s="59">
        <v>7552447404</v>
      </c>
      <c r="N39" s="60"/>
      <c r="O39" s="59">
        <v>7272858482</v>
      </c>
      <c r="P39" s="60"/>
      <c r="Q39" s="61">
        <v>279588922</v>
      </c>
    </row>
    <row r="40" spans="1:17">
      <c r="A40" s="62"/>
      <c r="B40" s="63"/>
      <c r="C40" s="64"/>
      <c r="D40" s="63"/>
      <c r="E40" s="64"/>
      <c r="F40" s="63"/>
      <c r="G40" s="64"/>
      <c r="H40" s="63"/>
      <c r="I40" s="64"/>
      <c r="J40" s="63"/>
      <c r="K40" s="64"/>
      <c r="L40" s="63"/>
      <c r="M40" s="64"/>
      <c r="N40" s="63"/>
      <c r="O40" s="64"/>
      <c r="P40" s="63"/>
      <c r="Q40" s="64"/>
    </row>
    <row r="41" spans="1:17" s="3" customFormat="1" ht="21.75" thickBot="1">
      <c r="A41" s="3" t="s">
        <v>71</v>
      </c>
      <c r="C41" s="56"/>
      <c r="E41" s="67">
        <f>SUM(E9:E40)</f>
        <v>181239011246</v>
      </c>
      <c r="F41" s="27"/>
      <c r="G41" s="67">
        <f>SUM(G9:G40)</f>
        <v>124254199470</v>
      </c>
      <c r="H41" s="27"/>
      <c r="I41" s="68">
        <f>SUM(I9:I40)</f>
        <v>56984811776</v>
      </c>
      <c r="J41" s="27"/>
      <c r="K41" s="69"/>
      <c r="L41" s="27"/>
      <c r="M41" s="67">
        <f>SUM(M9:M40)</f>
        <v>288430864023</v>
      </c>
      <c r="N41" s="27"/>
      <c r="O41" s="67">
        <f>SUM(O9:O40)</f>
        <v>213409216224</v>
      </c>
      <c r="P41" s="27"/>
      <c r="Q41" s="68">
        <f>SUM(Q9:Q40)</f>
        <v>75021647799</v>
      </c>
    </row>
    <row r="42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2"/>
  <sheetViews>
    <sheetView rightToLeft="1" topLeftCell="A28" zoomScaleNormal="100" zoomScaleSheetLayoutView="70" workbookViewId="0">
      <selection activeCell="K74" sqref="K74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30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14" customFormat="1" ht="25.5">
      <c r="A5" s="37" t="s">
        <v>93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21" ht="30.75" thickBot="1">
      <c r="A7" s="39" t="s">
        <v>1</v>
      </c>
      <c r="C7" s="44" t="s">
        <v>48</v>
      </c>
      <c r="D7" s="44" t="s">
        <v>48</v>
      </c>
      <c r="E7" s="44" t="s">
        <v>48</v>
      </c>
      <c r="F7" s="44" t="s">
        <v>48</v>
      </c>
      <c r="G7" s="44" t="s">
        <v>48</v>
      </c>
      <c r="H7" s="44" t="s">
        <v>48</v>
      </c>
      <c r="I7" s="44" t="s">
        <v>48</v>
      </c>
      <c r="J7" s="44" t="s">
        <v>48</v>
      </c>
      <c r="K7" s="44" t="s">
        <v>48</v>
      </c>
      <c r="M7" s="44" t="s">
        <v>49</v>
      </c>
      <c r="N7" s="44" t="s">
        <v>49</v>
      </c>
      <c r="O7" s="44" t="s">
        <v>49</v>
      </c>
      <c r="P7" s="44" t="s">
        <v>49</v>
      </c>
      <c r="Q7" s="44" t="s">
        <v>49</v>
      </c>
      <c r="R7" s="44" t="s">
        <v>49</v>
      </c>
      <c r="S7" s="44" t="s">
        <v>49</v>
      </c>
      <c r="T7" s="44" t="s">
        <v>49</v>
      </c>
      <c r="U7" s="44" t="s">
        <v>49</v>
      </c>
    </row>
    <row r="8" spans="1:21" ht="30.75" thickBot="1">
      <c r="A8" s="44" t="s">
        <v>1</v>
      </c>
      <c r="C8" s="50" t="s">
        <v>66</v>
      </c>
      <c r="D8" s="25"/>
      <c r="E8" s="50" t="s">
        <v>67</v>
      </c>
      <c r="F8" s="25"/>
      <c r="G8" s="50" t="s">
        <v>68</v>
      </c>
      <c r="H8" s="25"/>
      <c r="I8" s="50" t="s">
        <v>39</v>
      </c>
      <c r="J8" s="12"/>
      <c r="K8" s="43" t="s">
        <v>69</v>
      </c>
      <c r="M8" s="43" t="s">
        <v>66</v>
      </c>
      <c r="N8" s="12"/>
      <c r="O8" s="43" t="s">
        <v>67</v>
      </c>
      <c r="P8" s="12"/>
      <c r="Q8" s="43" t="s">
        <v>68</v>
      </c>
      <c r="R8" s="12"/>
      <c r="S8" s="50" t="s">
        <v>39</v>
      </c>
      <c r="T8" s="12"/>
      <c r="U8" s="43" t="s">
        <v>69</v>
      </c>
    </row>
    <row r="9" spans="1:21" ht="21">
      <c r="A9" s="27" t="s">
        <v>112</v>
      </c>
      <c r="B9" s="60"/>
      <c r="C9" s="61">
        <v>0</v>
      </c>
      <c r="D9" s="61"/>
      <c r="E9" s="61">
        <v>-3894455196</v>
      </c>
      <c r="F9" s="61"/>
      <c r="G9" s="61">
        <v>10168147990</v>
      </c>
      <c r="H9" s="61"/>
      <c r="I9" s="61">
        <v>6273692794</v>
      </c>
      <c r="K9" s="70">
        <v>8.6800000000000002E-2</v>
      </c>
      <c r="M9" s="61">
        <v>0</v>
      </c>
      <c r="N9" s="61"/>
      <c r="O9" s="61">
        <v>0</v>
      </c>
      <c r="P9" s="61"/>
      <c r="Q9" s="61">
        <v>10510296127</v>
      </c>
      <c r="R9" s="60"/>
      <c r="S9" s="61">
        <v>10510296127</v>
      </c>
      <c r="U9" s="70">
        <v>8.2600000000000007E-2</v>
      </c>
    </row>
    <row r="10" spans="1:21" ht="21">
      <c r="A10" s="27" t="s">
        <v>125</v>
      </c>
      <c r="B10" s="60"/>
      <c r="C10" s="61">
        <v>0</v>
      </c>
      <c r="D10" s="61"/>
      <c r="E10" s="61">
        <v>-2547418119</v>
      </c>
      <c r="F10" s="61"/>
      <c r="G10" s="61">
        <v>9319902738</v>
      </c>
      <c r="H10" s="61"/>
      <c r="I10" s="61">
        <v>6772484619</v>
      </c>
      <c r="K10" s="70">
        <v>9.3700000000000006E-2</v>
      </c>
      <c r="M10" s="61">
        <v>0</v>
      </c>
      <c r="N10" s="61"/>
      <c r="O10" s="61">
        <v>0</v>
      </c>
      <c r="P10" s="61"/>
      <c r="Q10" s="61">
        <v>10004491975</v>
      </c>
      <c r="R10" s="60"/>
      <c r="S10" s="61">
        <v>10004491975</v>
      </c>
      <c r="U10" s="70">
        <v>7.8600000000000003E-2</v>
      </c>
    </row>
    <row r="11" spans="1:21" ht="21">
      <c r="A11" s="27" t="s">
        <v>129</v>
      </c>
      <c r="B11" s="60"/>
      <c r="C11" s="61">
        <v>0</v>
      </c>
      <c r="D11" s="61"/>
      <c r="E11" s="61">
        <v>8276080109</v>
      </c>
      <c r="F11" s="61"/>
      <c r="G11" s="61">
        <v>0</v>
      </c>
      <c r="H11" s="61"/>
      <c r="I11" s="61">
        <v>8276080109</v>
      </c>
      <c r="K11" s="70">
        <v>0.1145</v>
      </c>
      <c r="M11" s="61">
        <v>0</v>
      </c>
      <c r="N11" s="61"/>
      <c r="O11" s="61">
        <v>9993528436</v>
      </c>
      <c r="P11" s="61"/>
      <c r="Q11" s="61">
        <v>0</v>
      </c>
      <c r="R11" s="60"/>
      <c r="S11" s="61">
        <v>9993528436</v>
      </c>
      <c r="U11" s="70">
        <v>7.85E-2</v>
      </c>
    </row>
    <row r="12" spans="1:21" ht="21">
      <c r="A12" s="27" t="s">
        <v>128</v>
      </c>
      <c r="B12" s="60"/>
      <c r="C12" s="61">
        <v>0</v>
      </c>
      <c r="D12" s="61"/>
      <c r="E12" s="61">
        <v>6599344518</v>
      </c>
      <c r="F12" s="61"/>
      <c r="G12" s="61">
        <v>0</v>
      </c>
      <c r="H12" s="61"/>
      <c r="I12" s="61">
        <v>6599344518</v>
      </c>
      <c r="K12" s="70">
        <v>9.1300000000000006E-2</v>
      </c>
      <c r="M12" s="61">
        <v>0</v>
      </c>
      <c r="N12" s="61"/>
      <c r="O12" s="61">
        <v>7188125689</v>
      </c>
      <c r="P12" s="61"/>
      <c r="Q12" s="61">
        <v>0</v>
      </c>
      <c r="R12" s="60"/>
      <c r="S12" s="61">
        <v>7188125689</v>
      </c>
      <c r="U12" s="70">
        <v>5.6500000000000002E-2</v>
      </c>
    </row>
    <row r="13" spans="1:21" ht="21">
      <c r="A13" s="27" t="s">
        <v>108</v>
      </c>
      <c r="B13" s="60"/>
      <c r="C13" s="61">
        <v>0</v>
      </c>
      <c r="D13" s="61"/>
      <c r="E13" s="61">
        <v>3496857332</v>
      </c>
      <c r="F13" s="61"/>
      <c r="G13" s="61">
        <v>0</v>
      </c>
      <c r="H13" s="61"/>
      <c r="I13" s="61">
        <v>3496857332</v>
      </c>
      <c r="K13" s="70">
        <v>4.8399999999999999E-2</v>
      </c>
      <c r="M13" s="61">
        <v>0</v>
      </c>
      <c r="N13" s="61"/>
      <c r="O13" s="61">
        <v>6323030838</v>
      </c>
      <c r="P13" s="61"/>
      <c r="Q13" s="61">
        <v>408065956</v>
      </c>
      <c r="R13" s="60"/>
      <c r="S13" s="61">
        <v>6731096794</v>
      </c>
      <c r="U13" s="70">
        <v>5.2900000000000003E-2</v>
      </c>
    </row>
    <row r="14" spans="1:21" ht="21">
      <c r="A14" s="27" t="s">
        <v>141</v>
      </c>
      <c r="B14" s="60"/>
      <c r="C14" s="61">
        <v>0</v>
      </c>
      <c r="D14" s="61"/>
      <c r="E14" s="61">
        <v>5880410212</v>
      </c>
      <c r="F14" s="61"/>
      <c r="G14" s="61">
        <v>0</v>
      </c>
      <c r="H14" s="61"/>
      <c r="I14" s="61">
        <v>5880410212</v>
      </c>
      <c r="K14" s="70">
        <v>8.1299999999999997E-2</v>
      </c>
      <c r="M14" s="61">
        <v>0</v>
      </c>
      <c r="N14" s="61"/>
      <c r="O14" s="61">
        <v>6588090762</v>
      </c>
      <c r="P14" s="61"/>
      <c r="Q14" s="61">
        <v>0</v>
      </c>
      <c r="R14" s="60"/>
      <c r="S14" s="61">
        <v>6588090762</v>
      </c>
      <c r="U14" s="70">
        <v>5.1799999999999999E-2</v>
      </c>
    </row>
    <row r="15" spans="1:21" ht="21">
      <c r="A15" s="27" t="s">
        <v>119</v>
      </c>
      <c r="B15" s="60"/>
      <c r="C15" s="61">
        <v>0</v>
      </c>
      <c r="D15" s="61"/>
      <c r="E15" s="61">
        <v>-2471663989</v>
      </c>
      <c r="F15" s="61"/>
      <c r="G15" s="61">
        <v>4358815505</v>
      </c>
      <c r="H15" s="61"/>
      <c r="I15" s="61">
        <v>1887151516</v>
      </c>
      <c r="K15" s="70">
        <v>2.6100000000000002E-2</v>
      </c>
      <c r="M15" s="61">
        <v>0</v>
      </c>
      <c r="N15" s="61"/>
      <c r="O15" s="61">
        <v>0</v>
      </c>
      <c r="P15" s="61"/>
      <c r="Q15" s="61">
        <v>6242271150</v>
      </c>
      <c r="R15" s="60"/>
      <c r="S15" s="61">
        <v>6242271150</v>
      </c>
      <c r="U15" s="70">
        <v>4.9099999999999998E-2</v>
      </c>
    </row>
    <row r="16" spans="1:21" ht="21">
      <c r="A16" s="27" t="s">
        <v>124</v>
      </c>
      <c r="B16" s="60"/>
      <c r="C16" s="61">
        <v>0</v>
      </c>
      <c r="D16" s="61"/>
      <c r="E16" s="61">
        <v>-3678382650</v>
      </c>
      <c r="F16" s="61"/>
      <c r="G16" s="61">
        <v>4270573754</v>
      </c>
      <c r="H16" s="61"/>
      <c r="I16" s="61">
        <v>592191104</v>
      </c>
      <c r="K16" s="70">
        <v>8.2000000000000007E-3</v>
      </c>
      <c r="M16" s="61">
        <v>0</v>
      </c>
      <c r="N16" s="61"/>
      <c r="O16" s="61">
        <v>0</v>
      </c>
      <c r="P16" s="61"/>
      <c r="Q16" s="61">
        <v>6210176495</v>
      </c>
      <c r="R16" s="60"/>
      <c r="S16" s="61">
        <v>6210176495</v>
      </c>
      <c r="U16" s="70">
        <v>4.8800000000000003E-2</v>
      </c>
    </row>
    <row r="17" spans="1:21" ht="21">
      <c r="A17" s="27" t="s">
        <v>164</v>
      </c>
      <c r="B17" s="60"/>
      <c r="C17" s="61">
        <v>0</v>
      </c>
      <c r="D17" s="61"/>
      <c r="E17" s="61">
        <v>5058700107</v>
      </c>
      <c r="F17" s="61"/>
      <c r="G17" s="61">
        <v>0</v>
      </c>
      <c r="H17" s="61"/>
      <c r="I17" s="61">
        <v>5058700107</v>
      </c>
      <c r="K17" s="70">
        <v>7.0000000000000007E-2</v>
      </c>
      <c r="M17" s="61">
        <v>0</v>
      </c>
      <c r="N17" s="61"/>
      <c r="O17" s="61">
        <v>5058700107</v>
      </c>
      <c r="P17" s="61"/>
      <c r="Q17" s="61">
        <v>0</v>
      </c>
      <c r="R17" s="60"/>
      <c r="S17" s="61">
        <v>5058700107</v>
      </c>
      <c r="U17" s="70">
        <v>3.9800000000000002E-2</v>
      </c>
    </row>
    <row r="18" spans="1:21" ht="21">
      <c r="A18" s="27" t="s">
        <v>138</v>
      </c>
      <c r="B18" s="60"/>
      <c r="C18" s="61">
        <v>0</v>
      </c>
      <c r="D18" s="61"/>
      <c r="E18" s="61">
        <v>-910011837</v>
      </c>
      <c r="F18" s="61"/>
      <c r="G18" s="61">
        <v>4886276954</v>
      </c>
      <c r="H18" s="61"/>
      <c r="I18" s="61">
        <v>3976265117</v>
      </c>
      <c r="K18" s="70">
        <v>5.5E-2</v>
      </c>
      <c r="M18" s="61">
        <v>0</v>
      </c>
      <c r="N18" s="61"/>
      <c r="O18" s="61">
        <v>0</v>
      </c>
      <c r="P18" s="61"/>
      <c r="Q18" s="61">
        <v>4886276954</v>
      </c>
      <c r="R18" s="60"/>
      <c r="S18" s="61">
        <v>4886276954</v>
      </c>
      <c r="U18" s="70">
        <v>3.8399999999999997E-2</v>
      </c>
    </row>
    <row r="19" spans="1:21" ht="21">
      <c r="A19" s="27" t="s">
        <v>120</v>
      </c>
      <c r="B19" s="60"/>
      <c r="C19" s="61">
        <v>0</v>
      </c>
      <c r="D19" s="61"/>
      <c r="E19" s="61">
        <v>-2368479952</v>
      </c>
      <c r="F19" s="61"/>
      <c r="G19" s="61">
        <v>2340546142</v>
      </c>
      <c r="H19" s="61"/>
      <c r="I19" s="61">
        <v>-27933810</v>
      </c>
      <c r="K19" s="70">
        <v>-4.0000000000000002E-4</v>
      </c>
      <c r="M19" s="61">
        <v>0</v>
      </c>
      <c r="N19" s="61"/>
      <c r="O19" s="61">
        <v>0</v>
      </c>
      <c r="P19" s="61"/>
      <c r="Q19" s="61">
        <v>4697388830</v>
      </c>
      <c r="R19" s="60"/>
      <c r="S19" s="61">
        <v>4697388830</v>
      </c>
      <c r="U19" s="70">
        <v>3.6900000000000002E-2</v>
      </c>
    </row>
    <row r="20" spans="1:21" ht="21">
      <c r="A20" s="27" t="s">
        <v>135</v>
      </c>
      <c r="B20" s="60"/>
      <c r="C20" s="61">
        <v>0</v>
      </c>
      <c r="D20" s="61"/>
      <c r="E20" s="61">
        <v>-162449887</v>
      </c>
      <c r="F20" s="61"/>
      <c r="G20" s="61">
        <v>4656596737</v>
      </c>
      <c r="H20" s="61"/>
      <c r="I20" s="61">
        <v>4494146850</v>
      </c>
      <c r="K20" s="70">
        <v>6.2199999999999998E-2</v>
      </c>
      <c r="M20" s="61">
        <v>0</v>
      </c>
      <c r="N20" s="61"/>
      <c r="O20" s="61">
        <v>0</v>
      </c>
      <c r="P20" s="61"/>
      <c r="Q20" s="61">
        <v>4656596737</v>
      </c>
      <c r="R20" s="60"/>
      <c r="S20" s="61">
        <v>4656596737</v>
      </c>
      <c r="U20" s="70">
        <v>3.6600000000000001E-2</v>
      </c>
    </row>
    <row r="21" spans="1:21" ht="21">
      <c r="A21" s="27" t="s">
        <v>139</v>
      </c>
      <c r="B21" s="60"/>
      <c r="C21" s="61">
        <v>0</v>
      </c>
      <c r="D21" s="61"/>
      <c r="E21" s="61">
        <v>-661175272</v>
      </c>
      <c r="F21" s="61"/>
      <c r="G21" s="61">
        <v>4559624925</v>
      </c>
      <c r="H21" s="61"/>
      <c r="I21" s="61">
        <v>3898449653</v>
      </c>
      <c r="K21" s="70">
        <v>5.3900000000000003E-2</v>
      </c>
      <c r="M21" s="61">
        <v>0</v>
      </c>
      <c r="N21" s="61"/>
      <c r="O21" s="61">
        <v>0</v>
      </c>
      <c r="P21" s="61"/>
      <c r="Q21" s="61">
        <v>4559624925</v>
      </c>
      <c r="R21" s="60"/>
      <c r="S21" s="61">
        <v>4559624925</v>
      </c>
      <c r="U21" s="70">
        <v>3.5799999999999998E-2</v>
      </c>
    </row>
    <row r="22" spans="1:21" ht="21">
      <c r="A22" s="27" t="s">
        <v>104</v>
      </c>
      <c r="B22" s="60"/>
      <c r="C22" s="61">
        <v>0</v>
      </c>
      <c r="D22" s="61"/>
      <c r="E22" s="61">
        <v>-314820112</v>
      </c>
      <c r="F22" s="61"/>
      <c r="G22" s="61">
        <v>0</v>
      </c>
      <c r="H22" s="61"/>
      <c r="I22" s="61">
        <v>-314820112</v>
      </c>
      <c r="K22" s="70">
        <v>-4.4000000000000003E-3</v>
      </c>
      <c r="M22" s="61">
        <v>0</v>
      </c>
      <c r="N22" s="61"/>
      <c r="O22" s="61">
        <v>4356713969</v>
      </c>
      <c r="P22" s="61"/>
      <c r="Q22" s="61">
        <v>0</v>
      </c>
      <c r="R22" s="60"/>
      <c r="S22" s="61">
        <v>4356713969</v>
      </c>
      <c r="U22" s="70">
        <v>3.4200000000000001E-2</v>
      </c>
    </row>
    <row r="23" spans="1:21" ht="21">
      <c r="A23" s="27" t="s">
        <v>114</v>
      </c>
      <c r="B23" s="60"/>
      <c r="C23" s="61">
        <v>0</v>
      </c>
      <c r="D23" s="61"/>
      <c r="E23" s="61">
        <v>0</v>
      </c>
      <c r="F23" s="61"/>
      <c r="G23" s="61">
        <v>0</v>
      </c>
      <c r="H23" s="61"/>
      <c r="I23" s="61">
        <v>0</v>
      </c>
      <c r="K23" s="70">
        <v>0</v>
      </c>
      <c r="M23" s="61">
        <v>0</v>
      </c>
      <c r="N23" s="61"/>
      <c r="O23" s="61">
        <v>0</v>
      </c>
      <c r="P23" s="61"/>
      <c r="Q23" s="61">
        <v>4354002374</v>
      </c>
      <c r="R23" s="60"/>
      <c r="S23" s="61">
        <v>4354002374</v>
      </c>
      <c r="U23" s="70">
        <v>3.4200000000000001E-2</v>
      </c>
    </row>
    <row r="24" spans="1:21" ht="21">
      <c r="A24" s="27" t="s">
        <v>122</v>
      </c>
      <c r="B24" s="60"/>
      <c r="C24" s="61">
        <v>0</v>
      </c>
      <c r="D24" s="61"/>
      <c r="E24" s="61">
        <v>3122327029</v>
      </c>
      <c r="F24" s="61"/>
      <c r="G24" s="61">
        <v>0</v>
      </c>
      <c r="H24" s="61"/>
      <c r="I24" s="61">
        <v>3122327029</v>
      </c>
      <c r="K24" s="70">
        <v>4.3200000000000002E-2</v>
      </c>
      <c r="M24" s="61">
        <v>0</v>
      </c>
      <c r="N24" s="61"/>
      <c r="O24" s="61">
        <v>4152321271</v>
      </c>
      <c r="P24" s="61"/>
      <c r="Q24" s="61">
        <v>0</v>
      </c>
      <c r="R24" s="60"/>
      <c r="S24" s="61">
        <v>4152321271</v>
      </c>
      <c r="U24" s="70">
        <v>3.2599999999999997E-2</v>
      </c>
    </row>
    <row r="25" spans="1:21" ht="21">
      <c r="A25" s="27" t="s">
        <v>116</v>
      </c>
      <c r="B25" s="60"/>
      <c r="C25" s="61">
        <v>0</v>
      </c>
      <c r="D25" s="61"/>
      <c r="E25" s="61">
        <v>1566649116</v>
      </c>
      <c r="F25" s="61"/>
      <c r="G25" s="61">
        <v>0</v>
      </c>
      <c r="H25" s="61"/>
      <c r="I25" s="61">
        <v>1566649116</v>
      </c>
      <c r="K25" s="70">
        <v>2.1700000000000001E-2</v>
      </c>
      <c r="M25" s="61">
        <v>0</v>
      </c>
      <c r="N25" s="61"/>
      <c r="O25" s="61">
        <v>4022834320</v>
      </c>
      <c r="P25" s="61"/>
      <c r="Q25" s="61">
        <v>0</v>
      </c>
      <c r="R25" s="60"/>
      <c r="S25" s="61">
        <v>4022834320</v>
      </c>
      <c r="U25" s="70">
        <v>3.1600000000000003E-2</v>
      </c>
    </row>
    <row r="26" spans="1:21" ht="21">
      <c r="A26" s="27" t="s">
        <v>121</v>
      </c>
      <c r="B26" s="60"/>
      <c r="C26" s="61">
        <v>0</v>
      </c>
      <c r="D26" s="61"/>
      <c r="E26" s="61">
        <v>754377557</v>
      </c>
      <c r="F26" s="61"/>
      <c r="G26" s="61">
        <v>1313198649</v>
      </c>
      <c r="H26" s="61"/>
      <c r="I26" s="61">
        <v>2067576206</v>
      </c>
      <c r="K26" s="70">
        <v>2.86E-2</v>
      </c>
      <c r="M26" s="61">
        <v>0</v>
      </c>
      <c r="N26" s="61"/>
      <c r="O26" s="61">
        <v>1283468125</v>
      </c>
      <c r="P26" s="61"/>
      <c r="Q26" s="61">
        <v>2381678492</v>
      </c>
      <c r="R26" s="60"/>
      <c r="S26" s="61">
        <v>3665146617</v>
      </c>
      <c r="U26" s="70">
        <v>2.8799999999999999E-2</v>
      </c>
    </row>
    <row r="27" spans="1:21" ht="21">
      <c r="A27" s="27" t="s">
        <v>115</v>
      </c>
      <c r="B27" s="60"/>
      <c r="C27" s="61">
        <v>0</v>
      </c>
      <c r="D27" s="61"/>
      <c r="E27" s="61">
        <v>-2016941203</v>
      </c>
      <c r="F27" s="61"/>
      <c r="G27" s="61">
        <v>2881491912</v>
      </c>
      <c r="H27" s="61"/>
      <c r="I27" s="61">
        <v>864550709</v>
      </c>
      <c r="K27" s="70">
        <v>1.2E-2</v>
      </c>
      <c r="M27" s="61">
        <v>0</v>
      </c>
      <c r="N27" s="61"/>
      <c r="O27" s="61">
        <v>0</v>
      </c>
      <c r="P27" s="61"/>
      <c r="Q27" s="61">
        <v>3439234116</v>
      </c>
      <c r="R27" s="60"/>
      <c r="S27" s="61">
        <v>3439234116</v>
      </c>
      <c r="U27" s="70">
        <v>2.7E-2</v>
      </c>
    </row>
    <row r="28" spans="1:21" ht="21">
      <c r="A28" s="27" t="s">
        <v>131</v>
      </c>
      <c r="B28" s="60"/>
      <c r="C28" s="61">
        <v>0</v>
      </c>
      <c r="D28" s="61"/>
      <c r="E28" s="61">
        <v>-1454373250</v>
      </c>
      <c r="F28" s="61"/>
      <c r="G28" s="61">
        <v>2847766653</v>
      </c>
      <c r="H28" s="61"/>
      <c r="I28" s="61">
        <v>1393393403</v>
      </c>
      <c r="K28" s="70">
        <v>1.9300000000000001E-2</v>
      </c>
      <c r="M28" s="61">
        <v>0</v>
      </c>
      <c r="N28" s="61"/>
      <c r="O28" s="61">
        <v>0</v>
      </c>
      <c r="P28" s="61"/>
      <c r="Q28" s="61">
        <v>2847766653</v>
      </c>
      <c r="R28" s="60"/>
      <c r="S28" s="61">
        <v>2847766653</v>
      </c>
      <c r="U28" s="70">
        <v>2.24E-2</v>
      </c>
    </row>
    <row r="29" spans="1:21" ht="21">
      <c r="A29" s="27" t="s">
        <v>107</v>
      </c>
      <c r="B29" s="60"/>
      <c r="C29" s="61">
        <v>0</v>
      </c>
      <c r="D29" s="61"/>
      <c r="E29" s="61">
        <v>0</v>
      </c>
      <c r="F29" s="61"/>
      <c r="G29" s="61">
        <v>0</v>
      </c>
      <c r="H29" s="61"/>
      <c r="I29" s="61">
        <v>0</v>
      </c>
      <c r="K29" s="70">
        <v>0</v>
      </c>
      <c r="M29" s="61">
        <v>0</v>
      </c>
      <c r="N29" s="61"/>
      <c r="O29" s="61">
        <v>0</v>
      </c>
      <c r="P29" s="61"/>
      <c r="Q29" s="61">
        <v>2761515159</v>
      </c>
      <c r="R29" s="60"/>
      <c r="S29" s="61">
        <v>2761515159</v>
      </c>
      <c r="U29" s="70">
        <v>2.1700000000000001E-2</v>
      </c>
    </row>
    <row r="30" spans="1:21" ht="21">
      <c r="A30" s="27" t="s">
        <v>156</v>
      </c>
      <c r="B30" s="60"/>
      <c r="C30" s="61">
        <v>0</v>
      </c>
      <c r="D30" s="61"/>
      <c r="E30" s="61">
        <v>2623841982</v>
      </c>
      <c r="F30" s="61"/>
      <c r="G30" s="61">
        <v>0</v>
      </c>
      <c r="H30" s="61"/>
      <c r="I30" s="61">
        <v>2623841982</v>
      </c>
      <c r="K30" s="70">
        <v>3.6299999999999999E-2</v>
      </c>
      <c r="M30" s="61">
        <v>0</v>
      </c>
      <c r="N30" s="61"/>
      <c r="O30" s="61">
        <v>2623841982</v>
      </c>
      <c r="P30" s="61"/>
      <c r="Q30" s="61">
        <v>0</v>
      </c>
      <c r="R30" s="60"/>
      <c r="S30" s="61">
        <v>2623841982</v>
      </c>
      <c r="U30" s="70">
        <v>2.06E-2</v>
      </c>
    </row>
    <row r="31" spans="1:21" ht="21">
      <c r="A31" s="27" t="s">
        <v>117</v>
      </c>
      <c r="B31" s="60"/>
      <c r="C31" s="61">
        <v>0</v>
      </c>
      <c r="D31" s="61"/>
      <c r="E31" s="61">
        <v>0</v>
      </c>
      <c r="F31" s="61"/>
      <c r="G31" s="61">
        <v>0</v>
      </c>
      <c r="H31" s="61"/>
      <c r="I31" s="61">
        <v>0</v>
      </c>
      <c r="K31" s="70">
        <v>0</v>
      </c>
      <c r="M31" s="61">
        <v>0</v>
      </c>
      <c r="N31" s="61"/>
      <c r="O31" s="61">
        <v>0</v>
      </c>
      <c r="P31" s="61"/>
      <c r="Q31" s="61">
        <v>2360390085</v>
      </c>
      <c r="R31" s="60"/>
      <c r="S31" s="61">
        <v>2360390085</v>
      </c>
      <c r="U31" s="70">
        <v>1.8599999999999998E-2</v>
      </c>
    </row>
    <row r="32" spans="1:21" ht="21">
      <c r="A32" s="27" t="s">
        <v>126</v>
      </c>
      <c r="B32" s="60"/>
      <c r="C32" s="61">
        <v>0</v>
      </c>
      <c r="D32" s="61"/>
      <c r="E32" s="61">
        <v>29832819</v>
      </c>
      <c r="F32" s="61"/>
      <c r="G32" s="61">
        <v>1770138010</v>
      </c>
      <c r="H32" s="61"/>
      <c r="I32" s="61">
        <v>1799970829</v>
      </c>
      <c r="K32" s="70">
        <v>2.4899999999999999E-2</v>
      </c>
      <c r="M32" s="61">
        <v>0</v>
      </c>
      <c r="N32" s="61"/>
      <c r="O32" s="61">
        <v>0</v>
      </c>
      <c r="P32" s="61"/>
      <c r="Q32" s="61">
        <v>1770138010</v>
      </c>
      <c r="R32" s="60"/>
      <c r="S32" s="61">
        <v>1770138010</v>
      </c>
      <c r="U32" s="70">
        <v>1.3899999999999999E-2</v>
      </c>
    </row>
    <row r="33" spans="1:21" ht="21">
      <c r="A33" s="27" t="s">
        <v>127</v>
      </c>
      <c r="B33" s="60"/>
      <c r="C33" s="61">
        <v>0</v>
      </c>
      <c r="D33" s="61"/>
      <c r="E33" s="61">
        <v>-71493340</v>
      </c>
      <c r="F33" s="61"/>
      <c r="G33" s="61">
        <v>1629782490</v>
      </c>
      <c r="H33" s="61"/>
      <c r="I33" s="61">
        <v>1558289150</v>
      </c>
      <c r="K33" s="70">
        <v>2.1600000000000001E-2</v>
      </c>
      <c r="M33" s="61">
        <v>0</v>
      </c>
      <c r="N33" s="61"/>
      <c r="O33" s="61">
        <v>0</v>
      </c>
      <c r="P33" s="61"/>
      <c r="Q33" s="61">
        <v>1629782490</v>
      </c>
      <c r="R33" s="60"/>
      <c r="S33" s="61">
        <v>1629782490</v>
      </c>
      <c r="U33" s="70">
        <v>1.2800000000000001E-2</v>
      </c>
    </row>
    <row r="34" spans="1:21" ht="21">
      <c r="A34" s="27" t="s">
        <v>157</v>
      </c>
      <c r="B34" s="60"/>
      <c r="C34" s="61">
        <v>0</v>
      </c>
      <c r="D34" s="61"/>
      <c r="E34" s="61">
        <v>1574187454</v>
      </c>
      <c r="F34" s="61"/>
      <c r="G34" s="61">
        <v>0</v>
      </c>
      <c r="H34" s="61"/>
      <c r="I34" s="61">
        <v>1574187454</v>
      </c>
      <c r="K34" s="70">
        <v>2.18E-2</v>
      </c>
      <c r="M34" s="61">
        <v>0</v>
      </c>
      <c r="N34" s="61"/>
      <c r="O34" s="61">
        <v>1574187454</v>
      </c>
      <c r="P34" s="61"/>
      <c r="Q34" s="61">
        <v>0</v>
      </c>
      <c r="R34" s="60"/>
      <c r="S34" s="61">
        <v>1574187454</v>
      </c>
      <c r="U34" s="70">
        <v>1.24E-2</v>
      </c>
    </row>
    <row r="35" spans="1:21" ht="21">
      <c r="A35" s="27" t="s">
        <v>134</v>
      </c>
      <c r="B35" s="60"/>
      <c r="C35" s="61">
        <v>0</v>
      </c>
      <c r="D35" s="61"/>
      <c r="E35" s="61">
        <v>201956324</v>
      </c>
      <c r="F35" s="61"/>
      <c r="G35" s="61">
        <v>991063171</v>
      </c>
      <c r="H35" s="61"/>
      <c r="I35" s="61">
        <v>1193019495</v>
      </c>
      <c r="K35" s="70">
        <v>1.6500000000000001E-2</v>
      </c>
      <c r="M35" s="61">
        <v>0</v>
      </c>
      <c r="N35" s="61"/>
      <c r="O35" s="61">
        <v>0</v>
      </c>
      <c r="P35" s="61"/>
      <c r="Q35" s="61">
        <v>991063171</v>
      </c>
      <c r="R35" s="60"/>
      <c r="S35" s="61">
        <v>991063171</v>
      </c>
      <c r="U35" s="70">
        <v>7.7999999999999996E-3</v>
      </c>
    </row>
    <row r="36" spans="1:21" ht="21">
      <c r="A36" s="27" t="s">
        <v>142</v>
      </c>
      <c r="B36" s="60"/>
      <c r="C36" s="61">
        <v>0</v>
      </c>
      <c r="D36" s="61"/>
      <c r="E36" s="61">
        <v>-571925669</v>
      </c>
      <c r="F36" s="61"/>
      <c r="G36" s="61">
        <v>826703326</v>
      </c>
      <c r="H36" s="61"/>
      <c r="I36" s="61">
        <v>254777657</v>
      </c>
      <c r="K36" s="70">
        <v>3.5000000000000001E-3</v>
      </c>
      <c r="M36" s="61">
        <v>0</v>
      </c>
      <c r="N36" s="61"/>
      <c r="O36" s="61">
        <v>0</v>
      </c>
      <c r="P36" s="61"/>
      <c r="Q36" s="61">
        <v>826703326</v>
      </c>
      <c r="R36" s="60"/>
      <c r="S36" s="61">
        <v>826703326</v>
      </c>
      <c r="U36" s="70">
        <v>6.4999999999999997E-3</v>
      </c>
    </row>
    <row r="37" spans="1:21" ht="21">
      <c r="A37" s="27" t="s">
        <v>161</v>
      </c>
      <c r="B37" s="60"/>
      <c r="C37" s="61">
        <v>0</v>
      </c>
      <c r="D37" s="61"/>
      <c r="E37" s="61">
        <v>601346691</v>
      </c>
      <c r="F37" s="61"/>
      <c r="G37" s="61">
        <v>145169453</v>
      </c>
      <c r="H37" s="61"/>
      <c r="I37" s="61">
        <v>746516144</v>
      </c>
      <c r="K37" s="70">
        <v>1.03E-2</v>
      </c>
      <c r="M37" s="61">
        <v>0</v>
      </c>
      <c r="N37" s="61"/>
      <c r="O37" s="61">
        <v>601346691</v>
      </c>
      <c r="P37" s="61"/>
      <c r="Q37" s="61">
        <v>145169453</v>
      </c>
      <c r="R37" s="60"/>
      <c r="S37" s="61">
        <v>746516144</v>
      </c>
      <c r="U37" s="70">
        <v>5.8999999999999999E-3</v>
      </c>
    </row>
    <row r="38" spans="1:21" ht="21">
      <c r="A38" s="27" t="s">
        <v>130</v>
      </c>
      <c r="B38" s="60"/>
      <c r="C38" s="61">
        <v>0</v>
      </c>
      <c r="D38" s="61"/>
      <c r="E38" s="61">
        <v>782198429</v>
      </c>
      <c r="F38" s="61"/>
      <c r="G38" s="61">
        <v>0</v>
      </c>
      <c r="H38" s="61"/>
      <c r="I38" s="61">
        <v>782198429</v>
      </c>
      <c r="K38" s="70">
        <v>1.0800000000000001E-2</v>
      </c>
      <c r="M38" s="61">
        <v>0</v>
      </c>
      <c r="N38" s="61"/>
      <c r="O38" s="61">
        <v>671986700</v>
      </c>
      <c r="P38" s="61"/>
      <c r="Q38" s="61">
        <v>0</v>
      </c>
      <c r="R38" s="60"/>
      <c r="S38" s="61">
        <v>671986700</v>
      </c>
      <c r="U38" s="70">
        <v>5.3E-3</v>
      </c>
    </row>
    <row r="39" spans="1:21" ht="21">
      <c r="A39" s="27" t="s">
        <v>136</v>
      </c>
      <c r="B39" s="60"/>
      <c r="C39" s="61">
        <v>0</v>
      </c>
      <c r="D39" s="61"/>
      <c r="E39" s="61">
        <v>-710459685</v>
      </c>
      <c r="F39" s="61"/>
      <c r="G39" s="61">
        <v>629047478</v>
      </c>
      <c r="H39" s="61"/>
      <c r="I39" s="61">
        <v>-81412207</v>
      </c>
      <c r="K39" s="70">
        <v>-1.1000000000000001E-3</v>
      </c>
      <c r="M39" s="61">
        <v>0</v>
      </c>
      <c r="N39" s="61"/>
      <c r="O39" s="61">
        <v>0</v>
      </c>
      <c r="P39" s="61"/>
      <c r="Q39" s="61">
        <v>629047478</v>
      </c>
      <c r="R39" s="60"/>
      <c r="S39" s="61">
        <v>629047478</v>
      </c>
      <c r="U39" s="70">
        <v>4.8999999999999998E-3</v>
      </c>
    </row>
    <row r="40" spans="1:21" ht="21">
      <c r="A40" s="27" t="s">
        <v>160</v>
      </c>
      <c r="B40" s="60"/>
      <c r="C40" s="61">
        <v>0</v>
      </c>
      <c r="D40" s="61"/>
      <c r="E40" s="61">
        <v>500008810</v>
      </c>
      <c r="F40" s="61"/>
      <c r="G40" s="61">
        <v>0</v>
      </c>
      <c r="H40" s="61"/>
      <c r="I40" s="61">
        <v>500008810</v>
      </c>
      <c r="K40" s="70">
        <v>6.8999999999999999E-3</v>
      </c>
      <c r="M40" s="61">
        <v>0</v>
      </c>
      <c r="N40" s="61"/>
      <c r="O40" s="61">
        <v>500008810</v>
      </c>
      <c r="P40" s="61"/>
      <c r="Q40" s="61">
        <v>0</v>
      </c>
      <c r="R40" s="60"/>
      <c r="S40" s="61">
        <v>500008810</v>
      </c>
      <c r="U40" s="70">
        <v>3.8999999999999998E-3</v>
      </c>
    </row>
    <row r="41" spans="1:21" ht="21">
      <c r="A41" s="27" t="s">
        <v>137</v>
      </c>
      <c r="B41" s="60"/>
      <c r="C41" s="61">
        <v>0</v>
      </c>
      <c r="D41" s="61"/>
      <c r="E41" s="61">
        <v>-28400664</v>
      </c>
      <c r="F41" s="61"/>
      <c r="G41" s="61">
        <v>468250559</v>
      </c>
      <c r="H41" s="61"/>
      <c r="I41" s="61">
        <v>439849895</v>
      </c>
      <c r="K41" s="70">
        <v>6.1000000000000004E-3</v>
      </c>
      <c r="M41" s="61">
        <v>0</v>
      </c>
      <c r="N41" s="61"/>
      <c r="O41" s="61">
        <v>0</v>
      </c>
      <c r="P41" s="61"/>
      <c r="Q41" s="61">
        <v>468250559</v>
      </c>
      <c r="R41" s="60"/>
      <c r="S41" s="61">
        <v>468250559</v>
      </c>
      <c r="U41" s="70">
        <v>3.7000000000000002E-3</v>
      </c>
    </row>
    <row r="42" spans="1:21" ht="21">
      <c r="A42" s="27" t="s">
        <v>149</v>
      </c>
      <c r="B42" s="60"/>
      <c r="C42" s="61">
        <v>0</v>
      </c>
      <c r="D42" s="61"/>
      <c r="E42" s="61">
        <v>339999102</v>
      </c>
      <c r="F42" s="61"/>
      <c r="G42" s="61">
        <v>0</v>
      </c>
      <c r="H42" s="61"/>
      <c r="I42" s="61">
        <v>339999102</v>
      </c>
      <c r="K42" s="70">
        <v>4.7000000000000002E-3</v>
      </c>
      <c r="M42" s="61">
        <v>0</v>
      </c>
      <c r="N42" s="61"/>
      <c r="O42" s="61">
        <v>339999102</v>
      </c>
      <c r="P42" s="61"/>
      <c r="Q42" s="61">
        <v>0</v>
      </c>
      <c r="R42" s="60"/>
      <c r="S42" s="61">
        <v>339999102</v>
      </c>
      <c r="U42" s="70">
        <v>2.7000000000000001E-3</v>
      </c>
    </row>
    <row r="43" spans="1:21" ht="21">
      <c r="A43" s="27" t="s">
        <v>123</v>
      </c>
      <c r="B43" s="60"/>
      <c r="C43" s="61">
        <v>0</v>
      </c>
      <c r="D43" s="61"/>
      <c r="E43" s="61">
        <v>0</v>
      </c>
      <c r="F43" s="61"/>
      <c r="G43" s="61">
        <v>0</v>
      </c>
      <c r="H43" s="61"/>
      <c r="I43" s="61">
        <v>0</v>
      </c>
      <c r="K43" s="70">
        <v>0</v>
      </c>
      <c r="M43" s="61">
        <v>0</v>
      </c>
      <c r="N43" s="61"/>
      <c r="O43" s="61">
        <v>0</v>
      </c>
      <c r="P43" s="61"/>
      <c r="Q43" s="61">
        <v>279588922</v>
      </c>
      <c r="R43" s="60"/>
      <c r="S43" s="61">
        <v>279588922</v>
      </c>
      <c r="U43" s="70">
        <v>2.2000000000000001E-3</v>
      </c>
    </row>
    <row r="44" spans="1:21" ht="21">
      <c r="A44" s="27" t="s">
        <v>109</v>
      </c>
      <c r="B44" s="60"/>
      <c r="C44" s="61">
        <v>0</v>
      </c>
      <c r="D44" s="61"/>
      <c r="E44" s="61">
        <v>11065272</v>
      </c>
      <c r="F44" s="61"/>
      <c r="G44" s="61">
        <v>213908430</v>
      </c>
      <c r="H44" s="61"/>
      <c r="I44" s="61">
        <v>224973702</v>
      </c>
      <c r="K44" s="70">
        <v>3.0999999999999999E-3</v>
      </c>
      <c r="M44" s="61">
        <v>0</v>
      </c>
      <c r="N44" s="61"/>
      <c r="O44" s="61">
        <v>0</v>
      </c>
      <c r="P44" s="61"/>
      <c r="Q44" s="61">
        <v>213908430</v>
      </c>
      <c r="R44" s="60"/>
      <c r="S44" s="61">
        <v>213908430</v>
      </c>
      <c r="U44" s="70">
        <v>1.6999999999999999E-3</v>
      </c>
    </row>
    <row r="45" spans="1:21" ht="21">
      <c r="A45" s="27" t="s">
        <v>143</v>
      </c>
      <c r="B45" s="60"/>
      <c r="C45" s="61">
        <v>0</v>
      </c>
      <c r="D45" s="61"/>
      <c r="E45" s="61">
        <v>0</v>
      </c>
      <c r="F45" s="61"/>
      <c r="G45" s="61">
        <v>0</v>
      </c>
      <c r="H45" s="61"/>
      <c r="I45" s="61">
        <v>0</v>
      </c>
      <c r="K45" s="70">
        <v>0</v>
      </c>
      <c r="M45" s="61">
        <v>0</v>
      </c>
      <c r="N45" s="61"/>
      <c r="O45" s="61">
        <v>0</v>
      </c>
      <c r="P45" s="61"/>
      <c r="Q45" s="61">
        <v>32567031</v>
      </c>
      <c r="R45" s="60"/>
      <c r="S45" s="61">
        <v>32567031</v>
      </c>
      <c r="U45" s="70">
        <v>2.9999999999999997E-4</v>
      </c>
    </row>
    <row r="46" spans="1:21" ht="21">
      <c r="A46" s="27" t="s">
        <v>118</v>
      </c>
      <c r="B46" s="60"/>
      <c r="C46" s="61">
        <v>0</v>
      </c>
      <c r="D46" s="61"/>
      <c r="E46" s="61">
        <v>0</v>
      </c>
      <c r="F46" s="61"/>
      <c r="G46" s="61">
        <v>0</v>
      </c>
      <c r="H46" s="61"/>
      <c r="I46" s="61">
        <v>0</v>
      </c>
      <c r="K46" s="70">
        <v>0</v>
      </c>
      <c r="M46" s="61">
        <v>0</v>
      </c>
      <c r="N46" s="61"/>
      <c r="O46" s="61">
        <v>0</v>
      </c>
      <c r="P46" s="61"/>
      <c r="Q46" s="61">
        <v>12323104</v>
      </c>
      <c r="R46" s="60"/>
      <c r="S46" s="61">
        <v>12323104</v>
      </c>
      <c r="U46" s="70">
        <v>1E-4</v>
      </c>
    </row>
    <row r="47" spans="1:21" ht="21">
      <c r="A47" s="27" t="s">
        <v>150</v>
      </c>
      <c r="B47" s="60"/>
      <c r="C47" s="61">
        <v>0</v>
      </c>
      <c r="D47" s="61"/>
      <c r="E47" s="61">
        <v>-29919263</v>
      </c>
      <c r="F47" s="61"/>
      <c r="G47" s="61">
        <v>0</v>
      </c>
      <c r="H47" s="61"/>
      <c r="I47" s="61">
        <v>-29919263</v>
      </c>
      <c r="K47" s="70">
        <v>-4.0000000000000002E-4</v>
      </c>
      <c r="M47" s="61">
        <v>0</v>
      </c>
      <c r="N47" s="61"/>
      <c r="O47" s="61">
        <v>-29919263</v>
      </c>
      <c r="P47" s="61"/>
      <c r="Q47" s="61">
        <v>0</v>
      </c>
      <c r="R47" s="60"/>
      <c r="S47" s="61">
        <v>-29919263</v>
      </c>
      <c r="U47" s="70">
        <v>-2.0000000000000001E-4</v>
      </c>
    </row>
    <row r="48" spans="1:21" ht="21">
      <c r="A48" s="27" t="s">
        <v>163</v>
      </c>
      <c r="B48" s="60"/>
      <c r="C48" s="61">
        <v>0</v>
      </c>
      <c r="D48" s="61"/>
      <c r="E48" s="61">
        <v>-283667768</v>
      </c>
      <c r="F48" s="61"/>
      <c r="G48" s="61">
        <v>0</v>
      </c>
      <c r="H48" s="61"/>
      <c r="I48" s="61">
        <v>-283667768</v>
      </c>
      <c r="K48" s="70">
        <v>-3.8999999999999998E-3</v>
      </c>
      <c r="M48" s="61">
        <v>0</v>
      </c>
      <c r="N48" s="61"/>
      <c r="O48" s="61">
        <v>-283667768</v>
      </c>
      <c r="P48" s="61"/>
      <c r="Q48" s="61">
        <v>0</v>
      </c>
      <c r="R48" s="60"/>
      <c r="S48" s="61">
        <v>-283667768</v>
      </c>
      <c r="U48" s="70">
        <v>-2.2000000000000001E-3</v>
      </c>
    </row>
    <row r="49" spans="1:21" ht="21">
      <c r="A49" s="27" t="s">
        <v>113</v>
      </c>
      <c r="B49" s="60"/>
      <c r="C49" s="61">
        <v>0</v>
      </c>
      <c r="D49" s="61"/>
      <c r="E49" s="61">
        <v>0</v>
      </c>
      <c r="F49" s="61"/>
      <c r="G49" s="61">
        <v>0</v>
      </c>
      <c r="H49" s="61"/>
      <c r="I49" s="61">
        <v>0</v>
      </c>
      <c r="K49" s="70">
        <v>0</v>
      </c>
      <c r="M49" s="61">
        <v>0</v>
      </c>
      <c r="N49" s="61"/>
      <c r="O49" s="61">
        <v>0</v>
      </c>
      <c r="P49" s="61"/>
      <c r="Q49" s="61">
        <v>-296332636</v>
      </c>
      <c r="R49" s="60"/>
      <c r="S49" s="61">
        <v>-296332636</v>
      </c>
      <c r="U49" s="70">
        <v>-2.3E-3</v>
      </c>
    </row>
    <row r="50" spans="1:21" ht="21">
      <c r="A50" s="27" t="s">
        <v>162</v>
      </c>
      <c r="B50" s="60"/>
      <c r="C50" s="61">
        <v>0</v>
      </c>
      <c r="D50" s="61"/>
      <c r="E50" s="61">
        <v>-305245225</v>
      </c>
      <c r="F50" s="61"/>
      <c r="G50" s="61">
        <v>0</v>
      </c>
      <c r="H50" s="61"/>
      <c r="I50" s="61">
        <v>-305245225</v>
      </c>
      <c r="K50" s="70">
        <v>-4.1999999999999997E-3</v>
      </c>
      <c r="M50" s="61">
        <v>0</v>
      </c>
      <c r="N50" s="61"/>
      <c r="O50" s="61">
        <v>-305245225</v>
      </c>
      <c r="P50" s="61"/>
      <c r="Q50" s="61">
        <v>0</v>
      </c>
      <c r="R50" s="60"/>
      <c r="S50" s="61">
        <v>-305245225</v>
      </c>
      <c r="U50" s="70">
        <v>-2.3999999999999998E-3</v>
      </c>
    </row>
    <row r="51" spans="1:21" ht="21">
      <c r="A51" s="27" t="s">
        <v>153</v>
      </c>
      <c r="B51" s="60"/>
      <c r="C51" s="61">
        <v>0</v>
      </c>
      <c r="D51" s="61"/>
      <c r="E51" s="61">
        <v>-247889755</v>
      </c>
      <c r="F51" s="61"/>
      <c r="G51" s="61">
        <v>-59152357</v>
      </c>
      <c r="H51" s="61"/>
      <c r="I51" s="61">
        <v>-307042112</v>
      </c>
      <c r="K51" s="70">
        <v>-4.1999999999999997E-3</v>
      </c>
      <c r="M51" s="61">
        <v>0</v>
      </c>
      <c r="N51" s="61"/>
      <c r="O51" s="61">
        <v>-247889755</v>
      </c>
      <c r="P51" s="61"/>
      <c r="Q51" s="61">
        <v>-59152357</v>
      </c>
      <c r="R51" s="60"/>
      <c r="S51" s="61">
        <v>-307042112</v>
      </c>
      <c r="U51" s="70">
        <v>-2.3999999999999998E-3</v>
      </c>
    </row>
    <row r="52" spans="1:21" ht="21">
      <c r="A52" s="27" t="s">
        <v>151</v>
      </c>
      <c r="B52" s="60"/>
      <c r="C52" s="61">
        <v>0</v>
      </c>
      <c r="D52" s="61"/>
      <c r="E52" s="61">
        <v>-318088669</v>
      </c>
      <c r="F52" s="61"/>
      <c r="G52" s="61">
        <v>0</v>
      </c>
      <c r="H52" s="61"/>
      <c r="I52" s="61">
        <v>-318088669</v>
      </c>
      <c r="K52" s="70">
        <v>-4.4000000000000003E-3</v>
      </c>
      <c r="M52" s="61">
        <v>0</v>
      </c>
      <c r="N52" s="61"/>
      <c r="O52" s="61">
        <v>-318088669</v>
      </c>
      <c r="P52" s="61"/>
      <c r="Q52" s="61">
        <v>0</v>
      </c>
      <c r="R52" s="60"/>
      <c r="S52" s="61">
        <v>-318088669</v>
      </c>
      <c r="U52" s="70">
        <v>-2.5000000000000001E-3</v>
      </c>
    </row>
    <row r="53" spans="1:21" ht="21">
      <c r="A53" s="27" t="s">
        <v>132</v>
      </c>
      <c r="B53" s="60"/>
      <c r="C53" s="61">
        <v>0</v>
      </c>
      <c r="D53" s="61"/>
      <c r="E53" s="61">
        <v>299629325</v>
      </c>
      <c r="F53" s="61"/>
      <c r="G53" s="61">
        <v>-345979914</v>
      </c>
      <c r="H53" s="61"/>
      <c r="I53" s="61">
        <v>-46350589</v>
      </c>
      <c r="K53" s="70">
        <v>-5.9999999999999995E-4</v>
      </c>
      <c r="M53" s="61">
        <v>0</v>
      </c>
      <c r="N53" s="61"/>
      <c r="O53" s="61">
        <v>0</v>
      </c>
      <c r="P53" s="61"/>
      <c r="Q53" s="61">
        <v>-345979914</v>
      </c>
      <c r="R53" s="60"/>
      <c r="S53" s="61">
        <v>-345979914</v>
      </c>
      <c r="U53" s="70">
        <v>-2.7000000000000001E-3</v>
      </c>
    </row>
    <row r="54" spans="1:21" ht="21">
      <c r="A54" s="27" t="s">
        <v>154</v>
      </c>
      <c r="B54" s="60"/>
      <c r="C54" s="61">
        <v>0</v>
      </c>
      <c r="D54" s="61"/>
      <c r="E54" s="61">
        <v>-385094905</v>
      </c>
      <c r="F54" s="61"/>
      <c r="G54" s="61">
        <v>0</v>
      </c>
      <c r="H54" s="61"/>
      <c r="I54" s="61">
        <v>-385094905</v>
      </c>
      <c r="K54" s="70">
        <v>-5.3E-3</v>
      </c>
      <c r="M54" s="61">
        <v>0</v>
      </c>
      <c r="N54" s="61"/>
      <c r="O54" s="61">
        <v>-385094905</v>
      </c>
      <c r="P54" s="61"/>
      <c r="Q54" s="61">
        <v>0</v>
      </c>
      <c r="R54" s="60"/>
      <c r="S54" s="61">
        <v>-385094905</v>
      </c>
      <c r="U54" s="70">
        <v>-3.0000000000000001E-3</v>
      </c>
    </row>
    <row r="55" spans="1:21" ht="21">
      <c r="A55" s="27" t="s">
        <v>155</v>
      </c>
      <c r="B55" s="60"/>
      <c r="C55" s="61">
        <v>0</v>
      </c>
      <c r="D55" s="61"/>
      <c r="E55" s="61">
        <v>-696002739</v>
      </c>
      <c r="F55" s="61"/>
      <c r="G55" s="61">
        <v>0</v>
      </c>
      <c r="H55" s="61"/>
      <c r="I55" s="61">
        <v>-696002739</v>
      </c>
      <c r="K55" s="70">
        <v>-9.5999999999999992E-3</v>
      </c>
      <c r="M55" s="61">
        <v>0</v>
      </c>
      <c r="N55" s="61"/>
      <c r="O55" s="61">
        <v>-696002739</v>
      </c>
      <c r="P55" s="61"/>
      <c r="Q55" s="61">
        <v>0</v>
      </c>
      <c r="R55" s="60"/>
      <c r="S55" s="61">
        <v>-696002739</v>
      </c>
      <c r="U55" s="70">
        <v>-5.4999999999999997E-3</v>
      </c>
    </row>
    <row r="56" spans="1:21" ht="21">
      <c r="A56" s="27" t="s">
        <v>133</v>
      </c>
      <c r="B56" s="60"/>
      <c r="C56" s="61">
        <v>0</v>
      </c>
      <c r="D56" s="61"/>
      <c r="E56" s="61">
        <v>0</v>
      </c>
      <c r="F56" s="61"/>
      <c r="G56" s="61">
        <v>0</v>
      </c>
      <c r="H56" s="61"/>
      <c r="I56" s="61">
        <v>0</v>
      </c>
      <c r="K56" s="70">
        <v>0</v>
      </c>
      <c r="M56" s="61">
        <v>0</v>
      </c>
      <c r="N56" s="61"/>
      <c r="O56" s="61">
        <v>0</v>
      </c>
      <c r="P56" s="61"/>
      <c r="Q56" s="61">
        <v>-708144467</v>
      </c>
      <c r="R56" s="60"/>
      <c r="S56" s="61">
        <v>-708144467</v>
      </c>
      <c r="U56" s="70">
        <v>-5.5999999999999999E-3</v>
      </c>
    </row>
    <row r="57" spans="1:21" ht="21">
      <c r="A57" s="27" t="s">
        <v>159</v>
      </c>
      <c r="B57" s="60"/>
      <c r="C57" s="61">
        <v>0</v>
      </c>
      <c r="D57" s="61"/>
      <c r="E57" s="61">
        <v>0</v>
      </c>
      <c r="F57" s="61"/>
      <c r="G57" s="61">
        <v>-887060829</v>
      </c>
      <c r="H57" s="61"/>
      <c r="I57" s="61">
        <v>-887060829</v>
      </c>
      <c r="K57" s="70">
        <v>-1.23E-2</v>
      </c>
      <c r="M57" s="61">
        <v>0</v>
      </c>
      <c r="N57" s="61"/>
      <c r="O57" s="61">
        <v>0</v>
      </c>
      <c r="P57" s="61"/>
      <c r="Q57" s="61">
        <v>-887060829</v>
      </c>
      <c r="R57" s="60"/>
      <c r="S57" s="61">
        <v>-887060829</v>
      </c>
      <c r="U57" s="70">
        <v>-7.0000000000000001E-3</v>
      </c>
    </row>
    <row r="58" spans="1:21" ht="21">
      <c r="A58" s="27" t="s">
        <v>158</v>
      </c>
      <c r="B58" s="60"/>
      <c r="C58" s="61">
        <v>0</v>
      </c>
      <c r="D58" s="61"/>
      <c r="E58" s="61">
        <v>-1035846802</v>
      </c>
      <c r="F58" s="61"/>
      <c r="G58" s="61">
        <v>0</v>
      </c>
      <c r="H58" s="61"/>
      <c r="I58" s="61">
        <v>-1035846802</v>
      </c>
      <c r="K58" s="70">
        <v>-1.43E-2</v>
      </c>
      <c r="M58" s="61">
        <v>0</v>
      </c>
      <c r="N58" s="61"/>
      <c r="O58" s="61">
        <v>-1035846802</v>
      </c>
      <c r="P58" s="61"/>
      <c r="Q58" s="61">
        <v>0</v>
      </c>
      <c r="R58" s="60"/>
      <c r="S58" s="61">
        <v>-1035846802</v>
      </c>
      <c r="U58" s="70">
        <v>-8.0999999999999996E-3</v>
      </c>
    </row>
    <row r="59" spans="1:21" ht="21">
      <c r="A59" s="27" t="s">
        <v>140</v>
      </c>
      <c r="B59" s="60"/>
      <c r="C59" s="61">
        <v>0</v>
      </c>
      <c r="D59" s="61"/>
      <c r="E59" s="61">
        <v>-1288831087</v>
      </c>
      <c r="F59" s="61"/>
      <c r="G59" s="61">
        <v>0</v>
      </c>
      <c r="H59" s="61"/>
      <c r="I59" s="61">
        <v>-1288831087</v>
      </c>
      <c r="K59" s="70">
        <v>-1.78E-2</v>
      </c>
      <c r="M59" s="61">
        <v>0</v>
      </c>
      <c r="N59" s="61"/>
      <c r="O59" s="61">
        <v>-1086441212</v>
      </c>
      <c r="P59" s="61"/>
      <c r="Q59" s="61">
        <v>0</v>
      </c>
      <c r="R59" s="60"/>
      <c r="S59" s="61">
        <v>-1086441212</v>
      </c>
      <c r="U59" s="70">
        <v>-8.5000000000000006E-3</v>
      </c>
    </row>
    <row r="60" spans="1:21" ht="21">
      <c r="A60" s="27" t="s">
        <v>152</v>
      </c>
      <c r="B60" s="60"/>
      <c r="C60" s="61">
        <v>0</v>
      </c>
      <c r="D60" s="61"/>
      <c r="E60" s="61">
        <v>-1293184944</v>
      </c>
      <c r="F60" s="61"/>
      <c r="G60" s="61">
        <v>0</v>
      </c>
      <c r="H60" s="61"/>
      <c r="I60" s="61">
        <v>-1293184944</v>
      </c>
      <c r="K60" s="70">
        <v>-1.7899999999999999E-2</v>
      </c>
      <c r="M60" s="61">
        <v>0</v>
      </c>
      <c r="N60" s="61"/>
      <c r="O60" s="61">
        <v>-1293184944</v>
      </c>
      <c r="P60" s="61"/>
      <c r="Q60" s="61">
        <v>0</v>
      </c>
      <c r="R60" s="60"/>
      <c r="S60" s="61">
        <v>-1293184944</v>
      </c>
      <c r="U60" s="70">
        <v>-1.0200000000000001E-2</v>
      </c>
    </row>
    <row r="61" spans="1:21" ht="21.75" thickBot="1">
      <c r="A61" s="3" t="s">
        <v>71</v>
      </c>
      <c r="C61" s="66">
        <f>SUM(C9:C60)</f>
        <v>0</v>
      </c>
      <c r="D61" s="61"/>
      <c r="E61" s="66">
        <f>SUM(E9:E60)</f>
        <v>13972590206</v>
      </c>
      <c r="F61" s="61"/>
      <c r="G61" s="66">
        <f>SUM(G9:G60)</f>
        <v>56984811776</v>
      </c>
      <c r="H61" s="61"/>
      <c r="I61" s="66">
        <f>SUM(I9:I60)</f>
        <v>70957401982</v>
      </c>
      <c r="K61" s="8">
        <f>SUM(K9:K60)</f>
        <v>0.9819</v>
      </c>
      <c r="M61" s="65">
        <f>SUM(M9:M60)</f>
        <v>0</v>
      </c>
      <c r="N61" s="60"/>
      <c r="O61" s="65">
        <f>SUM(O9:O60)</f>
        <v>49596802974</v>
      </c>
      <c r="P61" s="60"/>
      <c r="Q61" s="65">
        <f>SUM(Q9:Q60)</f>
        <v>75021647799</v>
      </c>
      <c r="R61" s="60"/>
      <c r="S61" s="66">
        <f>SUM(S9:S60)</f>
        <v>124618450773</v>
      </c>
      <c r="U61" s="8">
        <f>SUM(U9:U60)</f>
        <v>0.97950000000000026</v>
      </c>
    </row>
    <row r="62" spans="1:21" ht="19.5" thickTop="1"/>
  </sheetData>
  <sortState ref="A9:U60">
    <sortCondition descending="1" ref="S9:S60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view="pageBreakPreview" zoomScale="85" zoomScaleNormal="100" zoomScaleSheetLayoutView="85" workbookViewId="0">
      <selection activeCell="C18" sqref="C18"/>
    </sheetView>
  </sheetViews>
  <sheetFormatPr defaultRowHeight="18.7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18" customFormat="1" ht="25.5">
      <c r="A5" s="37" t="s">
        <v>94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30.75" thickBot="1">
      <c r="A7" s="39" t="s">
        <v>50</v>
      </c>
      <c r="C7" s="44" t="s">
        <v>48</v>
      </c>
      <c r="D7" s="44" t="s">
        <v>48</v>
      </c>
      <c r="E7" s="44" t="s">
        <v>48</v>
      </c>
      <c r="F7" s="44" t="s">
        <v>48</v>
      </c>
      <c r="G7" s="44" t="s">
        <v>48</v>
      </c>
      <c r="H7" s="44" t="s">
        <v>48</v>
      </c>
      <c r="I7" s="44" t="s">
        <v>48</v>
      </c>
      <c r="K7" s="44" t="s">
        <v>49</v>
      </c>
      <c r="L7" s="44" t="s">
        <v>49</v>
      </c>
      <c r="M7" s="44" t="s">
        <v>49</v>
      </c>
      <c r="N7" s="44" t="s">
        <v>49</v>
      </c>
      <c r="O7" s="44" t="s">
        <v>49</v>
      </c>
      <c r="P7" s="44" t="s">
        <v>49</v>
      </c>
      <c r="Q7" s="44" t="s">
        <v>49</v>
      </c>
    </row>
    <row r="8" spans="1:17" ht="30.75" thickBot="1">
      <c r="A8" s="44" t="s">
        <v>50</v>
      </c>
      <c r="C8" s="43" t="s">
        <v>70</v>
      </c>
      <c r="D8" s="12"/>
      <c r="E8" s="43" t="s">
        <v>67</v>
      </c>
      <c r="F8" s="12"/>
      <c r="G8" s="43" t="s">
        <v>68</v>
      </c>
      <c r="H8" s="12"/>
      <c r="I8" s="43" t="s">
        <v>71</v>
      </c>
      <c r="K8" s="43" t="s">
        <v>70</v>
      </c>
      <c r="L8" s="12"/>
      <c r="M8" s="50" t="s">
        <v>67</v>
      </c>
      <c r="N8" s="12"/>
      <c r="O8" s="43" t="s">
        <v>68</v>
      </c>
      <c r="P8" s="12"/>
      <c r="Q8" s="43" t="s">
        <v>71</v>
      </c>
    </row>
    <row r="9" spans="1:17" ht="21">
      <c r="A9" s="3" t="s">
        <v>102</v>
      </c>
      <c r="C9" s="21">
        <v>0</v>
      </c>
      <c r="E9" s="21">
        <v>0</v>
      </c>
      <c r="G9" s="21">
        <v>0</v>
      </c>
      <c r="I9" s="21">
        <v>0</v>
      </c>
      <c r="K9" s="21">
        <v>0</v>
      </c>
      <c r="M9" s="21">
        <v>0</v>
      </c>
      <c r="O9" s="21">
        <v>0</v>
      </c>
      <c r="Q9" s="21">
        <v>0</v>
      </c>
    </row>
    <row r="10" spans="1:17" ht="21">
      <c r="A10" s="3"/>
      <c r="C10" s="21"/>
      <c r="E10" s="21"/>
      <c r="G10" s="21"/>
      <c r="I10" s="21">
        <f t="shared" ref="I10:I19" si="0">C10+E10+G10</f>
        <v>0</v>
      </c>
      <c r="K10" s="21"/>
      <c r="O10" s="21"/>
      <c r="Q10" s="21">
        <f t="shared" ref="Q10:Q19" si="1">K10+M10+O10</f>
        <v>0</v>
      </c>
    </row>
    <row r="11" spans="1:17" ht="21">
      <c r="A11" s="3"/>
      <c r="C11" s="21"/>
      <c r="E11" s="21"/>
      <c r="G11" s="21"/>
      <c r="I11" s="21">
        <f t="shared" si="0"/>
        <v>0</v>
      </c>
      <c r="K11" s="21"/>
      <c r="O11" s="21"/>
      <c r="Q11" s="21">
        <f t="shared" si="1"/>
        <v>0</v>
      </c>
    </row>
    <row r="12" spans="1:17" ht="21">
      <c r="A12" s="3"/>
      <c r="C12" s="21"/>
      <c r="E12" s="21"/>
      <c r="G12" s="21"/>
      <c r="I12" s="21">
        <f t="shared" si="0"/>
        <v>0</v>
      </c>
      <c r="K12" s="21"/>
      <c r="O12" s="21"/>
      <c r="Q12" s="21">
        <f t="shared" si="1"/>
        <v>0</v>
      </c>
    </row>
    <row r="13" spans="1:17" ht="21">
      <c r="A13" s="3"/>
      <c r="C13" s="21"/>
      <c r="E13" s="21"/>
      <c r="G13" s="21"/>
      <c r="I13" s="21">
        <f t="shared" si="0"/>
        <v>0</v>
      </c>
      <c r="K13" s="21"/>
      <c r="O13" s="21"/>
      <c r="Q13" s="21">
        <f t="shared" si="1"/>
        <v>0</v>
      </c>
    </row>
    <row r="14" spans="1:17" ht="21">
      <c r="A14" s="3"/>
      <c r="C14" s="21"/>
      <c r="E14" s="21"/>
      <c r="G14" s="21"/>
      <c r="I14" s="21">
        <f t="shared" si="0"/>
        <v>0</v>
      </c>
      <c r="K14" s="21"/>
      <c r="O14" s="21"/>
      <c r="Q14" s="21">
        <f t="shared" si="1"/>
        <v>0</v>
      </c>
    </row>
    <row r="15" spans="1:17" ht="21">
      <c r="A15" s="3"/>
      <c r="C15" s="21"/>
      <c r="E15" s="21"/>
      <c r="G15" s="21"/>
      <c r="I15" s="21">
        <f t="shared" si="0"/>
        <v>0</v>
      </c>
      <c r="K15" s="21"/>
      <c r="O15" s="21"/>
      <c r="Q15" s="21">
        <f t="shared" si="1"/>
        <v>0</v>
      </c>
    </row>
    <row r="16" spans="1:17" ht="21">
      <c r="A16" s="3"/>
      <c r="C16" s="21"/>
      <c r="E16" s="21"/>
      <c r="G16" s="21"/>
      <c r="I16" s="21">
        <f t="shared" si="0"/>
        <v>0</v>
      </c>
      <c r="K16" s="21"/>
      <c r="O16" s="21"/>
      <c r="Q16" s="21">
        <f t="shared" si="1"/>
        <v>0</v>
      </c>
    </row>
    <row r="17" spans="1:17" ht="21">
      <c r="A17" s="3"/>
      <c r="C17" s="21"/>
      <c r="E17" s="21"/>
      <c r="G17" s="21"/>
      <c r="I17" s="21">
        <f t="shared" si="0"/>
        <v>0</v>
      </c>
      <c r="K17" s="21"/>
      <c r="O17" s="21"/>
      <c r="Q17" s="21">
        <f t="shared" si="1"/>
        <v>0</v>
      </c>
    </row>
    <row r="18" spans="1:17" ht="21">
      <c r="A18" s="3"/>
      <c r="C18" s="21"/>
      <c r="E18" s="21"/>
      <c r="G18" s="21"/>
      <c r="I18" s="21">
        <f t="shared" si="0"/>
        <v>0</v>
      </c>
      <c r="K18" s="21"/>
      <c r="O18" s="21"/>
      <c r="Q18" s="21">
        <f t="shared" si="1"/>
        <v>0</v>
      </c>
    </row>
    <row r="19" spans="1:17" ht="21">
      <c r="A19" s="3"/>
      <c r="C19" s="21"/>
      <c r="E19" s="21"/>
      <c r="G19" s="21"/>
      <c r="I19" s="21">
        <f t="shared" si="0"/>
        <v>0</v>
      </c>
      <c r="K19" s="21"/>
      <c r="O19" s="21"/>
      <c r="Q19" s="21">
        <f t="shared" si="1"/>
        <v>0</v>
      </c>
    </row>
    <row r="20" spans="1:17" ht="19.5" thickBot="1">
      <c r="A20" s="2" t="s">
        <v>71</v>
      </c>
      <c r="C20" s="23">
        <f>SUM(C9:C19)</f>
        <v>0</v>
      </c>
      <c r="E20" s="23">
        <f>SUM(E9:E19)</f>
        <v>0</v>
      </c>
      <c r="G20" s="23">
        <f>SUM(G9:G19)</f>
        <v>0</v>
      </c>
      <c r="I20" s="23">
        <f>SUM(I9:I19)</f>
        <v>0</v>
      </c>
      <c r="K20" s="23">
        <f>SUM(K9:K19)</f>
        <v>0</v>
      </c>
      <c r="M20" s="23">
        <f>SUM(M9:M19)</f>
        <v>0</v>
      </c>
      <c r="O20" s="23">
        <f>SUM(O9:O19)</f>
        <v>0</v>
      </c>
      <c r="Q20" s="23">
        <f>SUM(Q9:Q19)</f>
        <v>0</v>
      </c>
    </row>
    <row r="21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rightToLeft="1" view="pageBreakPreview" zoomScale="60" zoomScaleNormal="100" workbookViewId="0">
      <selection activeCell="I25" sqref="I25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30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s="14" customFormat="1" ht="25.5">
      <c r="A5" s="37" t="s">
        <v>95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7" spans="1:12" ht="30.75" thickBot="1">
      <c r="A7" s="44" t="s">
        <v>72</v>
      </c>
      <c r="B7" s="44" t="s">
        <v>72</v>
      </c>
      <c r="C7" s="44" t="s">
        <v>72</v>
      </c>
      <c r="E7" s="44" t="s">
        <v>48</v>
      </c>
      <c r="F7" s="44" t="s">
        <v>48</v>
      </c>
      <c r="G7" s="44" t="s">
        <v>48</v>
      </c>
      <c r="I7" s="44" t="s">
        <v>49</v>
      </c>
      <c r="J7" s="44" t="s">
        <v>49</v>
      </c>
      <c r="K7" s="44" t="s">
        <v>49</v>
      </c>
    </row>
    <row r="8" spans="1:12" ht="30.75" thickBot="1">
      <c r="A8" s="43" t="s">
        <v>73</v>
      </c>
      <c r="B8" s="12"/>
      <c r="C8" s="43" t="s">
        <v>36</v>
      </c>
      <c r="E8" s="43" t="s">
        <v>74</v>
      </c>
      <c r="F8" s="12"/>
      <c r="G8" s="43" t="s">
        <v>75</v>
      </c>
      <c r="I8" s="43" t="s">
        <v>74</v>
      </c>
      <c r="J8" s="12"/>
      <c r="K8" s="43" t="s">
        <v>75</v>
      </c>
    </row>
    <row r="9" spans="1:12" ht="21">
      <c r="A9" s="36" t="s">
        <v>45</v>
      </c>
      <c r="C9" s="4" t="s">
        <v>98</v>
      </c>
      <c r="E9" s="4">
        <v>575633</v>
      </c>
      <c r="G9" s="4" t="s">
        <v>55</v>
      </c>
      <c r="I9" s="4">
        <v>1246205</v>
      </c>
      <c r="J9" s="21"/>
      <c r="K9" s="21" t="s">
        <v>55</v>
      </c>
      <c r="L9" s="4">
        <f t="shared" ref="L9:L25" si="0">SUM(E9:K9)</f>
        <v>1821838</v>
      </c>
    </row>
    <row r="10" spans="1:12" ht="21">
      <c r="A10" s="36" t="s">
        <v>44</v>
      </c>
      <c r="C10" s="4" t="s">
        <v>99</v>
      </c>
      <c r="E10" s="4">
        <v>34144720</v>
      </c>
      <c r="G10" s="4" t="s">
        <v>55</v>
      </c>
      <c r="I10" s="4">
        <v>39724426</v>
      </c>
      <c r="J10" s="21"/>
      <c r="K10" s="21" t="s">
        <v>55</v>
      </c>
      <c r="L10" s="4">
        <f t="shared" si="0"/>
        <v>73869146</v>
      </c>
    </row>
    <row r="11" spans="1:12" ht="21">
      <c r="A11" s="36" t="s">
        <v>105</v>
      </c>
      <c r="C11" s="4" t="s">
        <v>145</v>
      </c>
      <c r="E11" s="4">
        <v>1181939</v>
      </c>
      <c r="G11" s="4" t="s">
        <v>55</v>
      </c>
      <c r="I11" s="4">
        <v>2557735</v>
      </c>
      <c r="J11" s="21"/>
      <c r="K11" s="21" t="s">
        <v>55</v>
      </c>
      <c r="L11" s="4">
        <f t="shared" si="0"/>
        <v>3739674</v>
      </c>
    </row>
    <row r="12" spans="1:12" ht="21">
      <c r="A12" s="3"/>
      <c r="E12" s="21"/>
      <c r="F12" s="21"/>
      <c r="G12" s="21"/>
      <c r="H12" s="21"/>
      <c r="I12" s="21"/>
      <c r="J12" s="21"/>
      <c r="K12" s="21"/>
      <c r="L12" s="4"/>
    </row>
    <row r="13" spans="1:12" ht="21">
      <c r="A13" s="3"/>
      <c r="E13" s="21"/>
      <c r="F13" s="21"/>
      <c r="G13" s="21"/>
      <c r="H13" s="21"/>
      <c r="I13" s="21"/>
      <c r="J13" s="21"/>
      <c r="K13" s="21"/>
      <c r="L13" s="4"/>
    </row>
    <row r="14" spans="1:12" ht="21">
      <c r="A14" s="3"/>
      <c r="E14" s="21"/>
      <c r="F14" s="21"/>
      <c r="G14" s="21"/>
      <c r="H14" s="21"/>
      <c r="I14" s="21"/>
      <c r="J14" s="21"/>
      <c r="K14" s="21"/>
      <c r="L14" s="4"/>
    </row>
    <row r="15" spans="1:12" ht="21">
      <c r="A15" s="3"/>
      <c r="E15" s="21"/>
      <c r="F15" s="21"/>
      <c r="G15" s="21"/>
      <c r="H15" s="21"/>
      <c r="I15" s="21"/>
      <c r="J15" s="21"/>
      <c r="K15" s="21"/>
      <c r="L15" s="4"/>
    </row>
    <row r="16" spans="1:12" ht="21">
      <c r="A16" s="3"/>
      <c r="E16" s="21"/>
      <c r="F16" s="21"/>
      <c r="G16" s="21"/>
      <c r="H16" s="21"/>
      <c r="I16" s="21"/>
      <c r="J16" s="21"/>
      <c r="K16" s="21"/>
      <c r="L16" s="4"/>
    </row>
    <row r="17" spans="1:12" ht="21">
      <c r="A17" s="3"/>
      <c r="E17" s="21"/>
      <c r="F17" s="21"/>
      <c r="G17" s="21"/>
      <c r="H17" s="21"/>
      <c r="I17" s="21"/>
      <c r="J17" s="21"/>
      <c r="K17" s="21"/>
      <c r="L17" s="4"/>
    </row>
    <row r="18" spans="1:12" ht="21">
      <c r="A18" s="3"/>
      <c r="E18" s="21"/>
      <c r="F18" s="21"/>
      <c r="G18" s="21"/>
      <c r="H18" s="21"/>
      <c r="I18" s="21"/>
      <c r="J18" s="21"/>
      <c r="K18" s="21"/>
      <c r="L18" s="4"/>
    </row>
    <row r="19" spans="1:12" ht="21">
      <c r="A19" s="3"/>
      <c r="E19" s="21"/>
      <c r="F19" s="21"/>
      <c r="G19" s="21"/>
      <c r="H19" s="21"/>
      <c r="I19" s="21"/>
      <c r="J19" s="21"/>
      <c r="K19" s="21"/>
      <c r="L19" s="4"/>
    </row>
    <row r="20" spans="1:12" ht="21">
      <c r="A20" s="3"/>
      <c r="E20" s="21"/>
      <c r="F20" s="21"/>
      <c r="G20" s="21"/>
      <c r="H20" s="21"/>
      <c r="I20" s="21"/>
      <c r="J20" s="21"/>
      <c r="K20" s="21"/>
      <c r="L20" s="4"/>
    </row>
    <row r="21" spans="1:12" ht="21">
      <c r="A21" s="3"/>
      <c r="E21" s="21"/>
      <c r="F21" s="21"/>
      <c r="G21" s="21"/>
      <c r="H21" s="21"/>
      <c r="I21" s="21"/>
      <c r="J21" s="21"/>
      <c r="K21" s="21"/>
      <c r="L21" s="4"/>
    </row>
    <row r="22" spans="1:12" ht="21">
      <c r="A22" s="3"/>
      <c r="E22" s="21"/>
      <c r="F22" s="21"/>
      <c r="G22" s="21"/>
      <c r="H22" s="21"/>
      <c r="I22" s="21"/>
      <c r="J22" s="21"/>
      <c r="K22" s="21"/>
      <c r="L22" s="4"/>
    </row>
    <row r="23" spans="1:12" ht="21">
      <c r="A23" s="3"/>
      <c r="E23" s="21"/>
      <c r="F23" s="21"/>
      <c r="G23" s="21"/>
      <c r="H23" s="21"/>
      <c r="I23" s="21"/>
      <c r="J23" s="21"/>
      <c r="K23" s="21"/>
      <c r="L23" s="4"/>
    </row>
    <row r="24" spans="1:12" ht="21">
      <c r="A24" s="3"/>
      <c r="E24" s="21"/>
      <c r="F24" s="21"/>
      <c r="G24" s="21"/>
      <c r="H24" s="21"/>
      <c r="I24" s="21"/>
      <c r="J24" s="21"/>
      <c r="K24" s="21"/>
      <c r="L24" s="4"/>
    </row>
    <row r="25" spans="1:12" ht="19.5" thickBot="1">
      <c r="A25" s="2" t="s">
        <v>71</v>
      </c>
      <c r="E25" s="7">
        <f>SUM(E9:E24)</f>
        <v>35902292</v>
      </c>
      <c r="G25" s="13"/>
      <c r="I25" s="7">
        <f>SUM(I9:I24)</f>
        <v>43528366</v>
      </c>
      <c r="K25" s="13"/>
      <c r="L25" s="4">
        <f t="shared" si="0"/>
        <v>79430658</v>
      </c>
    </row>
    <row r="26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G13" sqref="G13"/>
    </sheetView>
  </sheetViews>
  <sheetFormatPr defaultRowHeight="18.7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3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</row>
    <row r="3" spans="1:5" ht="30">
      <c r="A3" s="38" t="s">
        <v>46</v>
      </c>
      <c r="B3" s="38"/>
      <c r="C3" s="38"/>
      <c r="D3" s="38"/>
      <c r="E3" s="38"/>
    </row>
    <row r="4" spans="1:5" ht="30">
      <c r="A4" s="38" t="str">
        <f>سهام!A4</f>
        <v>برای ماه منتهی به 1399/02/31</v>
      </c>
      <c r="B4" s="38"/>
      <c r="C4" s="38"/>
      <c r="D4" s="38"/>
      <c r="E4" s="38"/>
    </row>
    <row r="5" spans="1:5" customFormat="1" ht="25.5">
      <c r="A5" s="37" t="s">
        <v>96</v>
      </c>
      <c r="B5" s="37"/>
      <c r="C5" s="37"/>
      <c r="D5" s="37"/>
      <c r="E5" s="37"/>
    </row>
    <row r="7" spans="1:5" ht="30.75" thickBot="1">
      <c r="A7" s="39" t="s">
        <v>76</v>
      </c>
      <c r="C7" s="44" t="s">
        <v>48</v>
      </c>
      <c r="E7" s="44" t="str">
        <f>'درآمد سپرده بانکی '!I7</f>
        <v>از ابتدای سال مالی تا پایان ماه</v>
      </c>
    </row>
    <row r="8" spans="1:5" ht="30.75" thickBot="1">
      <c r="A8" s="44" t="s">
        <v>76</v>
      </c>
      <c r="C8" s="44" t="s">
        <v>39</v>
      </c>
      <c r="E8" s="44" t="s">
        <v>39</v>
      </c>
    </row>
    <row r="9" spans="1:5" ht="21">
      <c r="A9" s="3" t="s">
        <v>77</v>
      </c>
      <c r="C9" s="4">
        <v>90888988</v>
      </c>
      <c r="E9" s="4">
        <v>312892668</v>
      </c>
    </row>
    <row r="10" spans="1:5" ht="21">
      <c r="A10" s="3" t="s">
        <v>165</v>
      </c>
      <c r="C10" s="4">
        <v>112524</v>
      </c>
      <c r="E10" s="4">
        <v>112524</v>
      </c>
    </row>
    <row r="11" spans="1:5" ht="21">
      <c r="A11" s="3" t="s">
        <v>166</v>
      </c>
      <c r="C11" s="4">
        <v>0</v>
      </c>
      <c r="E11" s="4">
        <v>0</v>
      </c>
    </row>
    <row r="12" spans="1:5" ht="21.75" thickBot="1">
      <c r="A12" s="3" t="s">
        <v>71</v>
      </c>
      <c r="C12" s="7">
        <f>SUM(C9:C11)</f>
        <v>91001512</v>
      </c>
      <c r="E12" s="7">
        <f>SUM(E9:E11)</f>
        <v>313005192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tabSelected="1" zoomScaleNormal="100" workbookViewId="0">
      <selection activeCell="G14" sqref="G14"/>
    </sheetView>
  </sheetViews>
  <sheetFormatPr defaultRowHeight="18.7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</row>
    <row r="3" spans="1:23" ht="30">
      <c r="A3" s="38" t="s">
        <v>46</v>
      </c>
      <c r="B3" s="38"/>
      <c r="C3" s="38"/>
      <c r="D3" s="38"/>
      <c r="E3" s="38"/>
      <c r="F3" s="38"/>
      <c r="G3" s="38"/>
    </row>
    <row r="4" spans="1:23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</row>
    <row r="5" spans="1:23" customFormat="1" ht="25.5">
      <c r="A5" s="37" t="s">
        <v>97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7" spans="1:23" ht="30.75" thickBot="1">
      <c r="A7" s="44" t="s">
        <v>50</v>
      </c>
      <c r="C7" s="44" t="s">
        <v>39</v>
      </c>
      <c r="E7" s="55" t="s">
        <v>69</v>
      </c>
      <c r="G7" s="55" t="s">
        <v>11</v>
      </c>
      <c r="I7" s="4"/>
    </row>
    <row r="8" spans="1:23" ht="21">
      <c r="A8" s="3" t="s">
        <v>78</v>
      </c>
      <c r="C8" s="4">
        <f>'سرمایه‌گذاری در سهام '!S61</f>
        <v>124618450773</v>
      </c>
      <c r="E8" s="70">
        <f>C8/$C$12</f>
        <v>0.99714716061051301</v>
      </c>
      <c r="F8" s="3"/>
      <c r="G8" s="70">
        <f>C8/سهام!$AE$8</f>
        <v>0.32458870741620549</v>
      </c>
      <c r="I8" s="6"/>
    </row>
    <row r="9" spans="1:23" ht="21">
      <c r="A9" s="3" t="s">
        <v>79</v>
      </c>
      <c r="C9" s="4">
        <f>'سرمایه‌گذاری در اوراق بهادار '!Q20</f>
        <v>0</v>
      </c>
      <c r="E9" s="70">
        <f t="shared" ref="E9:E11" si="0">C9/$C$12</f>
        <v>0</v>
      </c>
      <c r="F9" s="3"/>
      <c r="G9" s="70">
        <f>C9/سهام!$AE$8</f>
        <v>0</v>
      </c>
      <c r="I9" s="6"/>
    </row>
    <row r="10" spans="1:23" ht="21">
      <c r="A10" s="3" t="s">
        <v>80</v>
      </c>
      <c r="C10" s="4">
        <f>'درآمد سپرده بانکی '!I25</f>
        <v>43528366</v>
      </c>
      <c r="E10" s="70">
        <f t="shared" si="0"/>
        <v>3.4829663098587645E-4</v>
      </c>
      <c r="F10" s="3"/>
      <c r="G10" s="70">
        <f>C10/سهام!$AE$8</f>
        <v>1.1337659847510057E-4</v>
      </c>
      <c r="I10" s="6"/>
    </row>
    <row r="11" spans="1:23" ht="21">
      <c r="A11" s="3" t="s">
        <v>167</v>
      </c>
      <c r="C11" s="4">
        <f>'سایر درآمدها '!E12</f>
        <v>313005192</v>
      </c>
      <c r="E11" s="70">
        <f t="shared" si="0"/>
        <v>2.5045427585011441E-3</v>
      </c>
      <c r="F11" s="3"/>
      <c r="G11" s="70">
        <f>C11/سهام!$AE$8</f>
        <v>8.15272137116421E-4</v>
      </c>
      <c r="I11" s="6"/>
    </row>
    <row r="12" spans="1:23" ht="19.5" thickBot="1">
      <c r="A12" s="2" t="s">
        <v>71</v>
      </c>
      <c r="C12" s="7">
        <f>SUM(C8:C11)</f>
        <v>124974984331</v>
      </c>
      <c r="E12" s="26">
        <f>SUM(E8:E10)</f>
        <v>0.99749545724149891</v>
      </c>
      <c r="G12" s="8">
        <f>SUM(G8:G10)</f>
        <v>0.32470208401468059</v>
      </c>
    </row>
    <row r="13" spans="1:23" ht="19.5" thickTop="1"/>
    <row r="15" spans="1:23">
      <c r="C15" s="4"/>
    </row>
    <row r="16" spans="1:23">
      <c r="C16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G31" sqref="G31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14" customFormat="1" ht="25.5">
      <c r="A5" s="15" t="s">
        <v>84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39" t="s">
        <v>1</v>
      </c>
      <c r="C7" s="44" t="str">
        <f>سهام!C8</f>
        <v>1399/01/31</v>
      </c>
      <c r="D7" s="44" t="s">
        <v>2</v>
      </c>
      <c r="E7" s="44" t="s">
        <v>2</v>
      </c>
      <c r="F7" s="44" t="s">
        <v>2</v>
      </c>
      <c r="G7" s="44" t="s">
        <v>2</v>
      </c>
      <c r="H7" s="44" t="s">
        <v>2</v>
      </c>
      <c r="I7" s="44" t="s">
        <v>2</v>
      </c>
      <c r="K7" s="44" t="str">
        <f>سهام!Q8</f>
        <v>1399/02/31</v>
      </c>
      <c r="L7" s="44" t="s">
        <v>4</v>
      </c>
      <c r="M7" s="44" t="s">
        <v>4</v>
      </c>
      <c r="N7" s="44" t="s">
        <v>4</v>
      </c>
      <c r="O7" s="44" t="s">
        <v>4</v>
      </c>
      <c r="P7" s="44" t="s">
        <v>4</v>
      </c>
      <c r="Q7" s="44" t="s">
        <v>4</v>
      </c>
    </row>
    <row r="8" spans="1:17" ht="30.75" thickBot="1">
      <c r="A8" s="44" t="s">
        <v>1</v>
      </c>
      <c r="C8" s="43" t="s">
        <v>13</v>
      </c>
      <c r="D8" s="9"/>
      <c r="E8" s="43" t="s">
        <v>14</v>
      </c>
      <c r="F8" s="9"/>
      <c r="G8" s="43" t="s">
        <v>15</v>
      </c>
      <c r="H8" s="9"/>
      <c r="I8" s="43" t="s">
        <v>16</v>
      </c>
      <c r="K8" s="43" t="s">
        <v>13</v>
      </c>
      <c r="L8" s="9"/>
      <c r="M8" s="43" t="s">
        <v>14</v>
      </c>
      <c r="N8" s="9"/>
      <c r="O8" s="43" t="s">
        <v>15</v>
      </c>
      <c r="P8" s="9"/>
      <c r="Q8" s="43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70" zoomScaleNormal="100" zoomScaleSheetLayoutView="70" workbookViewId="0">
      <selection activeCell="C18" sqref="C18"/>
    </sheetView>
  </sheetViews>
  <sheetFormatPr defaultRowHeight="18.7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1.57031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ht="30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5" spans="1:37" s="16" customFormat="1" ht="25.5">
      <c r="A5" s="37" t="s">
        <v>85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</row>
    <row r="7" spans="1:37" ht="30.75" thickBot="1">
      <c r="A7" s="44" t="s">
        <v>17</v>
      </c>
      <c r="B7" s="44" t="s">
        <v>17</v>
      </c>
      <c r="C7" s="44" t="s">
        <v>17</v>
      </c>
      <c r="D7" s="44" t="s">
        <v>17</v>
      </c>
      <c r="E7" s="44" t="s">
        <v>17</v>
      </c>
      <c r="F7" s="44" t="s">
        <v>17</v>
      </c>
      <c r="G7" s="44" t="s">
        <v>17</v>
      </c>
      <c r="H7" s="44" t="s">
        <v>17</v>
      </c>
      <c r="I7" s="44" t="s">
        <v>17</v>
      </c>
      <c r="J7" s="44" t="s">
        <v>17</v>
      </c>
      <c r="K7" s="44" t="s">
        <v>17</v>
      </c>
      <c r="L7" s="44" t="s">
        <v>17</v>
      </c>
      <c r="M7" s="44" t="s">
        <v>17</v>
      </c>
      <c r="O7" s="44" t="str">
        <f>سهام!C8</f>
        <v>1399/01/31</v>
      </c>
      <c r="P7" s="44" t="s">
        <v>2</v>
      </c>
      <c r="Q7" s="44" t="s">
        <v>2</v>
      </c>
      <c r="R7" s="44" t="s">
        <v>2</v>
      </c>
      <c r="S7" s="44" t="s">
        <v>2</v>
      </c>
      <c r="U7" s="44" t="s">
        <v>3</v>
      </c>
      <c r="V7" s="44" t="s">
        <v>3</v>
      </c>
      <c r="W7" s="44" t="s">
        <v>3</v>
      </c>
      <c r="X7" s="44" t="s">
        <v>3</v>
      </c>
      <c r="Y7" s="44" t="s">
        <v>3</v>
      </c>
      <c r="Z7" s="44" t="s">
        <v>3</v>
      </c>
      <c r="AA7" s="44" t="s">
        <v>3</v>
      </c>
      <c r="AC7" s="44" t="str">
        <f>سهام!Q8</f>
        <v>1399/02/31</v>
      </c>
      <c r="AD7" s="44" t="s">
        <v>4</v>
      </c>
      <c r="AE7" s="44" t="s">
        <v>4</v>
      </c>
      <c r="AF7" s="44" t="s">
        <v>4</v>
      </c>
      <c r="AG7" s="44" t="s">
        <v>4</v>
      </c>
      <c r="AH7" s="44" t="s">
        <v>4</v>
      </c>
      <c r="AI7" s="44" t="s">
        <v>4</v>
      </c>
      <c r="AJ7" s="44" t="s">
        <v>4</v>
      </c>
      <c r="AK7" s="44" t="s">
        <v>4</v>
      </c>
    </row>
    <row r="8" spans="1:37" s="29" customFormat="1" ht="18">
      <c r="A8" s="47" t="s">
        <v>18</v>
      </c>
      <c r="B8" s="28"/>
      <c r="C8" s="47" t="s">
        <v>19</v>
      </c>
      <c r="D8" s="28"/>
      <c r="E8" s="47" t="s">
        <v>20</v>
      </c>
      <c r="F8" s="28"/>
      <c r="G8" s="47" t="s">
        <v>21</v>
      </c>
      <c r="H8" s="28"/>
      <c r="I8" s="47" t="s">
        <v>22</v>
      </c>
      <c r="J8" s="28"/>
      <c r="K8" s="47" t="s">
        <v>23</v>
      </c>
      <c r="L8" s="28"/>
      <c r="M8" s="47" t="s">
        <v>16</v>
      </c>
      <c r="O8" s="47" t="s">
        <v>5</v>
      </c>
      <c r="P8" s="28"/>
      <c r="Q8" s="47" t="s">
        <v>6</v>
      </c>
      <c r="R8" s="28"/>
      <c r="S8" s="47" t="s">
        <v>7</v>
      </c>
      <c r="U8" s="46" t="s">
        <v>8</v>
      </c>
      <c r="V8" s="46" t="s">
        <v>8</v>
      </c>
      <c r="W8" s="46" t="s">
        <v>8</v>
      </c>
      <c r="Y8" s="46" t="s">
        <v>9</v>
      </c>
      <c r="Z8" s="46" t="s">
        <v>9</v>
      </c>
      <c r="AA8" s="46" t="s">
        <v>9</v>
      </c>
      <c r="AC8" s="47" t="s">
        <v>5</v>
      </c>
      <c r="AD8" s="28"/>
      <c r="AE8" s="47" t="s">
        <v>24</v>
      </c>
      <c r="AF8" s="28"/>
      <c r="AG8" s="47" t="s">
        <v>6</v>
      </c>
      <c r="AH8" s="28"/>
      <c r="AI8" s="47" t="s">
        <v>7</v>
      </c>
      <c r="AJ8" s="28"/>
      <c r="AK8" s="47" t="s">
        <v>11</v>
      </c>
    </row>
    <row r="9" spans="1:37" s="29" customFormat="1" thickBot="1">
      <c r="A9" s="45" t="s">
        <v>18</v>
      </c>
      <c r="B9" s="30"/>
      <c r="C9" s="45" t="s">
        <v>19</v>
      </c>
      <c r="D9" s="30"/>
      <c r="E9" s="45" t="s">
        <v>20</v>
      </c>
      <c r="F9" s="30"/>
      <c r="G9" s="45" t="s">
        <v>21</v>
      </c>
      <c r="H9" s="30"/>
      <c r="I9" s="45" t="s">
        <v>22</v>
      </c>
      <c r="J9" s="30"/>
      <c r="K9" s="45" t="s">
        <v>23</v>
      </c>
      <c r="L9" s="30"/>
      <c r="M9" s="45" t="s">
        <v>16</v>
      </c>
      <c r="O9" s="45" t="s">
        <v>5</v>
      </c>
      <c r="P9" s="30"/>
      <c r="Q9" s="45" t="s">
        <v>6</v>
      </c>
      <c r="R9" s="30"/>
      <c r="S9" s="45" t="s">
        <v>7</v>
      </c>
      <c r="U9" s="45" t="s">
        <v>5</v>
      </c>
      <c r="V9" s="30"/>
      <c r="W9" s="45" t="s">
        <v>6</v>
      </c>
      <c r="Y9" s="45" t="s">
        <v>5</v>
      </c>
      <c r="Z9" s="30"/>
      <c r="AA9" s="45" t="s">
        <v>12</v>
      </c>
      <c r="AC9" s="45" t="s">
        <v>5</v>
      </c>
      <c r="AD9" s="30"/>
      <c r="AE9" s="45" t="s">
        <v>24</v>
      </c>
      <c r="AF9" s="30"/>
      <c r="AG9" s="45" t="s">
        <v>6</v>
      </c>
      <c r="AH9" s="30"/>
      <c r="AI9" s="45" t="s">
        <v>7</v>
      </c>
      <c r="AJ9" s="30"/>
      <c r="AK9" s="45" t="s">
        <v>11</v>
      </c>
    </row>
    <row r="10" spans="1:37" ht="21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21">
      <c r="A15" s="27"/>
      <c r="K15" s="4"/>
      <c r="M15" s="4"/>
      <c r="O15" s="4"/>
      <c r="Q15" s="4"/>
      <c r="S15" s="4"/>
      <c r="U15" s="4"/>
      <c r="W15" s="4"/>
      <c r="Y15" s="4"/>
      <c r="AA15" s="4"/>
      <c r="AC15" s="4"/>
      <c r="AE15" s="4"/>
      <c r="AG15" s="4"/>
      <c r="AI15" s="4"/>
      <c r="AK15" s="6"/>
    </row>
    <row r="16" spans="1:37" ht="19.5" thickBot="1">
      <c r="A16" s="2" t="s">
        <v>71</v>
      </c>
      <c r="K16" s="4"/>
      <c r="M16" s="4"/>
      <c r="O16" s="7">
        <f>SUM(O10:O15)</f>
        <v>0</v>
      </c>
      <c r="Q16" s="7">
        <f>SUM(Q10:Q15)</f>
        <v>0</v>
      </c>
      <c r="S16" s="7">
        <f>SUM(S10:S15)</f>
        <v>0</v>
      </c>
      <c r="U16" s="7">
        <f>SUM(U10:U15)</f>
        <v>0</v>
      </c>
      <c r="W16" s="7">
        <f>SUM(W10:W15)</f>
        <v>0</v>
      </c>
      <c r="Y16" s="7">
        <f>SUM(Y10:Y15)</f>
        <v>0</v>
      </c>
      <c r="AA16" s="7">
        <f>SUM(AA10:AA15)</f>
        <v>0</v>
      </c>
      <c r="AC16" s="7">
        <f>SUM(AC10:AC15)</f>
        <v>0</v>
      </c>
      <c r="AE16" s="20" t="s">
        <v>81</v>
      </c>
      <c r="AG16" s="7">
        <f>SUM(AG10:AG15)</f>
        <v>0</v>
      </c>
      <c r="AI16" s="7">
        <f>SUM(AI10:AI15)</f>
        <v>0</v>
      </c>
      <c r="AK16" s="8">
        <f>SUM(AK10:AK15)</f>
        <v>0</v>
      </c>
    </row>
    <row r="17" ht="19.5" thickTop="1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18" sqref="C18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0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s="14" customFormat="1" ht="25.5" customHeight="1">
      <c r="A5" s="48" t="s">
        <v>86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s="14" customFormat="1" ht="20.25">
      <c r="A6" s="48" t="s">
        <v>87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8" spans="1:13" ht="30.75" thickBot="1">
      <c r="A8" s="39" t="s">
        <v>1</v>
      </c>
      <c r="C8" s="44" t="str">
        <f>سهام!Q8</f>
        <v>1399/02/31</v>
      </c>
      <c r="D8" s="44" t="s">
        <v>4</v>
      </c>
      <c r="E8" s="44" t="s">
        <v>4</v>
      </c>
      <c r="F8" s="44" t="s">
        <v>4</v>
      </c>
      <c r="G8" s="44" t="s">
        <v>4</v>
      </c>
      <c r="H8" s="44" t="s">
        <v>4</v>
      </c>
      <c r="I8" s="44" t="s">
        <v>4</v>
      </c>
      <c r="J8" s="44" t="s">
        <v>4</v>
      </c>
      <c r="K8" s="44" t="s">
        <v>4</v>
      </c>
      <c r="L8" s="44" t="s">
        <v>4</v>
      </c>
      <c r="M8" s="44" t="s">
        <v>4</v>
      </c>
    </row>
    <row r="9" spans="1:13" ht="30.75" thickBot="1">
      <c r="A9" s="44" t="s">
        <v>1</v>
      </c>
      <c r="C9" s="43" t="s">
        <v>5</v>
      </c>
      <c r="D9" s="12"/>
      <c r="E9" s="43" t="s">
        <v>25</v>
      </c>
      <c r="F9" s="12"/>
      <c r="G9" s="43" t="s">
        <v>26</v>
      </c>
      <c r="H9" s="12"/>
      <c r="I9" s="43" t="s">
        <v>27</v>
      </c>
      <c r="J9" s="12"/>
      <c r="K9" s="43" t="s">
        <v>28</v>
      </c>
      <c r="L9" s="12"/>
      <c r="M9" s="43" t="s">
        <v>29</v>
      </c>
    </row>
    <row r="10" spans="1:13" ht="21">
      <c r="A10" s="3"/>
      <c r="E10" s="4"/>
      <c r="G10" s="4"/>
      <c r="I10" s="6"/>
      <c r="K10" s="4"/>
    </row>
    <row r="11" spans="1:13" ht="19.5" thickBot="1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C18" sqref="C18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1:31" ht="30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31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</row>
    <row r="5" spans="1:31" s="14" customFormat="1" ht="25.5">
      <c r="A5" s="37" t="s">
        <v>88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7" spans="1:31" ht="30.75" thickBot="1">
      <c r="A7" s="44" t="s">
        <v>30</v>
      </c>
      <c r="B7" s="44" t="s">
        <v>30</v>
      </c>
      <c r="C7" s="44" t="s">
        <v>30</v>
      </c>
      <c r="D7" s="44" t="s">
        <v>30</v>
      </c>
      <c r="E7" s="44" t="s">
        <v>30</v>
      </c>
      <c r="F7" s="44" t="s">
        <v>30</v>
      </c>
      <c r="G7" s="44" t="s">
        <v>30</v>
      </c>
      <c r="H7" s="44" t="s">
        <v>30</v>
      </c>
      <c r="I7" s="44" t="s">
        <v>30</v>
      </c>
      <c r="K7" s="44" t="str">
        <f>سهام!C8</f>
        <v>1399/01/31</v>
      </c>
      <c r="L7" s="44" t="s">
        <v>2</v>
      </c>
      <c r="M7" s="44" t="s">
        <v>2</v>
      </c>
      <c r="N7" s="44" t="s">
        <v>2</v>
      </c>
      <c r="O7" s="44" t="s">
        <v>2</v>
      </c>
      <c r="Q7" s="44" t="s">
        <v>3</v>
      </c>
      <c r="R7" s="44" t="s">
        <v>3</v>
      </c>
      <c r="S7" s="44" t="s">
        <v>3</v>
      </c>
      <c r="T7" s="44" t="s">
        <v>3</v>
      </c>
      <c r="U7" s="44" t="s">
        <v>3</v>
      </c>
      <c r="V7" s="44" t="s">
        <v>3</v>
      </c>
      <c r="W7" s="44" t="s">
        <v>3</v>
      </c>
      <c r="Y7" s="44" t="str">
        <f>سهام!Q8</f>
        <v>1399/02/31</v>
      </c>
      <c r="Z7" s="44" t="s">
        <v>4</v>
      </c>
      <c r="AA7" s="44" t="s">
        <v>4</v>
      </c>
      <c r="AB7" s="44" t="s">
        <v>4</v>
      </c>
      <c r="AC7" s="44" t="s">
        <v>4</v>
      </c>
      <c r="AD7" s="44" t="s">
        <v>4</v>
      </c>
      <c r="AE7" s="44" t="s">
        <v>4</v>
      </c>
    </row>
    <row r="8" spans="1:31" ht="30">
      <c r="A8" s="49" t="s">
        <v>31</v>
      </c>
      <c r="B8" s="10"/>
      <c r="C8" s="49" t="s">
        <v>22</v>
      </c>
      <c r="D8" s="10"/>
      <c r="E8" s="49" t="s">
        <v>23</v>
      </c>
      <c r="F8" s="10"/>
      <c r="G8" s="49" t="s">
        <v>32</v>
      </c>
      <c r="H8" s="10"/>
      <c r="I8" s="49" t="s">
        <v>20</v>
      </c>
      <c r="K8" s="49" t="s">
        <v>5</v>
      </c>
      <c r="L8" s="10"/>
      <c r="M8" s="49" t="s">
        <v>6</v>
      </c>
      <c r="N8" s="10"/>
      <c r="O8" s="49" t="s">
        <v>7</v>
      </c>
      <c r="Q8" s="49" t="s">
        <v>8</v>
      </c>
      <c r="R8" s="49" t="s">
        <v>8</v>
      </c>
      <c r="S8" s="49" t="s">
        <v>8</v>
      </c>
      <c r="T8" s="10"/>
      <c r="U8" s="49" t="s">
        <v>9</v>
      </c>
      <c r="V8" s="49" t="s">
        <v>9</v>
      </c>
      <c r="W8" s="49" t="s">
        <v>9</v>
      </c>
      <c r="Y8" s="49" t="s">
        <v>5</v>
      </c>
      <c r="Z8" s="10"/>
      <c r="AA8" s="49" t="s">
        <v>6</v>
      </c>
      <c r="AB8" s="10"/>
      <c r="AC8" s="49" t="s">
        <v>7</v>
      </c>
      <c r="AD8" s="10"/>
      <c r="AE8" s="49" t="s">
        <v>33</v>
      </c>
    </row>
    <row r="9" spans="1:31" ht="30.75" thickBot="1">
      <c r="A9" s="44" t="s">
        <v>31</v>
      </c>
      <c r="B9" s="11"/>
      <c r="C9" s="44" t="s">
        <v>22</v>
      </c>
      <c r="D9" s="11"/>
      <c r="E9" s="44" t="s">
        <v>23</v>
      </c>
      <c r="F9" s="11"/>
      <c r="G9" s="44" t="s">
        <v>32</v>
      </c>
      <c r="H9" s="11"/>
      <c r="I9" s="44" t="s">
        <v>20</v>
      </c>
      <c r="K9" s="44" t="s">
        <v>5</v>
      </c>
      <c r="L9" s="11"/>
      <c r="M9" s="44" t="s">
        <v>6</v>
      </c>
      <c r="N9" s="11"/>
      <c r="O9" s="44" t="s">
        <v>7</v>
      </c>
      <c r="Q9" s="44" t="s">
        <v>5</v>
      </c>
      <c r="R9" s="11"/>
      <c r="S9" s="44" t="s">
        <v>6</v>
      </c>
      <c r="T9" s="11"/>
      <c r="U9" s="44" t="s">
        <v>5</v>
      </c>
      <c r="V9" s="11"/>
      <c r="W9" s="44" t="s">
        <v>12</v>
      </c>
      <c r="Y9" s="44" t="s">
        <v>5</v>
      </c>
      <c r="Z9" s="11"/>
      <c r="AA9" s="44" t="s">
        <v>6</v>
      </c>
      <c r="AB9" s="11"/>
      <c r="AC9" s="44" t="s">
        <v>7</v>
      </c>
      <c r="AD9" s="11"/>
      <c r="AE9" s="44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rightToLeft="1" view="pageBreakPreview" zoomScale="70" zoomScaleNormal="100" zoomScaleSheetLayoutView="70" workbookViewId="0">
      <selection activeCell="S25" sqref="S25"/>
    </sheetView>
  </sheetViews>
  <sheetFormatPr defaultRowHeight="18.7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1" ht="30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1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1" s="14" customFormat="1" ht="25.5">
      <c r="A5" s="37" t="s">
        <v>89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7" spans="1:21" ht="30.75" thickBot="1">
      <c r="A7" s="39" t="s">
        <v>34</v>
      </c>
      <c r="C7" s="44" t="s">
        <v>35</v>
      </c>
      <c r="D7" s="44" t="s">
        <v>35</v>
      </c>
      <c r="E7" s="44" t="s">
        <v>35</v>
      </c>
      <c r="F7" s="44" t="s">
        <v>35</v>
      </c>
      <c r="G7" s="44" t="s">
        <v>35</v>
      </c>
      <c r="H7" s="44" t="s">
        <v>35</v>
      </c>
      <c r="I7" s="44" t="s">
        <v>35</v>
      </c>
      <c r="K7" s="44" t="str">
        <f>سهام!C8</f>
        <v>1399/01/31</v>
      </c>
      <c r="M7" s="44" t="s">
        <v>3</v>
      </c>
      <c r="N7" s="44" t="s">
        <v>3</v>
      </c>
      <c r="O7" s="44" t="s">
        <v>3</v>
      </c>
      <c r="Q7" s="44" t="str">
        <f>سهام!Q8</f>
        <v>1399/02/31</v>
      </c>
      <c r="R7" s="44" t="s">
        <v>4</v>
      </c>
      <c r="S7" s="44" t="s">
        <v>4</v>
      </c>
    </row>
    <row r="8" spans="1:21" ht="30.75" thickBot="1">
      <c r="A8" s="44" t="s">
        <v>34</v>
      </c>
      <c r="C8" s="43" t="s">
        <v>36</v>
      </c>
      <c r="D8" s="12"/>
      <c r="E8" s="43" t="s">
        <v>37</v>
      </c>
      <c r="F8" s="12"/>
      <c r="G8" s="43" t="s">
        <v>38</v>
      </c>
      <c r="H8" s="12"/>
      <c r="I8" s="43" t="s">
        <v>23</v>
      </c>
      <c r="K8" s="43" t="s">
        <v>39</v>
      </c>
      <c r="M8" s="43" t="s">
        <v>40</v>
      </c>
      <c r="N8" s="12"/>
      <c r="O8" s="43" t="s">
        <v>41</v>
      </c>
      <c r="Q8" s="43" t="s">
        <v>39</v>
      </c>
      <c r="R8" s="12"/>
      <c r="S8" s="43" t="s">
        <v>33</v>
      </c>
    </row>
    <row r="9" spans="1:21" ht="21">
      <c r="A9" s="3" t="s">
        <v>45</v>
      </c>
      <c r="C9" s="4" t="s">
        <v>98</v>
      </c>
      <c r="E9" s="4" t="s">
        <v>42</v>
      </c>
      <c r="G9" s="4" t="s">
        <v>100</v>
      </c>
      <c r="I9" s="4">
        <v>0</v>
      </c>
      <c r="K9" s="4">
        <v>85070141</v>
      </c>
      <c r="M9" s="4">
        <v>575633</v>
      </c>
      <c r="O9" s="4">
        <v>350000</v>
      </c>
      <c r="Q9" s="4">
        <v>85295774</v>
      </c>
      <c r="S9" s="6">
        <v>2.0000000000000001E-4</v>
      </c>
    </row>
    <row r="10" spans="1:21" ht="21">
      <c r="A10" s="3" t="s">
        <v>44</v>
      </c>
      <c r="C10" s="4" t="s">
        <v>99</v>
      </c>
      <c r="E10" s="4" t="s">
        <v>42</v>
      </c>
      <c r="G10" s="4" t="s">
        <v>101</v>
      </c>
      <c r="I10" s="4">
        <v>0</v>
      </c>
      <c r="K10" s="4">
        <v>8398654564</v>
      </c>
      <c r="M10" s="4">
        <v>141067822104</v>
      </c>
      <c r="O10" s="4">
        <v>128369408208</v>
      </c>
      <c r="Q10" s="4">
        <v>21097068460</v>
      </c>
      <c r="S10" s="6">
        <v>5.2299999999999999E-2</v>
      </c>
    </row>
    <row r="11" spans="1:21" ht="21">
      <c r="A11" s="3" t="s">
        <v>105</v>
      </c>
      <c r="C11" s="4" t="s">
        <v>145</v>
      </c>
      <c r="E11" s="4" t="s">
        <v>42</v>
      </c>
      <c r="G11" s="4" t="s">
        <v>106</v>
      </c>
      <c r="I11" s="4">
        <v>0</v>
      </c>
      <c r="K11" s="4">
        <v>174781371</v>
      </c>
      <c r="M11" s="4">
        <v>451181939</v>
      </c>
      <c r="O11" s="4">
        <v>350000</v>
      </c>
      <c r="Q11" s="4">
        <v>625613310</v>
      </c>
      <c r="S11" s="6">
        <v>1.6000000000000001E-3</v>
      </c>
    </row>
    <row r="12" spans="1:21" ht="21">
      <c r="A12" s="3" t="s">
        <v>110</v>
      </c>
      <c r="C12" s="4" t="s">
        <v>146</v>
      </c>
      <c r="E12" s="4" t="s">
        <v>43</v>
      </c>
      <c r="G12" s="4" t="s">
        <v>111</v>
      </c>
      <c r="I12" s="4">
        <v>0</v>
      </c>
      <c r="K12" s="4">
        <v>20000000</v>
      </c>
      <c r="M12" s="4">
        <v>126846190650</v>
      </c>
      <c r="O12" s="4">
        <v>126846190650</v>
      </c>
      <c r="Q12" s="4">
        <v>20000000</v>
      </c>
      <c r="S12" s="6">
        <v>0</v>
      </c>
    </row>
    <row r="13" spans="1:21" ht="21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21" s="3" customFormat="1" ht="21">
      <c r="A14" s="72" t="s">
        <v>71</v>
      </c>
      <c r="C14" s="73"/>
      <c r="E14" s="73"/>
      <c r="G14" s="73"/>
      <c r="I14" s="73"/>
      <c r="K14" s="74">
        <f>SUM(K9:K13)</f>
        <v>8678506076</v>
      </c>
      <c r="M14" s="74">
        <f>SUM(M9:M13)</f>
        <v>268365770326</v>
      </c>
      <c r="O14" s="74">
        <f>SUM(O9:O13)</f>
        <v>255216298858</v>
      </c>
      <c r="Q14" s="74">
        <f>SUM(Q9:Q13)</f>
        <v>21827977544</v>
      </c>
      <c r="S14" s="75">
        <f>SUM(S9:S13)</f>
        <v>5.4099999999999995E-2</v>
      </c>
    </row>
  </sheetData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view="pageBreakPreview" zoomScale="85" zoomScaleNormal="100" zoomScaleSheetLayoutView="85" workbookViewId="0">
      <selection activeCell="O31" sqref="O31"/>
    </sheetView>
  </sheetViews>
  <sheetFormatPr defaultRowHeight="18.7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30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customFormat="1" ht="25.5">
      <c r="A5" s="37" t="s">
        <v>90</v>
      </c>
      <c r="B5" s="37"/>
      <c r="C5" s="37"/>
      <c r="D5" s="37"/>
      <c r="E5" s="37"/>
      <c r="F5" s="37"/>
      <c r="G5" s="37"/>
      <c r="H5" s="37"/>
      <c r="I5" s="24"/>
      <c r="K5" s="22"/>
      <c r="M5" s="22"/>
      <c r="O5" s="22"/>
    </row>
    <row r="7" spans="1:19" ht="30.75" thickBot="1">
      <c r="A7" s="44" t="s">
        <v>47</v>
      </c>
      <c r="B7" s="44" t="s">
        <v>47</v>
      </c>
      <c r="C7" s="44" t="s">
        <v>47</v>
      </c>
      <c r="D7" s="44" t="s">
        <v>47</v>
      </c>
      <c r="E7" s="44" t="s">
        <v>47</v>
      </c>
      <c r="F7" s="44" t="s">
        <v>47</v>
      </c>
      <c r="G7" s="44" t="s">
        <v>47</v>
      </c>
      <c r="I7" s="44" t="s">
        <v>48</v>
      </c>
      <c r="J7" s="44" t="s">
        <v>48</v>
      </c>
      <c r="K7" s="44" t="s">
        <v>48</v>
      </c>
      <c r="L7" s="44" t="s">
        <v>48</v>
      </c>
      <c r="M7" s="44" t="s">
        <v>48</v>
      </c>
      <c r="O7" s="44" t="s">
        <v>49</v>
      </c>
      <c r="P7" s="44" t="s">
        <v>49</v>
      </c>
      <c r="Q7" s="44" t="s">
        <v>49</v>
      </c>
      <c r="R7" s="44" t="s">
        <v>49</v>
      </c>
      <c r="S7" s="44" t="s">
        <v>49</v>
      </c>
    </row>
    <row r="8" spans="1:19" ht="30.75" thickBot="1">
      <c r="A8" s="43" t="s">
        <v>50</v>
      </c>
      <c r="B8" s="12"/>
      <c r="C8" s="43" t="s">
        <v>51</v>
      </c>
      <c r="D8" s="12"/>
      <c r="E8" s="43" t="s">
        <v>22</v>
      </c>
      <c r="F8" s="12"/>
      <c r="G8" s="43" t="s">
        <v>23</v>
      </c>
      <c r="I8" s="50" t="s">
        <v>52</v>
      </c>
      <c r="J8" s="12"/>
      <c r="K8" s="50" t="s">
        <v>53</v>
      </c>
      <c r="L8" s="12"/>
      <c r="M8" s="50" t="s">
        <v>54</v>
      </c>
      <c r="O8" s="50" t="s">
        <v>52</v>
      </c>
      <c r="P8" s="12"/>
      <c r="Q8" s="43" t="s">
        <v>53</v>
      </c>
      <c r="R8" s="12"/>
      <c r="S8" s="43" t="s">
        <v>54</v>
      </c>
    </row>
    <row r="9" spans="1:19" ht="21">
      <c r="A9" s="3" t="s">
        <v>45</v>
      </c>
      <c r="C9" s="4">
        <v>1</v>
      </c>
      <c r="E9" s="4" t="s">
        <v>55</v>
      </c>
      <c r="G9" s="4">
        <v>0</v>
      </c>
      <c r="I9" s="4">
        <v>575633</v>
      </c>
      <c r="K9" s="4">
        <v>0</v>
      </c>
      <c r="M9" s="4">
        <v>575633</v>
      </c>
      <c r="O9" s="4">
        <v>1246205</v>
      </c>
      <c r="Q9" s="4">
        <v>0</v>
      </c>
      <c r="S9" s="4">
        <v>1246205</v>
      </c>
    </row>
    <row r="10" spans="1:19" ht="21">
      <c r="A10" s="3" t="s">
        <v>44</v>
      </c>
      <c r="C10" s="4">
        <v>27</v>
      </c>
      <c r="E10" s="4" t="s">
        <v>55</v>
      </c>
      <c r="G10" s="4">
        <v>0</v>
      </c>
      <c r="I10" s="4">
        <v>34144720</v>
      </c>
      <c r="K10" s="4">
        <v>0</v>
      </c>
      <c r="M10" s="4">
        <v>34144720</v>
      </c>
      <c r="O10" s="4">
        <v>39724426</v>
      </c>
      <c r="Q10" s="4">
        <v>0</v>
      </c>
      <c r="S10" s="4">
        <v>39724426</v>
      </c>
    </row>
    <row r="11" spans="1:19" ht="21">
      <c r="A11" s="3" t="s">
        <v>105</v>
      </c>
      <c r="C11" s="4">
        <v>17</v>
      </c>
      <c r="E11" s="4" t="s">
        <v>55</v>
      </c>
      <c r="G11" s="4">
        <v>0</v>
      </c>
      <c r="I11" s="4">
        <v>1181939</v>
      </c>
      <c r="K11" s="4">
        <v>0</v>
      </c>
      <c r="M11" s="4">
        <v>1181939</v>
      </c>
      <c r="O11" s="4">
        <v>2557735</v>
      </c>
      <c r="Q11" s="4">
        <v>0</v>
      </c>
      <c r="S11" s="4">
        <v>2557735</v>
      </c>
    </row>
    <row r="12" spans="1:19">
      <c r="A12" s="34"/>
      <c r="B12" s="32"/>
      <c r="C12" s="35"/>
      <c r="D12" s="32"/>
      <c r="E12" s="33"/>
      <c r="F12" s="32"/>
      <c r="G12" s="33"/>
      <c r="H12" s="32"/>
      <c r="I12" s="35"/>
      <c r="J12" s="32"/>
      <c r="K12" s="35"/>
      <c r="L12" s="32"/>
      <c r="M12" s="35"/>
      <c r="N12" s="32"/>
      <c r="O12" s="35"/>
      <c r="P12" s="32"/>
      <c r="Q12" s="35"/>
      <c r="R12" s="32"/>
      <c r="S12" s="35"/>
    </row>
    <row r="13" spans="1:19" ht="21.75" thickBot="1">
      <c r="A13" s="3" t="s">
        <v>71</v>
      </c>
      <c r="B13" s="3"/>
      <c r="C13" s="3"/>
      <c r="D13" s="3"/>
      <c r="E13" s="3"/>
      <c r="F13" s="3"/>
      <c r="G13" s="3"/>
      <c r="H13" s="3"/>
      <c r="I13" s="58">
        <f>SUM(I9:I12)</f>
        <v>35902292</v>
      </c>
      <c r="J13" s="3"/>
      <c r="K13" s="58">
        <f>SUM(K9:K12)</f>
        <v>0</v>
      </c>
      <c r="L13" s="3"/>
      <c r="M13" s="58">
        <f>SUM(M9:M12)</f>
        <v>35902292</v>
      </c>
      <c r="N13" s="3"/>
      <c r="O13" s="58">
        <f>SUM(O9:O12)</f>
        <v>43528366</v>
      </c>
      <c r="P13" s="3"/>
      <c r="Q13" s="71">
        <f>SUM(Q9:Q12)</f>
        <v>0</v>
      </c>
      <c r="R13" s="3"/>
      <c r="S13" s="57">
        <f>SUM(S9:S12)</f>
        <v>43528366</v>
      </c>
    </row>
    <row r="14" spans="1:19" ht="19.5" thickTop="1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0"/>
  <sheetViews>
    <sheetView rightToLeft="1" view="pageBreakPreview" zoomScale="70" zoomScaleNormal="100" zoomScaleSheetLayoutView="70" workbookViewId="0">
      <selection activeCell="A9" sqref="A9:S18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2" ht="30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2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2" s="17" customFormat="1" ht="25.5">
      <c r="A5" s="37" t="s">
        <v>66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7" spans="1:22" ht="30.75" thickBot="1">
      <c r="A7" s="39" t="s">
        <v>1</v>
      </c>
      <c r="C7" s="44" t="s">
        <v>56</v>
      </c>
      <c r="D7" s="44" t="s">
        <v>56</v>
      </c>
      <c r="E7" s="44" t="s">
        <v>56</v>
      </c>
      <c r="F7" s="44" t="s">
        <v>56</v>
      </c>
      <c r="G7" s="44" t="s">
        <v>56</v>
      </c>
      <c r="I7" s="44" t="s">
        <v>48</v>
      </c>
      <c r="J7" s="44" t="s">
        <v>48</v>
      </c>
      <c r="K7" s="44" t="s">
        <v>48</v>
      </c>
      <c r="L7" s="44" t="s">
        <v>48</v>
      </c>
      <c r="M7" s="44" t="s">
        <v>48</v>
      </c>
      <c r="O7" s="44" t="s">
        <v>49</v>
      </c>
      <c r="P7" s="44" t="s">
        <v>49</v>
      </c>
      <c r="Q7" s="44" t="s">
        <v>49</v>
      </c>
      <c r="R7" s="44" t="s">
        <v>49</v>
      </c>
      <c r="S7" s="44" t="s">
        <v>49</v>
      </c>
    </row>
    <row r="8" spans="1:22" ht="30.75" thickBot="1">
      <c r="A8" s="44" t="s">
        <v>1</v>
      </c>
      <c r="C8" s="43" t="s">
        <v>57</v>
      </c>
      <c r="D8" s="12"/>
      <c r="E8" s="43" t="s">
        <v>58</v>
      </c>
      <c r="F8" s="12"/>
      <c r="G8" s="43" t="s">
        <v>59</v>
      </c>
      <c r="I8" s="43" t="s">
        <v>60</v>
      </c>
      <c r="J8" s="12"/>
      <c r="K8" s="43" t="s">
        <v>53</v>
      </c>
      <c r="L8" s="12"/>
      <c r="M8" s="43" t="s">
        <v>61</v>
      </c>
      <c r="O8" s="43" t="s">
        <v>60</v>
      </c>
      <c r="P8" s="12"/>
      <c r="Q8" s="50" t="s">
        <v>53</v>
      </c>
      <c r="R8" s="12"/>
      <c r="S8" s="43" t="s">
        <v>61</v>
      </c>
    </row>
    <row r="9" spans="1:22" ht="21">
      <c r="A9" s="3"/>
      <c r="C9" s="4"/>
      <c r="E9" s="4"/>
      <c r="G9" s="4"/>
      <c r="I9" s="4"/>
      <c r="K9" s="4"/>
      <c r="M9" s="4"/>
      <c r="O9" s="4"/>
      <c r="Q9" s="4"/>
      <c r="S9" s="4"/>
    </row>
    <row r="10" spans="1:22" ht="21">
      <c r="A10" s="3"/>
      <c r="C10" s="4"/>
      <c r="E10" s="4"/>
      <c r="G10" s="4"/>
      <c r="I10" s="4"/>
      <c r="K10" s="4"/>
      <c r="M10" s="4"/>
      <c r="O10" s="4"/>
      <c r="Q10" s="4"/>
      <c r="S10" s="4"/>
    </row>
    <row r="11" spans="1:22" ht="21">
      <c r="A11" s="3"/>
      <c r="C11" s="4"/>
      <c r="E11" s="4"/>
      <c r="G11" s="4"/>
      <c r="I11" s="4"/>
      <c r="K11" s="4"/>
      <c r="M11" s="4"/>
      <c r="O11" s="4"/>
      <c r="Q11" s="4"/>
      <c r="S11" s="4"/>
    </row>
    <row r="12" spans="1:22" ht="21">
      <c r="A12" s="3"/>
      <c r="C12" s="4"/>
      <c r="E12" s="4"/>
      <c r="G12" s="4"/>
      <c r="I12" s="4"/>
      <c r="K12" s="4"/>
      <c r="M12" s="4"/>
      <c r="O12" s="4"/>
      <c r="Q12" s="4"/>
      <c r="S12" s="4"/>
    </row>
    <row r="13" spans="1:22" ht="21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22" ht="21">
      <c r="A14" s="3"/>
      <c r="C14" s="4"/>
      <c r="E14" s="4"/>
      <c r="G14" s="4"/>
      <c r="I14" s="4"/>
      <c r="K14" s="4"/>
      <c r="M14" s="4"/>
      <c r="O14" s="4"/>
      <c r="Q14" s="4"/>
      <c r="S14" s="4"/>
    </row>
    <row r="15" spans="1:22" ht="21">
      <c r="A15" s="3"/>
      <c r="C15" s="4"/>
      <c r="E15" s="4"/>
      <c r="G15" s="4"/>
      <c r="I15" s="4"/>
      <c r="K15" s="4"/>
      <c r="M15" s="4"/>
      <c r="O15" s="4"/>
      <c r="Q15" s="4"/>
      <c r="S15" s="4"/>
    </row>
    <row r="16" spans="1:22" ht="21">
      <c r="A16" s="3"/>
      <c r="C16" s="4"/>
      <c r="E16" s="4"/>
      <c r="G16" s="4"/>
      <c r="I16" s="4"/>
      <c r="K16" s="4"/>
      <c r="M16" s="4"/>
      <c r="O16" s="4"/>
      <c r="Q16" s="4"/>
      <c r="S16" s="4"/>
    </row>
    <row r="17" spans="1:19" ht="21">
      <c r="A17" s="3"/>
      <c r="C17" s="4"/>
      <c r="E17" s="4"/>
      <c r="G17" s="4"/>
      <c r="I17" s="4"/>
      <c r="K17" s="4"/>
      <c r="M17" s="4"/>
      <c r="O17" s="4"/>
      <c r="Q17" s="4"/>
      <c r="S17" s="4"/>
    </row>
    <row r="18" spans="1:19" ht="21">
      <c r="A18" s="3"/>
      <c r="C18" s="4"/>
      <c r="E18" s="4"/>
      <c r="G18" s="4"/>
      <c r="I18" s="4"/>
      <c r="K18" s="4"/>
      <c r="M18" s="4"/>
      <c r="O18" s="4"/>
      <c r="Q18" s="4"/>
      <c r="S18" s="4"/>
    </row>
    <row r="19" spans="1:19" ht="21.75" thickBot="1">
      <c r="A19" s="3" t="s">
        <v>71</v>
      </c>
      <c r="I19" s="7">
        <f>SUM(I9:I18)</f>
        <v>0</v>
      </c>
      <c r="K19" s="7">
        <f>SUM(K9:K18)</f>
        <v>0</v>
      </c>
      <c r="M19" s="7">
        <f>SUM(M9:M18)</f>
        <v>0</v>
      </c>
      <c r="O19" s="7">
        <f>SUM(O9:O18)</f>
        <v>0</v>
      </c>
      <c r="Q19" s="23">
        <f>SUM(Q9:Q18)</f>
        <v>0</v>
      </c>
      <c r="S19" s="7">
        <f>SUM(S9:S18)</f>
        <v>0</v>
      </c>
    </row>
    <row r="20" spans="1:19" ht="19.5" thickTop="1"/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3"/>
  <sheetViews>
    <sheetView rightToLeft="1" view="pageBreakPreview" topLeftCell="A22" zoomScale="85" zoomScaleNormal="100" zoomScaleSheetLayoutView="85" workbookViewId="0">
      <selection activeCell="K52" sqref="K52"/>
    </sheetView>
  </sheetViews>
  <sheetFormatPr defaultRowHeight="18.7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7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6.1406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>
      <c r="A2" s="38" t="str">
        <f>سهام!A2</f>
        <v>صندوق سرمایه‌گذاری مشترک گنجینه ارمغان الماس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>
      <c r="A4" s="38" t="str">
        <f>سهام!A4</f>
        <v>برای ماه منتهی به 1399/02/31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customFormat="1" ht="25.5">
      <c r="A5" s="37" t="s">
        <v>91</v>
      </c>
      <c r="B5" s="37"/>
      <c r="C5" s="37"/>
      <c r="D5" s="37"/>
      <c r="E5" s="37"/>
      <c r="F5" s="37"/>
      <c r="G5" s="37"/>
      <c r="H5" s="37"/>
      <c r="I5" s="22"/>
      <c r="Q5" s="22"/>
    </row>
    <row r="7" spans="1:17" s="29" customFormat="1" thickBot="1">
      <c r="A7" s="53" t="s">
        <v>1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K7" s="45" t="s">
        <v>49</v>
      </c>
      <c r="L7" s="45" t="s">
        <v>49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</row>
    <row r="8" spans="1:17" s="29" customFormat="1" ht="54" customHeight="1" thickBot="1">
      <c r="A8" s="45" t="s">
        <v>1</v>
      </c>
      <c r="C8" s="51" t="s">
        <v>5</v>
      </c>
      <c r="D8" s="31"/>
      <c r="E8" s="51" t="s">
        <v>62</v>
      </c>
      <c r="F8" s="31"/>
      <c r="G8" s="51" t="s">
        <v>63</v>
      </c>
      <c r="H8" s="31"/>
      <c r="I8" s="52" t="s">
        <v>64</v>
      </c>
      <c r="K8" s="51" t="s">
        <v>5</v>
      </c>
      <c r="L8" s="31"/>
      <c r="M8" s="51" t="s">
        <v>62</v>
      </c>
      <c r="N8" s="31"/>
      <c r="O8" s="51" t="s">
        <v>63</v>
      </c>
      <c r="P8" s="31"/>
      <c r="Q8" s="52" t="s">
        <v>64</v>
      </c>
    </row>
    <row r="9" spans="1:17" ht="21">
      <c r="A9" s="3" t="s">
        <v>160</v>
      </c>
      <c r="C9" s="59">
        <v>100000</v>
      </c>
      <c r="D9" s="60"/>
      <c r="E9" s="59">
        <v>1656608438</v>
      </c>
      <c r="F9" s="60"/>
      <c r="G9" s="59">
        <v>1156599628</v>
      </c>
      <c r="H9" s="60"/>
      <c r="I9" s="61">
        <v>500008810</v>
      </c>
      <c r="J9" s="60"/>
      <c r="K9" s="59">
        <v>100000</v>
      </c>
      <c r="L9" s="60"/>
      <c r="M9" s="59">
        <v>1656608438</v>
      </c>
      <c r="N9" s="60"/>
      <c r="O9" s="59">
        <v>1156599628</v>
      </c>
      <c r="P9" s="60"/>
      <c r="Q9" s="61">
        <v>500008810</v>
      </c>
    </row>
    <row r="10" spans="1:17" ht="21">
      <c r="A10" s="3" t="s">
        <v>156</v>
      </c>
      <c r="C10" s="59">
        <v>300000</v>
      </c>
      <c r="D10" s="60"/>
      <c r="E10" s="59">
        <v>15098754367</v>
      </c>
      <c r="F10" s="60"/>
      <c r="G10" s="59">
        <v>12474912385</v>
      </c>
      <c r="H10" s="60"/>
      <c r="I10" s="61">
        <v>2623841982</v>
      </c>
      <c r="J10" s="60"/>
      <c r="K10" s="59">
        <v>300000</v>
      </c>
      <c r="L10" s="60"/>
      <c r="M10" s="59">
        <v>15098754367</v>
      </c>
      <c r="N10" s="60"/>
      <c r="O10" s="59">
        <v>12474912385</v>
      </c>
      <c r="P10" s="60"/>
      <c r="Q10" s="61">
        <v>2623841982</v>
      </c>
    </row>
    <row r="11" spans="1:17" ht="21">
      <c r="A11" s="3" t="s">
        <v>151</v>
      </c>
      <c r="C11" s="59">
        <v>1025000</v>
      </c>
      <c r="D11" s="60"/>
      <c r="E11" s="59">
        <v>31758633415</v>
      </c>
      <c r="F11" s="60"/>
      <c r="G11" s="59">
        <v>32076722084</v>
      </c>
      <c r="H11" s="60"/>
      <c r="I11" s="61">
        <v>-318088669</v>
      </c>
      <c r="J11" s="60"/>
      <c r="K11" s="59">
        <v>1025000</v>
      </c>
      <c r="L11" s="60"/>
      <c r="M11" s="59">
        <v>31758633415</v>
      </c>
      <c r="N11" s="60"/>
      <c r="O11" s="59">
        <v>32076722084</v>
      </c>
      <c r="P11" s="60"/>
      <c r="Q11" s="61">
        <v>-318088669</v>
      </c>
    </row>
    <row r="12" spans="1:17" ht="21">
      <c r="A12" s="3" t="s">
        <v>162</v>
      </c>
      <c r="C12" s="59">
        <v>230000</v>
      </c>
      <c r="D12" s="60"/>
      <c r="E12" s="59">
        <v>14148676064</v>
      </c>
      <c r="F12" s="60"/>
      <c r="G12" s="59">
        <v>14453921290</v>
      </c>
      <c r="H12" s="60"/>
      <c r="I12" s="61">
        <v>-305245225</v>
      </c>
      <c r="J12" s="60"/>
      <c r="K12" s="59">
        <v>230000</v>
      </c>
      <c r="L12" s="60"/>
      <c r="M12" s="59">
        <v>14148676064</v>
      </c>
      <c r="N12" s="60"/>
      <c r="O12" s="59">
        <v>14453921290</v>
      </c>
      <c r="P12" s="60"/>
      <c r="Q12" s="61">
        <v>-305245225</v>
      </c>
    </row>
    <row r="13" spans="1:17" ht="21">
      <c r="A13" s="3" t="s">
        <v>150</v>
      </c>
      <c r="C13" s="59">
        <v>100000</v>
      </c>
      <c r="D13" s="60"/>
      <c r="E13" s="59">
        <v>2204671303</v>
      </c>
      <c r="F13" s="60"/>
      <c r="G13" s="59">
        <v>2234590567</v>
      </c>
      <c r="H13" s="60"/>
      <c r="I13" s="61">
        <v>-29919263</v>
      </c>
      <c r="J13" s="60"/>
      <c r="K13" s="59">
        <v>100000</v>
      </c>
      <c r="L13" s="60"/>
      <c r="M13" s="59">
        <v>2204671303</v>
      </c>
      <c r="N13" s="60"/>
      <c r="O13" s="59">
        <v>2234590567</v>
      </c>
      <c r="P13" s="60"/>
      <c r="Q13" s="61">
        <v>-29919263</v>
      </c>
    </row>
    <row r="14" spans="1:17" ht="21">
      <c r="A14" s="3" t="s">
        <v>157</v>
      </c>
      <c r="C14" s="59">
        <v>200000</v>
      </c>
      <c r="D14" s="60"/>
      <c r="E14" s="59">
        <v>19095956880</v>
      </c>
      <c r="F14" s="60"/>
      <c r="G14" s="59">
        <v>17521769426</v>
      </c>
      <c r="H14" s="60"/>
      <c r="I14" s="61">
        <v>1574187454</v>
      </c>
      <c r="J14" s="60"/>
      <c r="K14" s="59">
        <v>200000</v>
      </c>
      <c r="L14" s="60"/>
      <c r="M14" s="59">
        <v>19095956880</v>
      </c>
      <c r="N14" s="60"/>
      <c r="O14" s="59">
        <v>17521769426</v>
      </c>
      <c r="P14" s="60"/>
      <c r="Q14" s="61">
        <v>1574187454</v>
      </c>
    </row>
    <row r="15" spans="1:17" ht="21">
      <c r="A15" s="3" t="s">
        <v>122</v>
      </c>
      <c r="C15" s="59">
        <v>1400000</v>
      </c>
      <c r="D15" s="60"/>
      <c r="E15" s="59">
        <v>12900342665</v>
      </c>
      <c r="F15" s="60"/>
      <c r="G15" s="59">
        <v>9778015636</v>
      </c>
      <c r="H15" s="60"/>
      <c r="I15" s="61">
        <v>3122327029</v>
      </c>
      <c r="J15" s="60"/>
      <c r="K15" s="59">
        <v>1400000</v>
      </c>
      <c r="L15" s="60"/>
      <c r="M15" s="59">
        <v>12900342665</v>
      </c>
      <c r="N15" s="60"/>
      <c r="O15" s="59">
        <v>8748021394</v>
      </c>
      <c r="P15" s="60"/>
      <c r="Q15" s="61">
        <v>4152321271</v>
      </c>
    </row>
    <row r="16" spans="1:17" ht="21">
      <c r="A16" s="3" t="s">
        <v>158</v>
      </c>
      <c r="C16" s="59">
        <v>1000000</v>
      </c>
      <c r="D16" s="60"/>
      <c r="E16" s="59">
        <v>10226002550</v>
      </c>
      <c r="F16" s="60"/>
      <c r="G16" s="59">
        <v>11261849352</v>
      </c>
      <c r="H16" s="60"/>
      <c r="I16" s="61">
        <v>-1035846802</v>
      </c>
      <c r="J16" s="60"/>
      <c r="K16" s="59">
        <v>1000000</v>
      </c>
      <c r="L16" s="60"/>
      <c r="M16" s="59">
        <v>10226002550</v>
      </c>
      <c r="N16" s="60"/>
      <c r="O16" s="59">
        <v>11261849352</v>
      </c>
      <c r="P16" s="60"/>
      <c r="Q16" s="61">
        <v>-1035846802</v>
      </c>
    </row>
    <row r="17" spans="1:17" ht="21">
      <c r="A17" s="3" t="s">
        <v>152</v>
      </c>
      <c r="C17" s="59">
        <v>1000000</v>
      </c>
      <c r="D17" s="60"/>
      <c r="E17" s="59">
        <v>11215615700</v>
      </c>
      <c r="F17" s="60"/>
      <c r="G17" s="59">
        <v>12508800644</v>
      </c>
      <c r="H17" s="60"/>
      <c r="I17" s="61">
        <v>-1293184944</v>
      </c>
      <c r="J17" s="60"/>
      <c r="K17" s="59">
        <v>1000000</v>
      </c>
      <c r="L17" s="60"/>
      <c r="M17" s="59">
        <v>11215615700</v>
      </c>
      <c r="N17" s="60"/>
      <c r="O17" s="59">
        <v>12508800644</v>
      </c>
      <c r="P17" s="60"/>
      <c r="Q17" s="61">
        <v>-1293184944</v>
      </c>
    </row>
    <row r="18" spans="1:17" ht="21">
      <c r="A18" s="3" t="s">
        <v>140</v>
      </c>
      <c r="C18" s="59">
        <v>2190000</v>
      </c>
      <c r="D18" s="60"/>
      <c r="E18" s="59">
        <v>35659577170</v>
      </c>
      <c r="F18" s="60"/>
      <c r="G18" s="59">
        <v>36948408258</v>
      </c>
      <c r="H18" s="60"/>
      <c r="I18" s="61">
        <v>-1288831087</v>
      </c>
      <c r="J18" s="60"/>
      <c r="K18" s="59">
        <v>2190000</v>
      </c>
      <c r="L18" s="60"/>
      <c r="M18" s="59">
        <v>35659577170</v>
      </c>
      <c r="N18" s="60"/>
      <c r="O18" s="59">
        <v>36746018383</v>
      </c>
      <c r="P18" s="60"/>
      <c r="Q18" s="61">
        <v>-1086441212</v>
      </c>
    </row>
    <row r="19" spans="1:17" ht="21">
      <c r="A19" s="3" t="s">
        <v>108</v>
      </c>
      <c r="C19" s="59">
        <v>1400000</v>
      </c>
      <c r="D19" s="60"/>
      <c r="E19" s="59">
        <v>17435076015</v>
      </c>
      <c r="F19" s="60"/>
      <c r="G19" s="59">
        <v>13938218683</v>
      </c>
      <c r="H19" s="60"/>
      <c r="I19" s="61">
        <v>3496857332</v>
      </c>
      <c r="J19" s="60"/>
      <c r="K19" s="59">
        <v>1400000</v>
      </c>
      <c r="L19" s="60"/>
      <c r="M19" s="59">
        <v>17435076015</v>
      </c>
      <c r="N19" s="60"/>
      <c r="O19" s="59">
        <v>11112045177</v>
      </c>
      <c r="P19" s="60"/>
      <c r="Q19" s="61">
        <v>6323030838</v>
      </c>
    </row>
    <row r="20" spans="1:17" ht="21">
      <c r="A20" s="3" t="s">
        <v>129</v>
      </c>
      <c r="C20" s="59">
        <v>2060000</v>
      </c>
      <c r="D20" s="60"/>
      <c r="E20" s="59">
        <v>28272313723</v>
      </c>
      <c r="F20" s="60"/>
      <c r="G20" s="59">
        <v>19996233614</v>
      </c>
      <c r="H20" s="60"/>
      <c r="I20" s="61">
        <v>8276080109</v>
      </c>
      <c r="J20" s="60"/>
      <c r="K20" s="59">
        <v>2060000</v>
      </c>
      <c r="L20" s="60"/>
      <c r="M20" s="59">
        <v>28272313723</v>
      </c>
      <c r="N20" s="60"/>
      <c r="O20" s="59">
        <v>18278785287</v>
      </c>
      <c r="P20" s="60"/>
      <c r="Q20" s="61">
        <v>9993528436</v>
      </c>
    </row>
    <row r="21" spans="1:17" ht="21">
      <c r="A21" s="3" t="s">
        <v>163</v>
      </c>
      <c r="C21" s="59">
        <v>1000000</v>
      </c>
      <c r="D21" s="60"/>
      <c r="E21" s="59">
        <v>13127278050</v>
      </c>
      <c r="F21" s="60"/>
      <c r="G21" s="59">
        <v>13410945818</v>
      </c>
      <c r="H21" s="60"/>
      <c r="I21" s="61">
        <v>-283667768</v>
      </c>
      <c r="J21" s="60"/>
      <c r="K21" s="59">
        <v>1000000</v>
      </c>
      <c r="L21" s="60"/>
      <c r="M21" s="59">
        <v>13127278050</v>
      </c>
      <c r="N21" s="60"/>
      <c r="O21" s="59">
        <v>13410945818</v>
      </c>
      <c r="P21" s="60"/>
      <c r="Q21" s="61">
        <v>-283667768</v>
      </c>
    </row>
    <row r="22" spans="1:17" ht="21">
      <c r="A22" s="3" t="s">
        <v>141</v>
      </c>
      <c r="C22" s="59">
        <v>8200000</v>
      </c>
      <c r="D22" s="60"/>
      <c r="E22" s="59">
        <v>15675631270</v>
      </c>
      <c r="F22" s="60"/>
      <c r="G22" s="59">
        <v>9795221058</v>
      </c>
      <c r="H22" s="60"/>
      <c r="I22" s="61">
        <v>5880410212</v>
      </c>
      <c r="J22" s="60"/>
      <c r="K22" s="59">
        <v>8200000</v>
      </c>
      <c r="L22" s="60"/>
      <c r="M22" s="59">
        <v>15675631270</v>
      </c>
      <c r="N22" s="60"/>
      <c r="O22" s="59">
        <v>9087540508</v>
      </c>
      <c r="P22" s="60"/>
      <c r="Q22" s="61">
        <v>6588090762</v>
      </c>
    </row>
    <row r="23" spans="1:17" ht="21">
      <c r="A23" s="3" t="s">
        <v>130</v>
      </c>
      <c r="C23" s="59">
        <v>153000</v>
      </c>
      <c r="D23" s="60"/>
      <c r="E23" s="59">
        <v>5671672673</v>
      </c>
      <c r="F23" s="60"/>
      <c r="G23" s="59">
        <v>4889474244</v>
      </c>
      <c r="H23" s="60"/>
      <c r="I23" s="61">
        <v>782198429</v>
      </c>
      <c r="J23" s="60"/>
      <c r="K23" s="59">
        <v>153000</v>
      </c>
      <c r="L23" s="60"/>
      <c r="M23" s="59">
        <v>5671672673</v>
      </c>
      <c r="N23" s="60"/>
      <c r="O23" s="59">
        <v>4999685973</v>
      </c>
      <c r="P23" s="60"/>
      <c r="Q23" s="61">
        <v>671986700</v>
      </c>
    </row>
    <row r="24" spans="1:17" ht="21">
      <c r="A24" s="3" t="s">
        <v>116</v>
      </c>
      <c r="C24" s="59">
        <v>688800</v>
      </c>
      <c r="D24" s="60"/>
      <c r="E24" s="59">
        <v>7686990642</v>
      </c>
      <c r="F24" s="60"/>
      <c r="G24" s="59">
        <v>6120341526</v>
      </c>
      <c r="H24" s="60"/>
      <c r="I24" s="61">
        <v>1566649116</v>
      </c>
      <c r="J24" s="60"/>
      <c r="K24" s="59">
        <v>688800</v>
      </c>
      <c r="L24" s="60"/>
      <c r="M24" s="59">
        <v>7686990642</v>
      </c>
      <c r="N24" s="60"/>
      <c r="O24" s="59">
        <v>3664156322</v>
      </c>
      <c r="P24" s="60"/>
      <c r="Q24" s="61">
        <v>4022834320</v>
      </c>
    </row>
    <row r="25" spans="1:17" ht="21">
      <c r="A25" s="3" t="s">
        <v>164</v>
      </c>
      <c r="C25" s="59">
        <v>1000000</v>
      </c>
      <c r="D25" s="60"/>
      <c r="E25" s="59">
        <v>17774286787</v>
      </c>
      <c r="F25" s="60"/>
      <c r="G25" s="59">
        <v>12715586680</v>
      </c>
      <c r="H25" s="60"/>
      <c r="I25" s="61">
        <v>5058700107</v>
      </c>
      <c r="J25" s="60"/>
      <c r="K25" s="59">
        <v>1000000</v>
      </c>
      <c r="L25" s="60"/>
      <c r="M25" s="59">
        <v>17774286787</v>
      </c>
      <c r="N25" s="60"/>
      <c r="O25" s="59">
        <v>12715586680</v>
      </c>
      <c r="P25" s="60"/>
      <c r="Q25" s="61">
        <v>5058700107</v>
      </c>
    </row>
    <row r="26" spans="1:17" ht="21">
      <c r="A26" s="3" t="s">
        <v>128</v>
      </c>
      <c r="C26" s="59">
        <v>1500000</v>
      </c>
      <c r="D26" s="60"/>
      <c r="E26" s="59">
        <v>18962120643</v>
      </c>
      <c r="F26" s="60"/>
      <c r="G26" s="59">
        <v>12362776125</v>
      </c>
      <c r="H26" s="60"/>
      <c r="I26" s="61">
        <v>6599344518</v>
      </c>
      <c r="J26" s="60"/>
      <c r="K26" s="59">
        <v>1500000</v>
      </c>
      <c r="L26" s="60"/>
      <c r="M26" s="59">
        <v>18962120643</v>
      </c>
      <c r="N26" s="60"/>
      <c r="O26" s="59">
        <v>11773994954</v>
      </c>
      <c r="P26" s="60"/>
      <c r="Q26" s="61">
        <v>7188125689</v>
      </c>
    </row>
    <row r="27" spans="1:17" ht="21">
      <c r="A27" s="3" t="s">
        <v>161</v>
      </c>
      <c r="C27" s="59">
        <v>60000</v>
      </c>
      <c r="D27" s="60"/>
      <c r="E27" s="59">
        <v>10741594975</v>
      </c>
      <c r="F27" s="60"/>
      <c r="G27" s="59">
        <v>10140248284</v>
      </c>
      <c r="H27" s="60"/>
      <c r="I27" s="61">
        <v>601346691</v>
      </c>
      <c r="J27" s="60"/>
      <c r="K27" s="59">
        <v>60000</v>
      </c>
      <c r="L27" s="60"/>
      <c r="M27" s="59">
        <v>10741594975</v>
      </c>
      <c r="N27" s="60"/>
      <c r="O27" s="59">
        <v>10140248284</v>
      </c>
      <c r="P27" s="60"/>
      <c r="Q27" s="61">
        <v>601346691</v>
      </c>
    </row>
    <row r="28" spans="1:17" ht="21">
      <c r="A28" s="3" t="s">
        <v>155</v>
      </c>
      <c r="C28" s="59">
        <v>600000</v>
      </c>
      <c r="D28" s="60"/>
      <c r="E28" s="59">
        <v>16031733030</v>
      </c>
      <c r="F28" s="60"/>
      <c r="G28" s="59">
        <v>16727735769</v>
      </c>
      <c r="H28" s="60"/>
      <c r="I28" s="61">
        <v>-696002739</v>
      </c>
      <c r="J28" s="60"/>
      <c r="K28" s="59">
        <v>600000</v>
      </c>
      <c r="L28" s="60"/>
      <c r="M28" s="59">
        <v>16031733030</v>
      </c>
      <c r="N28" s="60"/>
      <c r="O28" s="59">
        <v>16727735769</v>
      </c>
      <c r="P28" s="60"/>
      <c r="Q28" s="61">
        <v>-696002739</v>
      </c>
    </row>
    <row r="29" spans="1:17" ht="21">
      <c r="A29" s="3" t="s">
        <v>153</v>
      </c>
      <c r="C29" s="59">
        <v>200000</v>
      </c>
      <c r="D29" s="60"/>
      <c r="E29" s="59">
        <v>4995161797</v>
      </c>
      <c r="F29" s="60"/>
      <c r="G29" s="59">
        <v>5243051553</v>
      </c>
      <c r="H29" s="60"/>
      <c r="I29" s="61">
        <v>-247889755</v>
      </c>
      <c r="J29" s="60"/>
      <c r="K29" s="59">
        <v>200000</v>
      </c>
      <c r="L29" s="60"/>
      <c r="M29" s="59">
        <v>4995161797</v>
      </c>
      <c r="N29" s="60"/>
      <c r="O29" s="59">
        <v>5243051553</v>
      </c>
      <c r="P29" s="60"/>
      <c r="Q29" s="61">
        <v>-247889755</v>
      </c>
    </row>
    <row r="30" spans="1:17" ht="21">
      <c r="A30" s="3" t="s">
        <v>121</v>
      </c>
      <c r="C30" s="59">
        <v>190000</v>
      </c>
      <c r="D30" s="60"/>
      <c r="E30" s="59">
        <v>7763644328</v>
      </c>
      <c r="F30" s="60"/>
      <c r="G30" s="59">
        <v>7009266771</v>
      </c>
      <c r="H30" s="60"/>
      <c r="I30" s="61">
        <v>754377557</v>
      </c>
      <c r="J30" s="60"/>
      <c r="K30" s="59">
        <v>190000</v>
      </c>
      <c r="L30" s="60"/>
      <c r="M30" s="59">
        <v>7763644328</v>
      </c>
      <c r="N30" s="60"/>
      <c r="O30" s="59">
        <v>6480176203</v>
      </c>
      <c r="P30" s="60"/>
      <c r="Q30" s="61">
        <v>1283468125</v>
      </c>
    </row>
    <row r="31" spans="1:17" ht="21">
      <c r="A31" s="3" t="s">
        <v>149</v>
      </c>
      <c r="C31" s="59">
        <v>950000</v>
      </c>
      <c r="D31" s="60"/>
      <c r="E31" s="59">
        <v>35421096298</v>
      </c>
      <c r="F31" s="60"/>
      <c r="G31" s="59">
        <v>35081097196</v>
      </c>
      <c r="H31" s="60"/>
      <c r="I31" s="61">
        <v>339999102</v>
      </c>
      <c r="J31" s="60"/>
      <c r="K31" s="59">
        <v>950000</v>
      </c>
      <c r="L31" s="60"/>
      <c r="M31" s="59">
        <v>35421096298</v>
      </c>
      <c r="N31" s="60"/>
      <c r="O31" s="59">
        <v>35081097196</v>
      </c>
      <c r="P31" s="60"/>
      <c r="Q31" s="61">
        <v>339999102</v>
      </c>
    </row>
    <row r="32" spans="1:17" ht="21">
      <c r="A32" s="3" t="s">
        <v>104</v>
      </c>
      <c r="C32" s="59">
        <v>230000</v>
      </c>
      <c r="D32" s="60"/>
      <c r="E32" s="59">
        <v>17814904644</v>
      </c>
      <c r="F32" s="60"/>
      <c r="G32" s="59">
        <v>18129724757</v>
      </c>
      <c r="H32" s="60"/>
      <c r="I32" s="61">
        <v>-314820112</v>
      </c>
      <c r="J32" s="60"/>
      <c r="K32" s="59">
        <v>230000</v>
      </c>
      <c r="L32" s="60"/>
      <c r="M32" s="59">
        <v>17814904644</v>
      </c>
      <c r="N32" s="60"/>
      <c r="O32" s="59">
        <v>13458190675</v>
      </c>
      <c r="P32" s="60"/>
      <c r="Q32" s="61">
        <v>4356713969</v>
      </c>
    </row>
    <row r="33" spans="1:17" ht="21">
      <c r="A33" s="3" t="s">
        <v>154</v>
      </c>
      <c r="C33" s="59">
        <v>800000</v>
      </c>
      <c r="D33" s="60"/>
      <c r="E33" s="59">
        <v>9399337750</v>
      </c>
      <c r="F33" s="60"/>
      <c r="G33" s="59">
        <v>9784432655</v>
      </c>
      <c r="H33" s="60"/>
      <c r="I33" s="61">
        <v>-385094905</v>
      </c>
      <c r="J33" s="60"/>
      <c r="K33" s="59">
        <v>800000</v>
      </c>
      <c r="L33" s="60"/>
      <c r="M33" s="59">
        <v>9399337750</v>
      </c>
      <c r="N33" s="60"/>
      <c r="O33" s="59">
        <v>9784432655</v>
      </c>
      <c r="P33" s="60"/>
      <c r="Q33" s="61">
        <v>-385094905</v>
      </c>
    </row>
    <row r="34" spans="1:17" ht="21">
      <c r="A34" s="3" t="s">
        <v>134</v>
      </c>
      <c r="C34" s="59">
        <v>0</v>
      </c>
      <c r="D34" s="60"/>
      <c r="E34" s="59">
        <v>0</v>
      </c>
      <c r="F34" s="60"/>
      <c r="G34" s="59">
        <v>-201956324</v>
      </c>
      <c r="H34" s="60"/>
      <c r="I34" s="61">
        <v>201956324</v>
      </c>
      <c r="J34" s="60"/>
      <c r="K34" s="59">
        <v>0</v>
      </c>
      <c r="L34" s="60"/>
      <c r="M34" s="59">
        <v>0</v>
      </c>
      <c r="N34" s="60"/>
      <c r="O34" s="59">
        <v>0</v>
      </c>
      <c r="P34" s="60"/>
      <c r="Q34" s="61">
        <v>0</v>
      </c>
    </row>
    <row r="35" spans="1:17" ht="21">
      <c r="A35" s="3" t="s">
        <v>142</v>
      </c>
      <c r="C35" s="59">
        <v>0</v>
      </c>
      <c r="D35" s="60"/>
      <c r="E35" s="59">
        <v>0</v>
      </c>
      <c r="F35" s="60"/>
      <c r="G35" s="59">
        <v>571925669</v>
      </c>
      <c r="H35" s="60"/>
      <c r="I35" s="61">
        <v>-571925669</v>
      </c>
      <c r="J35" s="60"/>
      <c r="K35" s="59">
        <v>0</v>
      </c>
      <c r="L35" s="60"/>
      <c r="M35" s="59">
        <v>0</v>
      </c>
      <c r="N35" s="60"/>
      <c r="O35" s="59">
        <v>0</v>
      </c>
      <c r="P35" s="60"/>
      <c r="Q35" s="61">
        <v>0</v>
      </c>
    </row>
    <row r="36" spans="1:17" ht="21">
      <c r="A36" s="3" t="s">
        <v>124</v>
      </c>
      <c r="C36" s="59">
        <v>0</v>
      </c>
      <c r="D36" s="60"/>
      <c r="E36" s="59">
        <v>0</v>
      </c>
      <c r="F36" s="60"/>
      <c r="G36" s="59">
        <v>3678382650</v>
      </c>
      <c r="H36" s="60"/>
      <c r="I36" s="61">
        <v>-3678382650</v>
      </c>
      <c r="J36" s="60"/>
      <c r="K36" s="59">
        <v>0</v>
      </c>
      <c r="L36" s="60"/>
      <c r="M36" s="59">
        <v>0</v>
      </c>
      <c r="N36" s="60"/>
      <c r="O36" s="59">
        <v>0</v>
      </c>
      <c r="P36" s="60"/>
      <c r="Q36" s="61">
        <v>0</v>
      </c>
    </row>
    <row r="37" spans="1:17" ht="21">
      <c r="A37" s="3" t="s">
        <v>138</v>
      </c>
      <c r="C37" s="59">
        <v>0</v>
      </c>
      <c r="D37" s="60"/>
      <c r="E37" s="59">
        <v>0</v>
      </c>
      <c r="F37" s="60"/>
      <c r="G37" s="59">
        <v>910011837</v>
      </c>
      <c r="H37" s="60"/>
      <c r="I37" s="61">
        <v>-910011837</v>
      </c>
      <c r="J37" s="60"/>
      <c r="K37" s="59">
        <v>0</v>
      </c>
      <c r="L37" s="60"/>
      <c r="M37" s="59">
        <v>0</v>
      </c>
      <c r="N37" s="60"/>
      <c r="O37" s="59">
        <v>0</v>
      </c>
      <c r="P37" s="60"/>
      <c r="Q37" s="61">
        <v>0</v>
      </c>
    </row>
    <row r="38" spans="1:17" ht="21">
      <c r="A38" s="3" t="s">
        <v>109</v>
      </c>
      <c r="C38" s="59">
        <v>0</v>
      </c>
      <c r="D38" s="60"/>
      <c r="E38" s="59">
        <v>0</v>
      </c>
      <c r="F38" s="60"/>
      <c r="G38" s="59">
        <v>-11065272</v>
      </c>
      <c r="H38" s="60"/>
      <c r="I38" s="61">
        <v>11065272</v>
      </c>
      <c r="J38" s="60"/>
      <c r="K38" s="59">
        <v>0</v>
      </c>
      <c r="L38" s="60"/>
      <c r="M38" s="59">
        <v>0</v>
      </c>
      <c r="N38" s="60"/>
      <c r="O38" s="59">
        <v>0</v>
      </c>
      <c r="P38" s="60"/>
      <c r="Q38" s="61">
        <v>0</v>
      </c>
    </row>
    <row r="39" spans="1:17" ht="21">
      <c r="A39" s="3" t="s">
        <v>119</v>
      </c>
      <c r="C39" s="59">
        <v>0</v>
      </c>
      <c r="D39" s="60"/>
      <c r="E39" s="59">
        <v>0</v>
      </c>
      <c r="F39" s="60"/>
      <c r="G39" s="59">
        <v>2471663989</v>
      </c>
      <c r="H39" s="60"/>
      <c r="I39" s="61">
        <v>-2471663989</v>
      </c>
      <c r="J39" s="60"/>
      <c r="K39" s="59">
        <v>0</v>
      </c>
      <c r="L39" s="60"/>
      <c r="M39" s="59">
        <v>0</v>
      </c>
      <c r="N39" s="60"/>
      <c r="O39" s="59">
        <v>0</v>
      </c>
      <c r="P39" s="60"/>
      <c r="Q39" s="61">
        <v>0</v>
      </c>
    </row>
    <row r="40" spans="1:17" ht="21">
      <c r="A40" s="3" t="s">
        <v>120</v>
      </c>
      <c r="C40" s="59">
        <v>0</v>
      </c>
      <c r="D40" s="60"/>
      <c r="E40" s="59">
        <v>0</v>
      </c>
      <c r="F40" s="60"/>
      <c r="G40" s="59">
        <v>2368479952</v>
      </c>
      <c r="H40" s="60"/>
      <c r="I40" s="61">
        <v>-2368479952</v>
      </c>
      <c r="J40" s="60"/>
      <c r="K40" s="59">
        <v>0</v>
      </c>
      <c r="L40" s="60"/>
      <c r="M40" s="59">
        <v>0</v>
      </c>
      <c r="N40" s="60"/>
      <c r="O40" s="59">
        <v>0</v>
      </c>
      <c r="P40" s="60"/>
      <c r="Q40" s="61">
        <v>0</v>
      </c>
    </row>
    <row r="41" spans="1:17" ht="21">
      <c r="A41" s="3" t="s">
        <v>126</v>
      </c>
      <c r="C41" s="59">
        <v>0</v>
      </c>
      <c r="D41" s="60"/>
      <c r="E41" s="59">
        <v>0</v>
      </c>
      <c r="F41" s="60"/>
      <c r="G41" s="59">
        <v>-29832819</v>
      </c>
      <c r="H41" s="60"/>
      <c r="I41" s="61">
        <v>29832819</v>
      </c>
      <c r="J41" s="60"/>
      <c r="K41" s="59">
        <v>0</v>
      </c>
      <c r="L41" s="60"/>
      <c r="M41" s="59">
        <v>0</v>
      </c>
      <c r="N41" s="60"/>
      <c r="O41" s="59">
        <v>0</v>
      </c>
      <c r="P41" s="60"/>
      <c r="Q41" s="61">
        <v>0</v>
      </c>
    </row>
    <row r="42" spans="1:17" ht="21">
      <c r="A42" s="3" t="s">
        <v>136</v>
      </c>
      <c r="C42" s="59">
        <v>0</v>
      </c>
      <c r="D42" s="60"/>
      <c r="E42" s="59">
        <v>0</v>
      </c>
      <c r="F42" s="60"/>
      <c r="G42" s="59">
        <v>710459685</v>
      </c>
      <c r="H42" s="60"/>
      <c r="I42" s="61">
        <v>-710459685</v>
      </c>
      <c r="J42" s="60"/>
      <c r="K42" s="59">
        <v>0</v>
      </c>
      <c r="L42" s="60"/>
      <c r="M42" s="59">
        <v>0</v>
      </c>
      <c r="N42" s="60"/>
      <c r="O42" s="59">
        <v>0</v>
      </c>
      <c r="P42" s="60"/>
      <c r="Q42" s="61">
        <v>0</v>
      </c>
    </row>
    <row r="43" spans="1:17" ht="21">
      <c r="A43" s="3" t="s">
        <v>125</v>
      </c>
      <c r="C43" s="59">
        <v>0</v>
      </c>
      <c r="D43" s="60"/>
      <c r="E43" s="59">
        <v>0</v>
      </c>
      <c r="F43" s="60"/>
      <c r="G43" s="59">
        <v>2547418119</v>
      </c>
      <c r="H43" s="60"/>
      <c r="I43" s="61">
        <v>-2547418119</v>
      </c>
      <c r="J43" s="60"/>
      <c r="K43" s="59">
        <v>0</v>
      </c>
      <c r="L43" s="60"/>
      <c r="M43" s="59">
        <v>0</v>
      </c>
      <c r="N43" s="60"/>
      <c r="O43" s="59">
        <v>0</v>
      </c>
      <c r="P43" s="60"/>
      <c r="Q43" s="61">
        <v>0</v>
      </c>
    </row>
    <row r="44" spans="1:17" ht="21">
      <c r="A44" s="3" t="s">
        <v>112</v>
      </c>
      <c r="C44" s="59">
        <v>0</v>
      </c>
      <c r="D44" s="60"/>
      <c r="E44" s="59">
        <v>0</v>
      </c>
      <c r="F44" s="60"/>
      <c r="G44" s="59">
        <v>3894455196</v>
      </c>
      <c r="H44" s="60"/>
      <c r="I44" s="61">
        <v>-3894455196</v>
      </c>
      <c r="J44" s="60"/>
      <c r="K44" s="59">
        <v>0</v>
      </c>
      <c r="L44" s="60"/>
      <c r="M44" s="59">
        <v>0</v>
      </c>
      <c r="N44" s="60"/>
      <c r="O44" s="59">
        <v>0</v>
      </c>
      <c r="P44" s="60"/>
      <c r="Q44" s="61">
        <v>0</v>
      </c>
    </row>
    <row r="45" spans="1:17" ht="21">
      <c r="A45" s="3" t="s">
        <v>115</v>
      </c>
      <c r="C45" s="59">
        <v>0</v>
      </c>
      <c r="D45" s="60"/>
      <c r="E45" s="59">
        <v>0</v>
      </c>
      <c r="F45" s="60"/>
      <c r="G45" s="59">
        <v>2016941203</v>
      </c>
      <c r="H45" s="60"/>
      <c r="I45" s="61">
        <v>-2016941203</v>
      </c>
      <c r="J45" s="60"/>
      <c r="K45" s="59">
        <v>0</v>
      </c>
      <c r="L45" s="60"/>
      <c r="M45" s="59">
        <v>0</v>
      </c>
      <c r="N45" s="60"/>
      <c r="O45" s="59">
        <v>0</v>
      </c>
      <c r="P45" s="60"/>
      <c r="Q45" s="61">
        <v>0</v>
      </c>
    </row>
    <row r="46" spans="1:17" ht="21">
      <c r="A46" s="3" t="s">
        <v>132</v>
      </c>
      <c r="C46" s="59">
        <v>0</v>
      </c>
      <c r="D46" s="60"/>
      <c r="E46" s="59">
        <v>0</v>
      </c>
      <c r="F46" s="60"/>
      <c r="G46" s="59">
        <v>-299629325</v>
      </c>
      <c r="H46" s="60"/>
      <c r="I46" s="61">
        <v>299629325</v>
      </c>
      <c r="J46" s="60"/>
      <c r="K46" s="59">
        <v>0</v>
      </c>
      <c r="L46" s="60"/>
      <c r="M46" s="59">
        <v>0</v>
      </c>
      <c r="N46" s="60"/>
      <c r="O46" s="59">
        <v>0</v>
      </c>
      <c r="P46" s="60"/>
      <c r="Q46" s="61">
        <v>0</v>
      </c>
    </row>
    <row r="47" spans="1:17" ht="21">
      <c r="A47" s="3" t="s">
        <v>137</v>
      </c>
      <c r="C47" s="59">
        <v>0</v>
      </c>
      <c r="D47" s="60"/>
      <c r="E47" s="59">
        <v>0</v>
      </c>
      <c r="F47" s="60"/>
      <c r="G47" s="59">
        <v>28400664</v>
      </c>
      <c r="H47" s="60"/>
      <c r="I47" s="61">
        <v>-28400664</v>
      </c>
      <c r="J47" s="60"/>
      <c r="K47" s="59">
        <v>0</v>
      </c>
      <c r="L47" s="60"/>
      <c r="M47" s="59">
        <v>0</v>
      </c>
      <c r="N47" s="60"/>
      <c r="O47" s="59">
        <v>0</v>
      </c>
      <c r="P47" s="60"/>
      <c r="Q47" s="61">
        <v>0</v>
      </c>
    </row>
    <row r="48" spans="1:17" ht="21">
      <c r="A48" s="3" t="s">
        <v>127</v>
      </c>
      <c r="C48" s="59">
        <v>0</v>
      </c>
      <c r="D48" s="60"/>
      <c r="E48" s="59">
        <v>0</v>
      </c>
      <c r="F48" s="60"/>
      <c r="G48" s="59">
        <v>71493340</v>
      </c>
      <c r="H48" s="60"/>
      <c r="I48" s="61">
        <v>-71493340</v>
      </c>
      <c r="J48" s="60"/>
      <c r="K48" s="59">
        <v>0</v>
      </c>
      <c r="L48" s="60"/>
      <c r="M48" s="59">
        <v>0</v>
      </c>
      <c r="N48" s="60"/>
      <c r="O48" s="59">
        <v>0</v>
      </c>
      <c r="P48" s="60"/>
      <c r="Q48" s="61">
        <v>0</v>
      </c>
    </row>
    <row r="49" spans="1:17" ht="21">
      <c r="A49" s="3" t="s">
        <v>135</v>
      </c>
      <c r="C49" s="59">
        <v>0</v>
      </c>
      <c r="D49" s="60"/>
      <c r="E49" s="59">
        <v>0</v>
      </c>
      <c r="F49" s="60"/>
      <c r="G49" s="59">
        <v>162449887</v>
      </c>
      <c r="H49" s="60"/>
      <c r="I49" s="61">
        <v>-162449887</v>
      </c>
      <c r="J49" s="60"/>
      <c r="K49" s="59">
        <v>0</v>
      </c>
      <c r="L49" s="60"/>
      <c r="M49" s="59">
        <v>0</v>
      </c>
      <c r="N49" s="60"/>
      <c r="O49" s="59">
        <v>0</v>
      </c>
      <c r="P49" s="60"/>
      <c r="Q49" s="61">
        <v>0</v>
      </c>
    </row>
    <row r="50" spans="1:17" ht="21">
      <c r="A50" s="3" t="s">
        <v>139</v>
      </c>
      <c r="C50" s="59">
        <v>0</v>
      </c>
      <c r="D50" s="60"/>
      <c r="E50" s="59">
        <v>0</v>
      </c>
      <c r="F50" s="60"/>
      <c r="G50" s="59">
        <v>661175272</v>
      </c>
      <c r="H50" s="60"/>
      <c r="I50" s="61">
        <v>-661175272</v>
      </c>
      <c r="J50" s="60"/>
      <c r="K50" s="59">
        <v>0</v>
      </c>
      <c r="L50" s="60"/>
      <c r="M50" s="59">
        <v>0</v>
      </c>
      <c r="N50" s="60"/>
      <c r="O50" s="59">
        <v>0</v>
      </c>
      <c r="P50" s="60"/>
      <c r="Q50" s="61">
        <v>0</v>
      </c>
    </row>
    <row r="51" spans="1:17" ht="21">
      <c r="A51" s="3" t="s">
        <v>131</v>
      </c>
      <c r="C51" s="59">
        <v>0</v>
      </c>
      <c r="D51" s="60"/>
      <c r="E51" s="59">
        <v>0</v>
      </c>
      <c r="F51" s="60"/>
      <c r="G51" s="59">
        <v>1454373250</v>
      </c>
      <c r="H51" s="60"/>
      <c r="I51" s="61">
        <v>-1454373250</v>
      </c>
      <c r="J51" s="60"/>
      <c r="K51" s="59">
        <v>0</v>
      </c>
      <c r="L51" s="60"/>
      <c r="M51" s="59">
        <v>0</v>
      </c>
      <c r="N51" s="60"/>
      <c r="O51" s="59">
        <v>0</v>
      </c>
      <c r="P51" s="60"/>
      <c r="Q51" s="61">
        <v>0</v>
      </c>
    </row>
    <row r="52" spans="1:17" s="3" customFormat="1" ht="21.75" thickBot="1">
      <c r="A52" s="3" t="s">
        <v>71</v>
      </c>
      <c r="C52" s="56"/>
      <c r="E52" s="57">
        <f>SUM(E9:E51)</f>
        <v>380737681177</v>
      </c>
      <c r="G52" s="57">
        <f>SUM(G9:G51)</f>
        <v>366765090976</v>
      </c>
      <c r="I52" s="58">
        <f>SUM(I9:I51)</f>
        <v>13972590206</v>
      </c>
      <c r="K52"/>
      <c r="M52" s="57">
        <f>SUM(M9:M51)</f>
        <v>380737681177</v>
      </c>
      <c r="O52" s="57">
        <f>SUM(O9:O51)</f>
        <v>331140878207</v>
      </c>
      <c r="Q52" s="58">
        <f>SUM(Q9:Q51)</f>
        <v>49596802974</v>
      </c>
    </row>
    <row r="53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Aghajani</cp:lastModifiedBy>
  <cp:lastPrinted>2020-03-29T09:46:54Z</cp:lastPrinted>
  <dcterms:created xsi:type="dcterms:W3CDTF">2019-12-01T07:29:58Z</dcterms:created>
  <dcterms:modified xsi:type="dcterms:W3CDTF">2020-05-27T10:34:00Z</dcterms:modified>
</cp:coreProperties>
</file>