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hajani\Desktop\"/>
    </mc:Choice>
  </mc:AlternateContent>
  <bookViews>
    <workbookView xWindow="0" yWindow="0" windowWidth="28800" windowHeight="12330" tabRatio="883" firstSheet="3" activeTab="1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'!$A$9:$Q$25</definedName>
    <definedName name="_xlnm.Print_Area" localSheetId="2">'اوراق مشارکت'!$A$1:$AK$18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'!$A$1:$K$26</definedName>
    <definedName name="_xlnm.Print_Area" localSheetId="7">'درآمد سود سهام '!$A$1:$S$20</definedName>
    <definedName name="_xlnm.Print_Area" localSheetId="8">'درآمد ناشی از تغییر قیمت اوراق '!$A$1:$Q$39</definedName>
    <definedName name="_xlnm.Print_Area" localSheetId="9">'درآمد ناشی از فروش '!$A$1:$Q$27</definedName>
    <definedName name="_xlnm.Print_Area" localSheetId="13">'سایر درآمدها '!$A$1:$F$11</definedName>
    <definedName name="_xlnm.Print_Area" localSheetId="5">'سپرده '!$A$1:$S$15</definedName>
    <definedName name="_xlnm.Print_Area" localSheetId="11">'سرمایه‌گذاری در اوراق بهادار '!$A$1:$Q$21</definedName>
    <definedName name="_xlnm.Print_Area" localSheetId="10">'سرمایه‌گذاری در سهام '!$A$1:$U$47</definedName>
    <definedName name="_xlnm.Print_Area" localSheetId="0">سهام!$A$1:$Y$49</definedName>
    <definedName name="_xlnm.Print_Area" localSheetId="6">'سود اوراق بهادار و سپرده بانکی '!$A$1:$S$14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U46" i="11" l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9" i="11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9" i="10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9" i="9"/>
  <c r="A4" i="15" l="1"/>
  <c r="A4" i="14"/>
  <c r="A4" i="13"/>
  <c r="A4" i="12"/>
  <c r="A4" i="11"/>
  <c r="A4" i="10"/>
  <c r="A4" i="9"/>
  <c r="A4" i="8"/>
  <c r="A4" i="7"/>
  <c r="A4" i="6"/>
  <c r="A4" i="5"/>
  <c r="A4" i="4"/>
  <c r="A4" i="3"/>
  <c r="A4" i="2"/>
  <c r="Q7" i="6"/>
  <c r="Y7" i="5"/>
  <c r="C8" i="4"/>
  <c r="AC7" i="3"/>
  <c r="K7" i="2"/>
  <c r="E38" i="9" l="1"/>
  <c r="G38" i="9"/>
  <c r="I38" i="9"/>
  <c r="K38" i="9"/>
  <c r="M38" i="9"/>
  <c r="O38" i="9"/>
  <c r="Q38" i="9"/>
  <c r="E47" i="1"/>
  <c r="G47" i="1"/>
  <c r="K47" i="1"/>
  <c r="O47" i="1"/>
  <c r="S47" i="1"/>
  <c r="U47" i="1"/>
  <c r="W47" i="1"/>
  <c r="Y47" i="1"/>
  <c r="G11" i="15" l="1"/>
  <c r="E11" i="15"/>
  <c r="C11" i="15"/>
  <c r="C10" i="14"/>
  <c r="E10" i="14"/>
  <c r="E25" i="13"/>
  <c r="I25" i="13"/>
  <c r="S46" i="11"/>
  <c r="Q46" i="11"/>
  <c r="O46" i="11"/>
  <c r="M46" i="11"/>
  <c r="K46" i="11"/>
  <c r="I46" i="11"/>
  <c r="G46" i="11"/>
  <c r="E46" i="11"/>
  <c r="C46" i="11"/>
  <c r="Q26" i="10"/>
  <c r="O26" i="10"/>
  <c r="M26" i="10"/>
  <c r="K26" i="10"/>
  <c r="I26" i="10"/>
  <c r="G26" i="10"/>
  <c r="E26" i="10"/>
  <c r="C26" i="10"/>
  <c r="S19" i="8"/>
  <c r="Q19" i="8"/>
  <c r="O19" i="8"/>
  <c r="M19" i="8"/>
  <c r="K19" i="8"/>
  <c r="I19" i="8"/>
  <c r="S13" i="7"/>
  <c r="Q13" i="7"/>
  <c r="O13" i="7"/>
  <c r="M13" i="7"/>
  <c r="K13" i="7"/>
  <c r="I13" i="7"/>
  <c r="S14" i="6"/>
  <c r="Q14" i="6"/>
  <c r="O14" i="6"/>
  <c r="M14" i="6"/>
  <c r="K14" i="6"/>
  <c r="K7" i="6"/>
  <c r="K7" i="5"/>
  <c r="O7" i="3"/>
  <c r="C7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3" i="12" l="1"/>
  <c r="Q17" i="12"/>
  <c r="Q16" i="12"/>
  <c r="Q12" i="12"/>
  <c r="Q19" i="12"/>
  <c r="Q11" i="12"/>
  <c r="Q15" i="12"/>
  <c r="Q10" i="12"/>
  <c r="Q14" i="12"/>
  <c r="Q18" i="12"/>
  <c r="I13" i="12"/>
  <c r="I17" i="12"/>
  <c r="I16" i="12"/>
  <c r="I12" i="12"/>
  <c r="I19" i="12"/>
  <c r="I11" i="12"/>
  <c r="I15" i="12"/>
  <c r="I10" i="12"/>
  <c r="I14" i="12"/>
  <c r="I18" i="12"/>
  <c r="Q20" i="12" l="1"/>
  <c r="L9" i="13" l="1"/>
  <c r="L10" i="13"/>
  <c r="L11" i="13"/>
  <c r="C20" i="12"/>
  <c r="E20" i="12"/>
  <c r="G20" i="12"/>
  <c r="I20" i="12"/>
  <c r="K20" i="12"/>
  <c r="M20" i="12"/>
  <c r="O20" i="12"/>
  <c r="C11" i="4"/>
  <c r="E11" i="4"/>
  <c r="G11" i="4"/>
  <c r="I11" i="4"/>
  <c r="K11" i="4"/>
  <c r="O16" i="3"/>
  <c r="Q16" i="3"/>
  <c r="S16" i="3"/>
  <c r="U16" i="3"/>
  <c r="W16" i="3"/>
  <c r="Y16" i="3"/>
  <c r="AA16" i="3"/>
  <c r="AC16" i="3"/>
  <c r="AG16" i="3"/>
  <c r="AI16" i="3"/>
  <c r="AK16" i="3"/>
  <c r="L25" i="13" l="1"/>
</calcChain>
</file>

<file path=xl/sharedStrings.xml><?xml version="1.0" encoding="utf-8"?>
<sst xmlns="http://schemas.openxmlformats.org/spreadsheetml/2006/main" count="638" uniqueCount="157">
  <si>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</si>
  <si>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</si>
  <si>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</si>
  <si>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</si>
  <si>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</si>
  <si>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</si>
  <si>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</si>
  <si>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</si>
  <si>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</si>
  <si>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</si>
  <si>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</si>
  <si>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</si>
  <si>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</si>
  <si>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</si>
  <si>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</si>
  <si>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</si>
  <si>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</si>
  <si>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</si>
  <si>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</si>
  <si>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</si>
  <si>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</si>
  <si>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</si>
  <si>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</si>
  <si>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</si>
  <si>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</si>
  <si>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</si>
  <si>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</si>
  <si>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</si>
  <si>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</si>
  <si>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</si>
  <si>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</si>
  <si>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</si>
  <si>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</si>
  <si>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</si>
  <si>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</si>
  <si>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</si>
  <si>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</si>
  <si>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</si>
  <si>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</si>
  <si>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</si>
  <si>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</si>
  <si>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</si>
  <si>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</si>
  <si>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</si>
  <si>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</si>
  <si>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</si>
  <si>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</si>
  <si>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</si>
  <si>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</si>
  <si>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</si>
  <si>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</si>
  <si>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</si>
  <si>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</si>
  <si>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</si>
  <si>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</si>
  <si>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</si>
  <si>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</si>
  <si>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</si>
  <si>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</si>
  <si>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</si>
  <si>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</si>
  <si>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</si>
  <si>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</si>
  <si>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</si>
  <si>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</si>
  <si>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</si>
  <si>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</si>
  <si>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</si>
  <si>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</si>
  <si>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</si>
  <si>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</si>
  <si>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</si>
  <si>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</si>
  <si>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</si>
  <si>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</si>
  <si>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</si>
  <si>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</si>
  <si>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</si>
  <si>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</si>
  <si>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</si>
  <si>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</si>
  <si>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</si>
  <si>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</si>
  <si>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</si>
  <si>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</si>
  <si>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</si>
  <si>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</si>
  <si>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</si>
  <si>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</si>
  <si>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</si>
  <si>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</si>
  <si>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</si>
  <si>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</si>
  <si>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</si>
  <si>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</si>
  <si>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</si>
  <si>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</si>
  <si>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</si>
  <si>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</si>
  <si>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</si>
  <si>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</si>
  <si>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</si>
  <si>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اسناد خزانه اسلامي960613</t>
  </si>
  <si>
    <t>صندوق سرمایه‌گذاری مشترک گنجینه ارمغان الماس</t>
  </si>
  <si>
    <t>0.00 %</t>
  </si>
  <si>
    <t>قند نقش جهان</t>
  </si>
  <si>
    <t>0.01 %</t>
  </si>
  <si>
    <t>بانک آینده بخارست</t>
  </si>
  <si>
    <t>1398/09/17</t>
  </si>
  <si>
    <t>بانک صادرات ایران</t>
  </si>
  <si>
    <t>سرمایه گذاری صدرتامین</t>
  </si>
  <si>
    <t>سکه تمام بهارتحویلی 1روزه رفاه</t>
  </si>
  <si>
    <t xml:space="preserve">بانک پارسیان </t>
  </si>
  <si>
    <t>1398/10/04</t>
  </si>
  <si>
    <t>سیمان فارس و خوزستان</t>
  </si>
  <si>
    <t>لیزینگ رایان‌ سایپا</t>
  </si>
  <si>
    <t>سرمایه گذاری دارویی تامین</t>
  </si>
  <si>
    <t>گروه سرمایه گذاری میراث فرهنگی</t>
  </si>
  <si>
    <t>پتروشيمي تندگويان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</si>
  <si>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</si>
  <si>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</si>
  <si>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</si>
  <si>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</si>
  <si>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</si>
  <si>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</si>
  <si>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</si>
  <si>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</si>
  <si>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</si>
  <si>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88.48 %</t>
  </si>
  <si>
    <t>9.90 %</t>
  </si>
  <si>
    <t>0.10 %</t>
  </si>
  <si>
    <t>1398/12/29</t>
  </si>
  <si>
    <t>مدیریت صنعت شوینده ت.ص.بهشهر</t>
  </si>
  <si>
    <t>سرمايه گذاري تامين اجتماعي</t>
  </si>
  <si>
    <t>پالایش نفت تهران</t>
  </si>
  <si>
    <t>ملی‌ صنایع‌ مس‌ ایران‌</t>
  </si>
  <si>
    <t>داروسازی آوه سینا</t>
  </si>
  <si>
    <t>تولیدات پتروشیمی قائد بصیر</t>
  </si>
  <si>
    <t>کارخانجات‌تولیدی‌شیشه‌رازی‌</t>
  </si>
  <si>
    <t>شیشه‌ و گاز</t>
  </si>
  <si>
    <t>س. توسعه و عمران استان کرمان</t>
  </si>
  <si>
    <t>بیمه پاسارگاد</t>
  </si>
  <si>
    <t>قاسم ایران</t>
  </si>
  <si>
    <t>تولید نیروی برق دماوند</t>
  </si>
  <si>
    <t>گروه پتروشیمی س. ایرانیان</t>
  </si>
  <si>
    <t>لیزینگ‌صنعت‌ومعدن‌</t>
  </si>
  <si>
    <t>بانک ملت</t>
  </si>
  <si>
    <t>بانک تجارت</t>
  </si>
  <si>
    <t>لبنیات‌کالبر</t>
  </si>
  <si>
    <t>پتروشیمی کازرون</t>
  </si>
  <si>
    <t>1399/01/31</t>
  </si>
  <si>
    <t>برای ماه منتهی به 1399/01/31</t>
  </si>
  <si>
    <t>0203466325003</t>
  </si>
  <si>
    <t>20100378729603</t>
  </si>
  <si>
    <t>0.04 %</t>
  </si>
  <si>
    <t>3.72 %</t>
  </si>
  <si>
    <t>0.08 %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</si>
</sst>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0" fontId="14" fillId="0" borderId="0" xfId="0" applyFont="1"/>
    <xf numFmtId="3" fontId="13" fillId="0" borderId="0" xfId="0" applyNumberFormat="1" applyFont="1"/>
    <xf numFmtId="0" fontId="0" fillId="0" borderId="0" xfId="0"/>
    <xf numFmtId="0" fontId="14" fillId="0" borderId="0" xfId="0" applyFont="1"/>
    <xf numFmtId="3" fontId="1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8"/>
  <sheetViews>
    <sheetView rightToLeft="1" view="pageBreakPreview" topLeftCell="A16" zoomScale="70" zoomScaleNormal="70" zoomScaleSheetLayoutView="70" workbookViewId="0">
      <selection activeCell="Q18" sqref="Q18"/>
    </sheetView>
  </sheetViews>
  <sheetFormatPr defaultRowHeight="18.7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42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31" ht="30" customHeight="1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31" ht="30">
      <c r="A4" s="42" t="s">
        <v>151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31" s="14" customFormat="1" ht="25.5">
      <c r="A5" s="47" t="s">
        <v>82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31" s="14" customFormat="1" ht="25.5">
      <c r="A6" s="47" t="s">
        <v>83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8" spans="1:31" ht="30">
      <c r="A8" s="42" t="s">
        <v>1</v>
      </c>
      <c r="C8" s="45" t="s">
        <v>131</v>
      </c>
      <c r="D8" s="45" t="s">
        <v>2</v>
      </c>
      <c r="E8" s="45" t="s">
        <v>2</v>
      </c>
      <c r="F8" s="45" t="s">
        <v>2</v>
      </c>
      <c r="G8" s="45" t="s">
        <v>2</v>
      </c>
      <c r="I8" s="45" t="s">
        <v>3</v>
      </c>
      <c r="J8" s="45" t="s">
        <v>3</v>
      </c>
      <c r="K8" s="45" t="s">
        <v>3</v>
      </c>
      <c r="L8" s="45" t="s">
        <v>3</v>
      </c>
      <c r="M8" s="45" t="s">
        <v>3</v>
      </c>
      <c r="N8" s="45" t="s">
        <v>3</v>
      </c>
      <c r="O8" s="45" t="s">
        <v>3</v>
      </c>
      <c r="Q8" s="45" t="s">
        <v>150</v>
      </c>
      <c r="R8" s="45" t="s">
        <v>4</v>
      </c>
      <c r="S8" s="45" t="s">
        <v>4</v>
      </c>
      <c r="T8" s="45" t="s">
        <v>4</v>
      </c>
      <c r="U8" s="45" t="s">
        <v>4</v>
      </c>
      <c r="V8" s="45" t="s">
        <v>4</v>
      </c>
      <c r="W8" s="45" t="s">
        <v>4</v>
      </c>
      <c r="X8" s="45" t="s">
        <v>4</v>
      </c>
      <c r="Y8" s="45" t="s">
        <v>4</v>
      </c>
      <c r="AE8" s="4">
        <v>590848004105</v>
      </c>
    </row>
    <row r="9" spans="1:31" ht="30">
      <c r="A9" s="42" t="s">
        <v>1</v>
      </c>
      <c r="C9" s="46" t="s">
        <v>5</v>
      </c>
      <c r="D9" s="19"/>
      <c r="E9" s="46" t="s">
        <v>6</v>
      </c>
      <c r="F9" s="19"/>
      <c r="G9" s="46" t="s">
        <v>7</v>
      </c>
      <c r="I9" s="42" t="s">
        <v>8</v>
      </c>
      <c r="J9" s="42" t="s">
        <v>8</v>
      </c>
      <c r="K9" s="42" t="s">
        <v>8</v>
      </c>
      <c r="L9" s="19"/>
      <c r="M9" s="42" t="s">
        <v>9</v>
      </c>
      <c r="N9" s="42" t="s">
        <v>9</v>
      </c>
      <c r="O9" s="42" t="s">
        <v>9</v>
      </c>
      <c r="Q9" s="46" t="s">
        <v>5</v>
      </c>
      <c r="R9" s="19"/>
      <c r="S9" s="46" t="s">
        <v>10</v>
      </c>
      <c r="T9" s="19"/>
      <c r="U9" s="46" t="s">
        <v>6</v>
      </c>
      <c r="V9" s="19"/>
      <c r="W9" s="46" t="s">
        <v>7</v>
      </c>
      <c r="X9" s="19"/>
      <c r="Y9" s="43" t="s">
        <v>11</v>
      </c>
    </row>
    <row r="10" spans="1:31" ht="30">
      <c r="A10" s="42" t="s">
        <v>1</v>
      </c>
      <c r="C10" s="45" t="s">
        <v>5</v>
      </c>
      <c r="D10" s="19"/>
      <c r="E10" s="45" t="s">
        <v>6</v>
      </c>
      <c r="F10" s="19"/>
      <c r="G10" s="45" t="s">
        <v>7</v>
      </c>
      <c r="I10" s="45" t="s">
        <v>5</v>
      </c>
      <c r="J10" s="19"/>
      <c r="K10" s="45" t="s">
        <v>6</v>
      </c>
      <c r="L10" s="19"/>
      <c r="M10" s="45" t="s">
        <v>5</v>
      </c>
      <c r="N10" s="19"/>
      <c r="O10" s="45" t="s">
        <v>12</v>
      </c>
      <c r="Q10" s="45" t="s">
        <v>5</v>
      </c>
      <c r="R10" s="19"/>
      <c r="S10" s="45" t="s">
        <v>10</v>
      </c>
      <c r="T10" s="19"/>
      <c r="U10" s="45" t="s">
        <v>6</v>
      </c>
      <c r="V10" s="19"/>
      <c r="W10" s="45" t="s">
        <v>7</v>
      </c>
      <c r="X10" s="19"/>
      <c r="Y10" s="44" t="s">
        <v>11</v>
      </c>
    </row>
    <row r="11" spans="1:31" ht="21">
      <c r="A11" s="3" t="s">
        <v>105</v>
      </c>
      <c r="C11" s="4">
        <v>230000</v>
      </c>
      <c r="E11" s="4">
        <v>9781522079</v>
      </c>
      <c r="G11" s="4">
        <v>13458190675</v>
      </c>
      <c r="I11" s="4">
        <v>0</v>
      </c>
      <c r="K11" s="4">
        <v>0</v>
      </c>
      <c r="M11" s="4">
        <v>0</v>
      </c>
      <c r="O11" s="4">
        <v>0</v>
      </c>
      <c r="Q11" s="4">
        <v>230000</v>
      </c>
      <c r="S11" s="4">
        <v>79601</v>
      </c>
      <c r="U11" s="4">
        <v>9781522079</v>
      </c>
      <c r="W11" s="4">
        <v>18129724757.5</v>
      </c>
      <c r="Y11" s="5">
        <v>8.0199999999999994E-2</v>
      </c>
      <c r="AA11" s="2">
        <v>1</v>
      </c>
    </row>
    <row r="12" spans="1:31" ht="21">
      <c r="A12" s="3" t="s">
        <v>135</v>
      </c>
      <c r="C12" s="4">
        <v>0</v>
      </c>
      <c r="E12" s="4">
        <v>0</v>
      </c>
      <c r="G12" s="4">
        <v>0</v>
      </c>
      <c r="I12" s="4">
        <v>1600000</v>
      </c>
      <c r="K12" s="4">
        <v>13388221274</v>
      </c>
      <c r="M12" s="4">
        <v>0</v>
      </c>
      <c r="O12" s="4">
        <v>0</v>
      </c>
      <c r="Q12" s="4">
        <v>1600000</v>
      </c>
      <c r="S12" s="4">
        <v>9534</v>
      </c>
      <c r="U12" s="4">
        <v>13388221273</v>
      </c>
      <c r="W12" s="4">
        <v>15105669600</v>
      </c>
      <c r="Y12" s="5">
        <v>6.6900000000000001E-2</v>
      </c>
      <c r="AA12" s="2">
        <v>2</v>
      </c>
    </row>
    <row r="13" spans="1:31" ht="21">
      <c r="A13" s="3" t="s">
        <v>134</v>
      </c>
      <c r="C13" s="4">
        <v>0</v>
      </c>
      <c r="E13" s="4">
        <v>0</v>
      </c>
      <c r="G13" s="4">
        <v>0</v>
      </c>
      <c r="I13" s="4">
        <v>1500000</v>
      </c>
      <c r="K13" s="4">
        <v>11773994963</v>
      </c>
      <c r="M13" s="4">
        <v>0</v>
      </c>
      <c r="O13" s="4">
        <v>0</v>
      </c>
      <c r="Q13" s="4">
        <v>1500000</v>
      </c>
      <c r="S13" s="4">
        <v>8323</v>
      </c>
      <c r="U13" s="4">
        <v>11773994954</v>
      </c>
      <c r="W13" s="4">
        <v>12362776125</v>
      </c>
      <c r="Y13" s="5">
        <v>5.4699999999999999E-2</v>
      </c>
      <c r="AA13" s="2">
        <v>3</v>
      </c>
    </row>
    <row r="14" spans="1:31" ht="21">
      <c r="A14" s="3" t="s">
        <v>137</v>
      </c>
      <c r="C14" s="4">
        <v>0</v>
      </c>
      <c r="E14" s="4">
        <v>0</v>
      </c>
      <c r="G14" s="4">
        <v>0</v>
      </c>
      <c r="I14" s="4">
        <v>200000</v>
      </c>
      <c r="K14" s="4">
        <v>10045400000</v>
      </c>
      <c r="M14" s="4">
        <v>0</v>
      </c>
      <c r="O14" s="4">
        <v>0</v>
      </c>
      <c r="Q14" s="4">
        <v>200000</v>
      </c>
      <c r="S14" s="4">
        <v>58065</v>
      </c>
      <c r="U14" s="4">
        <v>10045400000</v>
      </c>
      <c r="W14" s="4">
        <v>11499773250</v>
      </c>
      <c r="Y14" s="5">
        <v>5.0900000000000001E-2</v>
      </c>
      <c r="AA14" s="2">
        <v>4</v>
      </c>
    </row>
    <row r="15" spans="1:31" ht="21">
      <c r="A15" s="3" t="s">
        <v>114</v>
      </c>
      <c r="C15" s="4">
        <v>1000000</v>
      </c>
      <c r="E15" s="4">
        <v>8927230886</v>
      </c>
      <c r="G15" s="4">
        <v>8869669250</v>
      </c>
      <c r="I15" s="4">
        <v>0</v>
      </c>
      <c r="K15" s="4">
        <v>0</v>
      </c>
      <c r="M15" s="4">
        <v>200000</v>
      </c>
      <c r="O15" s="4">
        <v>2116081983</v>
      </c>
      <c r="Q15" s="4">
        <v>800000</v>
      </c>
      <c r="S15" s="4">
        <v>13873</v>
      </c>
      <c r="U15" s="4">
        <v>7141784709</v>
      </c>
      <c r="W15" s="4">
        <v>10990190600</v>
      </c>
      <c r="Y15" s="5">
        <v>4.8599999999999997E-2</v>
      </c>
      <c r="AA15" s="2">
        <v>5</v>
      </c>
    </row>
    <row r="16" spans="1:31" ht="21">
      <c r="A16" s="3" t="s">
        <v>123</v>
      </c>
      <c r="C16" s="4">
        <v>500000</v>
      </c>
      <c r="E16" s="4">
        <v>12579136064</v>
      </c>
      <c r="G16" s="4">
        <v>17053095250</v>
      </c>
      <c r="I16" s="4">
        <v>0</v>
      </c>
      <c r="K16" s="4">
        <v>0</v>
      </c>
      <c r="M16" s="4">
        <v>200000</v>
      </c>
      <c r="O16" s="4">
        <v>7889717936</v>
      </c>
      <c r="Q16" s="4">
        <v>300000</v>
      </c>
      <c r="S16" s="4">
        <v>36223</v>
      </c>
      <c r="U16" s="4">
        <v>7547481639</v>
      </c>
      <c r="W16" s="4">
        <v>10760947725</v>
      </c>
      <c r="Y16" s="5">
        <v>4.7600000000000003E-2</v>
      </c>
      <c r="AA16" s="2">
        <v>6</v>
      </c>
    </row>
    <row r="17" spans="1:27" ht="21">
      <c r="A17" s="3" t="s">
        <v>132</v>
      </c>
      <c r="C17" s="4">
        <v>0</v>
      </c>
      <c r="E17" s="4">
        <v>0</v>
      </c>
      <c r="G17" s="4">
        <v>0</v>
      </c>
      <c r="I17" s="4">
        <v>250000</v>
      </c>
      <c r="K17" s="4">
        <v>9998679569</v>
      </c>
      <c r="M17" s="4">
        <v>0</v>
      </c>
      <c r="O17" s="4">
        <v>0</v>
      </c>
      <c r="Q17" s="4">
        <v>250000</v>
      </c>
      <c r="S17" s="4">
        <v>40268</v>
      </c>
      <c r="U17" s="4">
        <v>9998679569</v>
      </c>
      <c r="W17" s="4">
        <v>9968846750</v>
      </c>
      <c r="Y17" s="5">
        <v>4.41E-2</v>
      </c>
      <c r="AA17" s="2">
        <v>7</v>
      </c>
    </row>
    <row r="18" spans="1:27" ht="21">
      <c r="A18" s="3" t="s">
        <v>110</v>
      </c>
      <c r="C18" s="4">
        <v>1800000</v>
      </c>
      <c r="E18" s="4">
        <v>6292495411</v>
      </c>
      <c r="G18" s="4">
        <v>9637707150</v>
      </c>
      <c r="I18" s="4">
        <v>0</v>
      </c>
      <c r="K18" s="4">
        <v>0</v>
      </c>
      <c r="M18" s="4">
        <v>800000</v>
      </c>
      <c r="O18" s="4">
        <v>4691491362</v>
      </c>
      <c r="Q18" s="4">
        <v>1000000</v>
      </c>
      <c r="S18" s="4">
        <v>8261</v>
      </c>
      <c r="U18" s="4">
        <v>3495830781</v>
      </c>
      <c r="W18" s="4">
        <v>8180455250</v>
      </c>
      <c r="Y18" s="5">
        <v>3.6200000000000003E-2</v>
      </c>
      <c r="AA18" s="2">
        <v>8</v>
      </c>
    </row>
    <row r="19" spans="1:27" ht="21">
      <c r="A19" s="3" t="s">
        <v>126</v>
      </c>
      <c r="C19" s="4">
        <v>750000</v>
      </c>
      <c r="E19" s="4">
        <v>9881890122</v>
      </c>
      <c r="G19" s="4">
        <v>10803875062.5</v>
      </c>
      <c r="I19" s="4">
        <v>0</v>
      </c>
      <c r="K19" s="4">
        <v>0</v>
      </c>
      <c r="M19" s="4">
        <v>450000</v>
      </c>
      <c r="O19" s="4">
        <v>8421927778</v>
      </c>
      <c r="Q19" s="4">
        <v>300000</v>
      </c>
      <c r="S19" s="4">
        <v>26929</v>
      </c>
      <c r="U19" s="4">
        <v>3952756050</v>
      </c>
      <c r="W19" s="4">
        <v>7999932675</v>
      </c>
      <c r="Y19" s="5">
        <v>3.5400000000000001E-2</v>
      </c>
      <c r="AA19" s="2">
        <v>9</v>
      </c>
    </row>
    <row r="20" spans="1:27" ht="21">
      <c r="A20" s="3" t="s">
        <v>117</v>
      </c>
      <c r="C20" s="4">
        <v>600000</v>
      </c>
      <c r="E20" s="4">
        <v>7771968600</v>
      </c>
      <c r="G20" s="4">
        <v>8854023300</v>
      </c>
      <c r="I20" s="4">
        <v>0</v>
      </c>
      <c r="K20" s="4">
        <v>0</v>
      </c>
      <c r="M20" s="4">
        <v>200000</v>
      </c>
      <c r="O20" s="4">
        <v>3509083307</v>
      </c>
      <c r="Q20" s="4">
        <v>400000</v>
      </c>
      <c r="S20" s="4">
        <v>19994</v>
      </c>
      <c r="U20" s="4">
        <v>5181312401</v>
      </c>
      <c r="W20" s="4">
        <v>7919623400</v>
      </c>
      <c r="Y20" s="5">
        <v>3.5099999999999999E-2</v>
      </c>
      <c r="AA20" s="2">
        <v>10</v>
      </c>
    </row>
    <row r="21" spans="1:27" ht="21">
      <c r="A21" s="3" t="s">
        <v>127</v>
      </c>
      <c r="C21" s="4">
        <v>4100000</v>
      </c>
      <c r="E21" s="4">
        <v>10000990019</v>
      </c>
      <c r="G21" s="4">
        <v>9532938700</v>
      </c>
      <c r="I21" s="4">
        <v>0</v>
      </c>
      <c r="K21" s="4">
        <v>0</v>
      </c>
      <c r="M21" s="4">
        <v>2000000</v>
      </c>
      <c r="O21" s="4">
        <v>5334803231</v>
      </c>
      <c r="Q21" s="4">
        <v>2100000</v>
      </c>
      <c r="S21" s="4">
        <v>3573</v>
      </c>
      <c r="U21" s="4">
        <v>5122458297</v>
      </c>
      <c r="W21" s="4">
        <v>7430142825</v>
      </c>
      <c r="Y21" s="5">
        <v>3.2899999999999999E-2</v>
      </c>
      <c r="AA21" s="2">
        <v>11</v>
      </c>
    </row>
    <row r="22" spans="1:27" ht="21">
      <c r="A22" s="3" t="s">
        <v>121</v>
      </c>
      <c r="C22" s="4">
        <v>2000000</v>
      </c>
      <c r="E22" s="4">
        <v>9668655243</v>
      </c>
      <c r="G22" s="4">
        <v>8223036000</v>
      </c>
      <c r="I22" s="4">
        <v>0</v>
      </c>
      <c r="K22" s="4">
        <v>0</v>
      </c>
      <c r="M22" s="4">
        <v>1000000</v>
      </c>
      <c r="O22" s="4">
        <v>5994973634</v>
      </c>
      <c r="Q22" s="4">
        <v>1000000</v>
      </c>
      <c r="S22" s="4">
        <v>6648</v>
      </c>
      <c r="U22" s="4">
        <v>4834327617</v>
      </c>
      <c r="W22" s="4">
        <v>6583182000</v>
      </c>
      <c r="Y22" s="5">
        <v>2.9100000000000001E-2</v>
      </c>
      <c r="AA22" s="2">
        <v>12</v>
      </c>
    </row>
    <row r="23" spans="1:27" ht="21">
      <c r="A23" s="3" t="s">
        <v>122</v>
      </c>
      <c r="C23" s="4">
        <v>300000</v>
      </c>
      <c r="E23" s="4">
        <v>10840078533</v>
      </c>
      <c r="G23" s="4">
        <v>11896665450</v>
      </c>
      <c r="I23" s="4">
        <v>0</v>
      </c>
      <c r="K23" s="4">
        <v>0</v>
      </c>
      <c r="M23" s="4">
        <v>200000</v>
      </c>
      <c r="O23" s="4">
        <v>10287952990</v>
      </c>
      <c r="Q23" s="4">
        <v>100000</v>
      </c>
      <c r="S23" s="4">
        <v>63964</v>
      </c>
      <c r="U23" s="4">
        <v>3613359510</v>
      </c>
      <c r="W23" s="4">
        <v>6334035100</v>
      </c>
      <c r="Y23" s="5">
        <v>2.8000000000000001E-2</v>
      </c>
      <c r="AA23" s="2">
        <v>13</v>
      </c>
    </row>
    <row r="24" spans="1:27" ht="21">
      <c r="A24" s="3" t="s">
        <v>124</v>
      </c>
      <c r="C24" s="4">
        <v>0</v>
      </c>
      <c r="E24" s="4">
        <v>0</v>
      </c>
      <c r="G24" s="4">
        <v>0</v>
      </c>
      <c r="I24" s="4">
        <v>1000000</v>
      </c>
      <c r="K24" s="4">
        <v>5106585008</v>
      </c>
      <c r="M24" s="4">
        <v>0</v>
      </c>
      <c r="O24" s="4">
        <v>0</v>
      </c>
      <c r="Q24" s="4">
        <v>1000000</v>
      </c>
      <c r="S24" s="4">
        <v>6197</v>
      </c>
      <c r="U24" s="4">
        <v>5106585008</v>
      </c>
      <c r="W24" s="4">
        <v>6136579250</v>
      </c>
      <c r="Y24" s="5">
        <v>2.7199999999999998E-2</v>
      </c>
      <c r="AA24" s="2">
        <v>14</v>
      </c>
    </row>
    <row r="25" spans="1:27" ht="21">
      <c r="A25" s="3" t="s">
        <v>118</v>
      </c>
      <c r="C25" s="4">
        <v>688800</v>
      </c>
      <c r="E25" s="4">
        <v>3391370986</v>
      </c>
      <c r="G25" s="4">
        <v>3664156322.4000001</v>
      </c>
      <c r="I25" s="4">
        <v>0</v>
      </c>
      <c r="K25" s="4">
        <v>0</v>
      </c>
      <c r="M25" s="4">
        <v>0</v>
      </c>
      <c r="O25" s="4">
        <v>0</v>
      </c>
      <c r="Q25" s="4">
        <v>688800</v>
      </c>
      <c r="S25" s="4">
        <v>8973</v>
      </c>
      <c r="U25" s="4">
        <v>3391370986</v>
      </c>
      <c r="W25" s="4">
        <v>6120341526.6000004</v>
      </c>
      <c r="Y25" s="5">
        <v>2.7099999999999999E-2</v>
      </c>
      <c r="AA25" s="2">
        <v>15</v>
      </c>
    </row>
    <row r="26" spans="1:27" ht="21">
      <c r="A26" s="3" t="s">
        <v>141</v>
      </c>
      <c r="C26" s="4">
        <v>0</v>
      </c>
      <c r="E26" s="4">
        <v>0</v>
      </c>
      <c r="G26" s="4">
        <v>0</v>
      </c>
      <c r="I26" s="4">
        <v>400000</v>
      </c>
      <c r="K26" s="4">
        <v>5955314613</v>
      </c>
      <c r="M26" s="4">
        <v>0</v>
      </c>
      <c r="O26" s="4">
        <v>0</v>
      </c>
      <c r="Q26" s="4">
        <v>400000</v>
      </c>
      <c r="S26" s="4">
        <v>15445</v>
      </c>
      <c r="U26" s="4">
        <v>5955314613</v>
      </c>
      <c r="W26" s="4">
        <v>6117764500</v>
      </c>
      <c r="Y26" s="5">
        <v>2.7099999999999999E-2</v>
      </c>
      <c r="AA26" s="2">
        <v>16</v>
      </c>
    </row>
    <row r="27" spans="1:27" ht="21">
      <c r="A27" s="3" t="s">
        <v>148</v>
      </c>
      <c r="C27" s="4">
        <v>0</v>
      </c>
      <c r="E27" s="4">
        <v>0</v>
      </c>
      <c r="G27" s="4">
        <v>0</v>
      </c>
      <c r="I27" s="4">
        <v>300000</v>
      </c>
      <c r="K27" s="4">
        <v>5507417133</v>
      </c>
      <c r="M27" s="4">
        <v>0</v>
      </c>
      <c r="O27" s="4">
        <v>0</v>
      </c>
      <c r="Q27" s="4">
        <v>300000</v>
      </c>
      <c r="S27" s="4">
        <v>20464</v>
      </c>
      <c r="U27" s="4">
        <v>5507417131</v>
      </c>
      <c r="W27" s="4">
        <v>6079342800</v>
      </c>
      <c r="Y27" s="5">
        <v>2.69E-2</v>
      </c>
      <c r="AA27" s="2">
        <v>17</v>
      </c>
    </row>
    <row r="28" spans="1:27" ht="21">
      <c r="A28" s="3" t="s">
        <v>144</v>
      </c>
      <c r="C28" s="4">
        <v>0</v>
      </c>
      <c r="E28" s="4">
        <v>0</v>
      </c>
      <c r="G28" s="4">
        <v>0</v>
      </c>
      <c r="I28" s="4">
        <v>1000000</v>
      </c>
      <c r="K28" s="4">
        <v>4841360160</v>
      </c>
      <c r="M28" s="4">
        <v>0</v>
      </c>
      <c r="O28" s="4">
        <v>0</v>
      </c>
      <c r="Q28" s="4">
        <v>1000000</v>
      </c>
      <c r="S28" s="4">
        <v>5808</v>
      </c>
      <c r="U28" s="4">
        <v>4841360163</v>
      </c>
      <c r="W28" s="4">
        <v>5751372000</v>
      </c>
      <c r="Y28" s="5">
        <v>2.5499999999999998E-2</v>
      </c>
      <c r="AA28" s="2">
        <v>18</v>
      </c>
    </row>
    <row r="29" spans="1:27" ht="21">
      <c r="A29" s="3" t="s">
        <v>142</v>
      </c>
      <c r="C29" s="4">
        <v>0</v>
      </c>
      <c r="E29" s="4">
        <v>0</v>
      </c>
      <c r="G29" s="4">
        <v>0</v>
      </c>
      <c r="I29" s="4">
        <v>70000</v>
      </c>
      <c r="K29" s="4">
        <v>4983141130</v>
      </c>
      <c r="M29" s="4">
        <v>0</v>
      </c>
      <c r="O29" s="4">
        <v>0</v>
      </c>
      <c r="Q29" s="4">
        <v>70000</v>
      </c>
      <c r="S29" s="4">
        <v>82138</v>
      </c>
      <c r="U29" s="4">
        <v>4983141130</v>
      </c>
      <c r="W29" s="4">
        <v>5693600815</v>
      </c>
      <c r="Y29" s="5">
        <v>2.52E-2</v>
      </c>
      <c r="AA29" s="2">
        <v>19</v>
      </c>
    </row>
    <row r="30" spans="1:27" ht="21">
      <c r="A30" s="3" t="s">
        <v>147</v>
      </c>
      <c r="C30" s="4">
        <v>0</v>
      </c>
      <c r="E30" s="4">
        <v>0</v>
      </c>
      <c r="G30" s="4">
        <v>0</v>
      </c>
      <c r="I30" s="4">
        <v>5500000</v>
      </c>
      <c r="K30" s="4">
        <v>4967442199</v>
      </c>
      <c r="M30" s="4">
        <v>0</v>
      </c>
      <c r="O30" s="4">
        <v>0</v>
      </c>
      <c r="Q30" s="4">
        <v>5500000</v>
      </c>
      <c r="S30" s="4">
        <v>1042</v>
      </c>
      <c r="U30" s="4">
        <v>4967442200</v>
      </c>
      <c r="W30" s="4">
        <v>5675122750</v>
      </c>
      <c r="Y30" s="5">
        <v>2.5100000000000001E-2</v>
      </c>
      <c r="AA30" s="2">
        <v>20</v>
      </c>
    </row>
    <row r="31" spans="1:27" ht="21">
      <c r="A31" s="3" t="s">
        <v>145</v>
      </c>
      <c r="C31" s="4">
        <v>0</v>
      </c>
      <c r="E31" s="4">
        <v>0</v>
      </c>
      <c r="G31" s="4">
        <v>0</v>
      </c>
      <c r="I31" s="4">
        <v>800000</v>
      </c>
      <c r="K31" s="4">
        <v>4833523928</v>
      </c>
      <c r="M31" s="4">
        <v>0</v>
      </c>
      <c r="O31" s="4">
        <v>0</v>
      </c>
      <c r="Q31" s="4">
        <v>800000</v>
      </c>
      <c r="S31" s="4">
        <v>6936</v>
      </c>
      <c r="U31" s="4">
        <v>4833523928</v>
      </c>
      <c r="W31" s="4">
        <v>5494699200</v>
      </c>
      <c r="Y31" s="5">
        <v>2.4299999999999999E-2</v>
      </c>
      <c r="AA31" s="2">
        <v>21</v>
      </c>
    </row>
    <row r="32" spans="1:27" ht="21">
      <c r="A32" s="3" t="s">
        <v>140</v>
      </c>
      <c r="C32" s="4">
        <v>0</v>
      </c>
      <c r="E32" s="4">
        <v>0</v>
      </c>
      <c r="G32" s="4">
        <v>0</v>
      </c>
      <c r="I32" s="4">
        <v>70000</v>
      </c>
      <c r="K32" s="4">
        <v>5693843214</v>
      </c>
      <c r="M32" s="4">
        <v>0</v>
      </c>
      <c r="O32" s="4">
        <v>0</v>
      </c>
      <c r="Q32" s="4">
        <v>70000</v>
      </c>
      <c r="S32" s="4">
        <v>79228</v>
      </c>
      <c r="U32" s="4">
        <v>5693843214</v>
      </c>
      <c r="W32" s="4">
        <v>5491886890</v>
      </c>
      <c r="Y32" s="5">
        <v>2.4299999999999999E-2</v>
      </c>
      <c r="AA32" s="2">
        <v>22</v>
      </c>
    </row>
    <row r="33" spans="1:27" ht="21">
      <c r="A33" s="3" t="s">
        <v>146</v>
      </c>
      <c r="C33" s="4">
        <v>0</v>
      </c>
      <c r="E33" s="4">
        <v>0</v>
      </c>
      <c r="G33" s="4">
        <v>0</v>
      </c>
      <c r="I33" s="4">
        <v>490000</v>
      </c>
      <c r="K33" s="4">
        <v>5005017998</v>
      </c>
      <c r="M33" s="4">
        <v>0</v>
      </c>
      <c r="O33" s="4">
        <v>0</v>
      </c>
      <c r="Q33" s="4">
        <v>490000</v>
      </c>
      <c r="S33" s="4">
        <v>10732</v>
      </c>
      <c r="U33" s="4">
        <v>5005017995</v>
      </c>
      <c r="W33" s="4">
        <v>5207407870</v>
      </c>
      <c r="Y33" s="5">
        <v>2.3E-2</v>
      </c>
      <c r="AA33" s="2">
        <v>23</v>
      </c>
    </row>
    <row r="34" spans="1:27" ht="21">
      <c r="A34" s="3" t="s">
        <v>143</v>
      </c>
      <c r="C34" s="4">
        <v>0</v>
      </c>
      <c r="E34" s="4">
        <v>0</v>
      </c>
      <c r="G34" s="4">
        <v>0</v>
      </c>
      <c r="I34" s="4">
        <v>76000</v>
      </c>
      <c r="K34" s="4">
        <v>4986934355</v>
      </c>
      <c r="M34" s="4">
        <v>0</v>
      </c>
      <c r="O34" s="4">
        <v>0</v>
      </c>
      <c r="Q34" s="4">
        <v>76000</v>
      </c>
      <c r="S34" s="4">
        <v>66641</v>
      </c>
      <c r="U34" s="4">
        <v>4986934355</v>
      </c>
      <c r="W34" s="4">
        <v>5015335019</v>
      </c>
      <c r="Y34" s="5">
        <v>2.2200000000000001E-2</v>
      </c>
      <c r="AA34" s="2">
        <v>24</v>
      </c>
    </row>
    <row r="35" spans="1:27" ht="21">
      <c r="A35" s="3" t="s">
        <v>136</v>
      </c>
      <c r="C35" s="4">
        <v>0</v>
      </c>
      <c r="E35" s="4">
        <v>0</v>
      </c>
      <c r="G35" s="4">
        <v>0</v>
      </c>
      <c r="I35" s="4">
        <v>153000</v>
      </c>
      <c r="K35" s="4">
        <v>4999685973</v>
      </c>
      <c r="M35" s="4">
        <v>0</v>
      </c>
      <c r="O35" s="4">
        <v>0</v>
      </c>
      <c r="Q35" s="4">
        <v>153000</v>
      </c>
      <c r="S35" s="4">
        <v>32272</v>
      </c>
      <c r="U35" s="4">
        <v>4999685973</v>
      </c>
      <c r="W35" s="4">
        <v>4889474244</v>
      </c>
      <c r="Y35" s="5">
        <v>2.1600000000000001E-2</v>
      </c>
      <c r="AA35" s="2">
        <v>25</v>
      </c>
    </row>
    <row r="36" spans="1:27" ht="21">
      <c r="A36" s="3" t="s">
        <v>138</v>
      </c>
      <c r="C36" s="4">
        <v>0</v>
      </c>
      <c r="E36" s="4">
        <v>0</v>
      </c>
      <c r="G36" s="4">
        <v>0</v>
      </c>
      <c r="I36" s="4">
        <v>260000</v>
      </c>
      <c r="K36" s="4">
        <v>4759180590</v>
      </c>
      <c r="M36" s="4">
        <v>0</v>
      </c>
      <c r="O36" s="4">
        <v>0</v>
      </c>
      <c r="Q36" s="4">
        <v>260000</v>
      </c>
      <c r="S36" s="4">
        <v>17321</v>
      </c>
      <c r="U36" s="4">
        <v>4759180590</v>
      </c>
      <c r="W36" s="4">
        <v>4459551265</v>
      </c>
      <c r="Y36" s="5">
        <v>1.9699999999999999E-2</v>
      </c>
      <c r="AA36" s="2">
        <v>26</v>
      </c>
    </row>
    <row r="37" spans="1:27" ht="21">
      <c r="A37" s="3" t="s">
        <v>133</v>
      </c>
      <c r="C37" s="4">
        <v>0</v>
      </c>
      <c r="E37" s="4">
        <v>0</v>
      </c>
      <c r="G37" s="4">
        <v>0</v>
      </c>
      <c r="I37" s="4">
        <v>239042</v>
      </c>
      <c r="K37" s="4">
        <v>2065299930</v>
      </c>
      <c r="M37" s="4">
        <v>0</v>
      </c>
      <c r="O37" s="4">
        <v>0</v>
      </c>
      <c r="Q37" s="4">
        <v>239042</v>
      </c>
      <c r="S37" s="4">
        <v>9027</v>
      </c>
      <c r="U37" s="4">
        <v>2065299930</v>
      </c>
      <c r="W37" s="4">
        <v>2136793270.6935</v>
      </c>
      <c r="Y37" s="5">
        <v>9.4999999999999998E-3</v>
      </c>
      <c r="AA37" s="2">
        <v>27</v>
      </c>
    </row>
    <row r="38" spans="1:27" ht="21">
      <c r="A38" s="3" t="s">
        <v>111</v>
      </c>
      <c r="C38" s="4">
        <v>270</v>
      </c>
      <c r="E38" s="4">
        <v>1495166246</v>
      </c>
      <c r="G38" s="4">
        <v>1696164180.0525</v>
      </c>
      <c r="I38" s="4">
        <v>0</v>
      </c>
      <c r="K38" s="4">
        <v>0</v>
      </c>
      <c r="M38" s="4">
        <v>0</v>
      </c>
      <c r="O38" s="4">
        <v>0</v>
      </c>
      <c r="Q38" s="4">
        <v>270</v>
      </c>
      <c r="S38" s="4">
        <v>6302557</v>
      </c>
      <c r="U38" s="4">
        <v>1495166246</v>
      </c>
      <c r="W38" s="4">
        <v>1685098908.6975</v>
      </c>
      <c r="Y38" s="5">
        <v>7.4999999999999997E-3</v>
      </c>
      <c r="AA38" s="2">
        <v>28</v>
      </c>
    </row>
    <row r="39" spans="1:27" ht="21">
      <c r="A39" s="3" t="s">
        <v>109</v>
      </c>
      <c r="C39" s="4">
        <v>15000000</v>
      </c>
      <c r="E39" s="4">
        <v>8404712621</v>
      </c>
      <c r="G39" s="4">
        <v>10709553750</v>
      </c>
      <c r="I39" s="4">
        <v>0</v>
      </c>
      <c r="K39" s="4">
        <v>0</v>
      </c>
      <c r="M39" s="4">
        <v>15000000</v>
      </c>
      <c r="O39" s="4">
        <v>13471068909</v>
      </c>
      <c r="Q39" s="4">
        <v>0</v>
      </c>
      <c r="S39" s="4">
        <v>0</v>
      </c>
      <c r="U39" s="4">
        <v>0</v>
      </c>
      <c r="W39" s="4">
        <v>0</v>
      </c>
      <c r="Y39" s="5">
        <v>0</v>
      </c>
      <c r="AA39" s="2">
        <v>29</v>
      </c>
    </row>
    <row r="40" spans="1:27" ht="21">
      <c r="A40" s="3" t="s">
        <v>125</v>
      </c>
      <c r="C40" s="4">
        <v>210076</v>
      </c>
      <c r="E40" s="4">
        <v>8640554265</v>
      </c>
      <c r="G40" s="4">
        <v>7272858482.3990002</v>
      </c>
      <c r="I40" s="4">
        <v>0</v>
      </c>
      <c r="K40" s="4">
        <v>0</v>
      </c>
      <c r="M40" s="4">
        <v>210076</v>
      </c>
      <c r="O40" s="4">
        <v>7552447404</v>
      </c>
      <c r="Q40" s="4">
        <v>0</v>
      </c>
      <c r="S40" s="4">
        <v>0</v>
      </c>
      <c r="U40" s="4">
        <v>0</v>
      </c>
      <c r="W40" s="4">
        <v>0</v>
      </c>
      <c r="Y40" s="5">
        <v>0</v>
      </c>
      <c r="AA40" s="2">
        <v>30</v>
      </c>
    </row>
    <row r="41" spans="1:27" ht="21">
      <c r="A41" s="3" t="s">
        <v>116</v>
      </c>
      <c r="C41" s="4">
        <v>300000</v>
      </c>
      <c r="E41" s="4">
        <v>13222659129</v>
      </c>
      <c r="G41" s="4">
        <v>13129526700</v>
      </c>
      <c r="I41" s="4">
        <v>0</v>
      </c>
      <c r="K41" s="4">
        <v>0</v>
      </c>
      <c r="M41" s="4">
        <v>300000</v>
      </c>
      <c r="O41" s="4">
        <v>17483529074</v>
      </c>
      <c r="Q41" s="4">
        <v>0</v>
      </c>
      <c r="S41" s="4">
        <v>0</v>
      </c>
      <c r="U41" s="4">
        <v>0</v>
      </c>
      <c r="W41" s="4">
        <v>0</v>
      </c>
      <c r="Y41" s="5">
        <v>0</v>
      </c>
      <c r="AA41" s="2">
        <v>31</v>
      </c>
    </row>
    <row r="42" spans="1:27" ht="21">
      <c r="A42" s="3" t="s">
        <v>120</v>
      </c>
      <c r="C42" s="4">
        <v>3848</v>
      </c>
      <c r="E42" s="4">
        <v>76922850</v>
      </c>
      <c r="G42" s="4">
        <v>80568831.408000007</v>
      </c>
      <c r="I42" s="4">
        <v>0</v>
      </c>
      <c r="K42" s="4">
        <v>0</v>
      </c>
      <c r="M42" s="4">
        <v>3848</v>
      </c>
      <c r="O42" s="4">
        <v>92891935</v>
      </c>
      <c r="Q42" s="4">
        <v>0</v>
      </c>
      <c r="S42" s="4">
        <v>0</v>
      </c>
      <c r="U42" s="4">
        <v>0</v>
      </c>
      <c r="W42" s="4">
        <v>0</v>
      </c>
      <c r="Y42" s="5">
        <v>0</v>
      </c>
      <c r="AA42" s="2">
        <v>32</v>
      </c>
    </row>
    <row r="43" spans="1:27" ht="21">
      <c r="A43" s="3" t="s">
        <v>139</v>
      </c>
      <c r="C43" s="4">
        <v>0</v>
      </c>
      <c r="E43" s="4">
        <v>0</v>
      </c>
      <c r="G43" s="4">
        <v>0</v>
      </c>
      <c r="I43" s="4">
        <v>100000</v>
      </c>
      <c r="K43" s="4">
        <v>6071881909</v>
      </c>
      <c r="M43" s="4">
        <v>100000</v>
      </c>
      <c r="O43" s="4">
        <v>5363737442</v>
      </c>
      <c r="Q43" s="4">
        <v>0</v>
      </c>
      <c r="S43" s="4">
        <v>0</v>
      </c>
      <c r="U43" s="4">
        <v>0</v>
      </c>
      <c r="W43" s="4">
        <v>0</v>
      </c>
      <c r="Y43" s="5">
        <v>0</v>
      </c>
      <c r="AA43" s="2">
        <v>33</v>
      </c>
    </row>
    <row r="44" spans="1:27" ht="21">
      <c r="A44" s="3" t="s">
        <v>115</v>
      </c>
      <c r="C44" s="4">
        <v>0</v>
      </c>
      <c r="E44" s="4">
        <v>0</v>
      </c>
      <c r="G44" s="4">
        <v>0</v>
      </c>
      <c r="I44" s="4">
        <v>1000000</v>
      </c>
      <c r="K44" s="4">
        <v>4894606028</v>
      </c>
      <c r="M44" s="4">
        <v>1000000</v>
      </c>
      <c r="O44" s="4">
        <v>4598273392</v>
      </c>
      <c r="Q44" s="4">
        <v>0</v>
      </c>
      <c r="S44" s="4">
        <v>0</v>
      </c>
      <c r="U44" s="4">
        <v>0</v>
      </c>
      <c r="W44" s="4">
        <v>0</v>
      </c>
      <c r="Y44" s="5">
        <v>0</v>
      </c>
      <c r="AA44" s="2">
        <v>34</v>
      </c>
    </row>
    <row r="45" spans="1:27" ht="21">
      <c r="A45" s="3" t="s">
        <v>119</v>
      </c>
      <c r="C45" s="4">
        <v>0</v>
      </c>
      <c r="E45" s="4">
        <v>0</v>
      </c>
      <c r="G45" s="4">
        <v>0</v>
      </c>
      <c r="I45" s="4">
        <v>700000</v>
      </c>
      <c r="K45" s="4">
        <v>6060993085</v>
      </c>
      <c r="M45" s="4">
        <v>700000</v>
      </c>
      <c r="O45" s="4">
        <v>8421383170</v>
      </c>
      <c r="Q45" s="4">
        <v>0</v>
      </c>
      <c r="S45" s="4">
        <v>0</v>
      </c>
      <c r="U45" s="4">
        <v>0</v>
      </c>
      <c r="W45" s="4">
        <v>0</v>
      </c>
      <c r="Y45" s="5">
        <v>0</v>
      </c>
      <c r="AA45" s="2">
        <v>35</v>
      </c>
    </row>
    <row r="46" spans="1:27" ht="21">
      <c r="A46" s="3" t="s">
        <v>149</v>
      </c>
      <c r="C46" s="4">
        <v>0</v>
      </c>
      <c r="E46" s="4">
        <v>0</v>
      </c>
      <c r="G46" s="4">
        <v>0</v>
      </c>
      <c r="I46" s="4">
        <v>300000</v>
      </c>
      <c r="K46" s="4">
        <v>1929922199</v>
      </c>
      <c r="M46" s="4">
        <v>300000</v>
      </c>
      <c r="O46" s="4">
        <v>1962489230</v>
      </c>
      <c r="Q46" s="4">
        <v>0</v>
      </c>
      <c r="S46" s="4">
        <v>0</v>
      </c>
      <c r="U46" s="4">
        <v>0</v>
      </c>
      <c r="W46" s="4">
        <v>0</v>
      </c>
      <c r="Y46" s="5">
        <v>0</v>
      </c>
      <c r="AA46" s="2">
        <v>36</v>
      </c>
    </row>
    <row r="47" spans="1:27" ht="21.75" thickBot="1">
      <c r="A47" s="3" t="s">
        <v>71</v>
      </c>
      <c r="C47"/>
      <c r="E47" s="7">
        <f>SUM(E11:E46)</f>
        <v>120975353054</v>
      </c>
      <c r="G47" s="7">
        <f>SUM(G11:G46)</f>
        <v>134882029103.75951</v>
      </c>
      <c r="I47"/>
      <c r="K47" s="7">
        <f>SUM(K11:K46)</f>
        <v>127868445258</v>
      </c>
      <c r="M47"/>
      <c r="O47" s="7">
        <f>SUM(O11:O46)</f>
        <v>107191852777</v>
      </c>
      <c r="Q47"/>
      <c r="S47" s="7">
        <f>SUM(S11:S46)</f>
        <v>7040037</v>
      </c>
      <c r="U47" s="7">
        <f>SUM(U11:U46)</f>
        <v>164468412341</v>
      </c>
      <c r="W47" s="7">
        <f>SUM(W11:W46)</f>
        <v>209219670366.49103</v>
      </c>
      <c r="Y47" s="8">
        <f>SUM(Y11:Y46)</f>
        <v>0.92590000000000006</v>
      </c>
    </row>
    <row r="48" spans="1:27" ht="19.5" thickTop="1"/>
  </sheetData>
  <sortState ref="A11:Y46">
    <sortCondition descending="1" ref="W11:W46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view="pageBreakPreview" zoomScale="85" zoomScaleNormal="100" zoomScaleSheetLayoutView="85" workbookViewId="0">
      <selection activeCell="M21" sqref="M21"/>
    </sheetView>
  </sheetViews>
  <sheetFormatPr defaultRowHeight="18.7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16.5703125" style="2" bestFit="1" customWidth="1"/>
    <col min="14" max="14" width="1" style="2" customWidth="1"/>
    <col min="15" max="15" width="17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46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customFormat="1" ht="25.5">
      <c r="A5" s="47" t="s">
        <v>92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22"/>
    </row>
    <row r="7" spans="1:17" ht="30">
      <c r="A7" s="46" t="s">
        <v>1</v>
      </c>
      <c r="C7" s="45" t="s">
        <v>48</v>
      </c>
      <c r="D7" s="45" t="s">
        <v>48</v>
      </c>
      <c r="E7" s="45" t="s">
        <v>48</v>
      </c>
      <c r="F7" s="45" t="s">
        <v>48</v>
      </c>
      <c r="G7" s="45" t="s">
        <v>48</v>
      </c>
      <c r="H7" s="45" t="s">
        <v>48</v>
      </c>
      <c r="I7" s="45" t="s">
        <v>48</v>
      </c>
      <c r="K7" s="45" t="s">
        <v>49</v>
      </c>
      <c r="L7" s="45" t="s">
        <v>49</v>
      </c>
      <c r="M7" s="45" t="s">
        <v>49</v>
      </c>
      <c r="N7" s="45" t="s">
        <v>49</v>
      </c>
      <c r="O7" s="45" t="s">
        <v>49</v>
      </c>
      <c r="P7" s="45" t="s">
        <v>49</v>
      </c>
      <c r="Q7" s="45" t="s">
        <v>49</v>
      </c>
    </row>
    <row r="8" spans="1:17" ht="30">
      <c r="A8" s="45" t="s">
        <v>1</v>
      </c>
      <c r="C8" s="45" t="s">
        <v>5</v>
      </c>
      <c r="D8" s="19"/>
      <c r="E8" s="45" t="s">
        <v>62</v>
      </c>
      <c r="F8" s="19"/>
      <c r="G8" s="45" t="s">
        <v>63</v>
      </c>
      <c r="H8" s="19"/>
      <c r="I8" s="59" t="s">
        <v>65</v>
      </c>
      <c r="K8" s="45" t="s">
        <v>5</v>
      </c>
      <c r="L8" s="19"/>
      <c r="M8" s="45" t="s">
        <v>62</v>
      </c>
      <c r="N8" s="19"/>
      <c r="O8" s="45" t="s">
        <v>63</v>
      </c>
      <c r="P8" s="19"/>
      <c r="Q8" s="59" t="s">
        <v>65</v>
      </c>
    </row>
    <row r="9" spans="1:17" ht="21">
      <c r="A9" s="3" t="s">
        <v>114</v>
      </c>
      <c r="C9" s="4">
        <v>200000</v>
      </c>
      <c r="E9" s="4">
        <v>2116081983</v>
      </c>
      <c r="G9" s="4">
        <v>1773933846</v>
      </c>
      <c r="I9" s="21">
        <f>E9-G9</f>
        <v>342148137</v>
      </c>
      <c r="K9" s="4">
        <v>200000</v>
      </c>
      <c r="M9" s="4">
        <v>2116081983</v>
      </c>
      <c r="O9" s="4">
        <v>1773933846</v>
      </c>
      <c r="Q9" s="21">
        <f>M9-O9</f>
        <v>342148137</v>
      </c>
    </row>
    <row r="10" spans="1:17" ht="21">
      <c r="A10" s="3" t="s">
        <v>122</v>
      </c>
      <c r="C10" s="4">
        <v>200000</v>
      </c>
      <c r="E10" s="4">
        <v>10287952990</v>
      </c>
      <c r="G10" s="4">
        <v>7931110302</v>
      </c>
      <c r="I10" s="21">
        <f t="shared" ref="I10:I24" si="0">E10-G10</f>
        <v>2356842688</v>
      </c>
      <c r="K10" s="4">
        <v>200000</v>
      </c>
      <c r="M10" s="4">
        <v>10287952990</v>
      </c>
      <c r="O10" s="4">
        <v>7931110302</v>
      </c>
      <c r="Q10" s="21">
        <f t="shared" ref="Q10:Q24" si="1">M10-O10</f>
        <v>2356842688</v>
      </c>
    </row>
    <row r="11" spans="1:17" ht="21">
      <c r="A11" s="3" t="s">
        <v>109</v>
      </c>
      <c r="C11" s="4">
        <v>15000000</v>
      </c>
      <c r="E11" s="4">
        <v>13471068909</v>
      </c>
      <c r="G11" s="4">
        <v>10709553750</v>
      </c>
      <c r="I11" s="21">
        <f t="shared" si="0"/>
        <v>2761515159</v>
      </c>
      <c r="K11" s="4">
        <v>15000000</v>
      </c>
      <c r="M11" s="4">
        <v>13471068909</v>
      </c>
      <c r="O11" s="4">
        <v>10709553750</v>
      </c>
      <c r="Q11" s="21">
        <f t="shared" si="1"/>
        <v>2761515159</v>
      </c>
    </row>
    <row r="12" spans="1:17" ht="21">
      <c r="A12" s="3" t="s">
        <v>119</v>
      </c>
      <c r="C12" s="4">
        <v>700000</v>
      </c>
      <c r="E12" s="4">
        <v>8421383170</v>
      </c>
      <c r="G12" s="4">
        <v>6060993085</v>
      </c>
      <c r="I12" s="21">
        <f t="shared" si="0"/>
        <v>2360390085</v>
      </c>
      <c r="K12" s="4">
        <v>700000</v>
      </c>
      <c r="M12" s="4">
        <v>8421383170</v>
      </c>
      <c r="O12" s="4">
        <v>6060993085</v>
      </c>
      <c r="Q12" s="21">
        <f t="shared" si="1"/>
        <v>2360390085</v>
      </c>
    </row>
    <row r="13" spans="1:17" ht="21">
      <c r="A13" s="3" t="s">
        <v>123</v>
      </c>
      <c r="C13" s="4">
        <v>200000</v>
      </c>
      <c r="E13" s="4">
        <v>7889717936</v>
      </c>
      <c r="G13" s="4">
        <v>6821238093</v>
      </c>
      <c r="I13" s="21">
        <f t="shared" si="0"/>
        <v>1068479843</v>
      </c>
      <c r="K13" s="4">
        <v>200000</v>
      </c>
      <c r="M13" s="4">
        <v>7889717936</v>
      </c>
      <c r="O13" s="4">
        <v>6821238093</v>
      </c>
      <c r="Q13" s="21">
        <f t="shared" si="1"/>
        <v>1068479843</v>
      </c>
    </row>
    <row r="14" spans="1:17" ht="21">
      <c r="A14" s="3" t="s">
        <v>121</v>
      </c>
      <c r="C14" s="4">
        <v>1000000</v>
      </c>
      <c r="E14" s="4">
        <v>5994973634</v>
      </c>
      <c r="G14" s="4">
        <v>4111517989</v>
      </c>
      <c r="I14" s="21">
        <f t="shared" si="0"/>
        <v>1883455645</v>
      </c>
      <c r="K14" s="4">
        <v>1000000</v>
      </c>
      <c r="M14" s="4">
        <v>5994973634</v>
      </c>
      <c r="O14" s="4">
        <v>4111517989</v>
      </c>
      <c r="Q14" s="21">
        <f t="shared" si="1"/>
        <v>1883455645</v>
      </c>
    </row>
    <row r="15" spans="1:17" ht="21">
      <c r="A15" s="3" t="s">
        <v>117</v>
      </c>
      <c r="C15" s="4">
        <v>200000</v>
      </c>
      <c r="E15" s="4">
        <v>3509083307</v>
      </c>
      <c r="G15" s="4">
        <v>2951341103</v>
      </c>
      <c r="I15" s="21">
        <f t="shared" si="0"/>
        <v>557742204</v>
      </c>
      <c r="K15" s="4">
        <v>200000</v>
      </c>
      <c r="M15" s="4">
        <v>3509083307</v>
      </c>
      <c r="O15" s="4">
        <v>2951341103</v>
      </c>
      <c r="Q15" s="21">
        <f t="shared" si="1"/>
        <v>557742204</v>
      </c>
    </row>
    <row r="16" spans="1:17" ht="21">
      <c r="A16" s="3" t="s">
        <v>126</v>
      </c>
      <c r="C16" s="4">
        <v>450000</v>
      </c>
      <c r="E16" s="4">
        <v>8421927778</v>
      </c>
      <c r="G16" s="4">
        <v>6482325037</v>
      </c>
      <c r="I16" s="21">
        <f t="shared" si="0"/>
        <v>1939602741</v>
      </c>
      <c r="K16" s="4">
        <v>450000</v>
      </c>
      <c r="M16" s="4">
        <v>8421927778</v>
      </c>
      <c r="O16" s="4">
        <v>6482325037</v>
      </c>
      <c r="Q16" s="21">
        <f t="shared" si="1"/>
        <v>1939602741</v>
      </c>
    </row>
    <row r="17" spans="1:17" ht="21">
      <c r="A17" s="3" t="s">
        <v>116</v>
      </c>
      <c r="C17" s="4">
        <v>300000</v>
      </c>
      <c r="E17" s="4">
        <v>17483529074</v>
      </c>
      <c r="G17" s="4">
        <v>13129526700</v>
      </c>
      <c r="I17" s="21">
        <f t="shared" si="0"/>
        <v>4354002374</v>
      </c>
      <c r="K17" s="4">
        <v>300000</v>
      </c>
      <c r="M17" s="4">
        <v>17483529074</v>
      </c>
      <c r="O17" s="4">
        <v>13129526700</v>
      </c>
      <c r="Q17" s="21">
        <f t="shared" si="1"/>
        <v>4354002374</v>
      </c>
    </row>
    <row r="18" spans="1:17" ht="21">
      <c r="A18" s="3" t="s">
        <v>149</v>
      </c>
      <c r="C18" s="4">
        <v>300000</v>
      </c>
      <c r="E18" s="4">
        <v>1962489230</v>
      </c>
      <c r="G18" s="4">
        <v>1929922199</v>
      </c>
      <c r="I18" s="21">
        <f t="shared" si="0"/>
        <v>32567031</v>
      </c>
      <c r="K18" s="4">
        <v>300000</v>
      </c>
      <c r="M18" s="4">
        <v>1962489230</v>
      </c>
      <c r="O18" s="4">
        <v>1929922199</v>
      </c>
      <c r="Q18" s="21">
        <f t="shared" si="1"/>
        <v>32567031</v>
      </c>
    </row>
    <row r="19" spans="1:17" ht="21">
      <c r="A19" s="3" t="s">
        <v>125</v>
      </c>
      <c r="C19" s="4">
        <v>210076</v>
      </c>
      <c r="E19" s="4">
        <v>7552447404</v>
      </c>
      <c r="G19" s="4">
        <v>7272858482</v>
      </c>
      <c r="I19" s="21">
        <f t="shared" si="0"/>
        <v>279588922</v>
      </c>
      <c r="K19" s="4">
        <v>210076</v>
      </c>
      <c r="M19" s="4">
        <v>7552447404</v>
      </c>
      <c r="O19" s="4">
        <v>7272858482</v>
      </c>
      <c r="Q19" s="21">
        <f t="shared" si="1"/>
        <v>279588922</v>
      </c>
    </row>
    <row r="20" spans="1:17" ht="21">
      <c r="A20" s="3" t="s">
        <v>115</v>
      </c>
      <c r="C20" s="4">
        <v>1000000</v>
      </c>
      <c r="E20" s="4">
        <v>4598273392</v>
      </c>
      <c r="G20" s="4">
        <v>4894606028</v>
      </c>
      <c r="I20" s="21">
        <f t="shared" si="0"/>
        <v>-296332636</v>
      </c>
      <c r="K20" s="4">
        <v>1000000</v>
      </c>
      <c r="M20" s="4">
        <v>4598273392</v>
      </c>
      <c r="O20" s="4">
        <v>4894606028</v>
      </c>
      <c r="Q20" s="21">
        <f t="shared" si="1"/>
        <v>-296332636</v>
      </c>
    </row>
    <row r="21" spans="1:17" ht="21">
      <c r="A21" s="3" t="s">
        <v>127</v>
      </c>
      <c r="C21" s="4">
        <v>2000000</v>
      </c>
      <c r="E21" s="4">
        <v>5334803231</v>
      </c>
      <c r="G21" s="4">
        <v>4650213994</v>
      </c>
      <c r="I21" s="21">
        <f t="shared" si="0"/>
        <v>684589237</v>
      </c>
      <c r="K21" s="4">
        <v>2000000</v>
      </c>
      <c r="M21" s="4">
        <v>5334803231</v>
      </c>
      <c r="O21" s="4">
        <v>4650213994</v>
      </c>
      <c r="Q21" s="21">
        <f t="shared" si="1"/>
        <v>684589237</v>
      </c>
    </row>
    <row r="22" spans="1:17" ht="21">
      <c r="A22" s="3" t="s">
        <v>139</v>
      </c>
      <c r="C22" s="4">
        <v>100000</v>
      </c>
      <c r="E22" s="4">
        <v>5363737442</v>
      </c>
      <c r="G22" s="4">
        <v>6071881909</v>
      </c>
      <c r="I22" s="21">
        <f t="shared" si="0"/>
        <v>-708144467</v>
      </c>
      <c r="K22" s="4">
        <v>100000</v>
      </c>
      <c r="M22" s="4">
        <v>5363737442</v>
      </c>
      <c r="O22" s="4">
        <v>6071881909</v>
      </c>
      <c r="Q22" s="21">
        <f t="shared" si="1"/>
        <v>-708144467</v>
      </c>
    </row>
    <row r="23" spans="1:17" ht="21">
      <c r="A23" s="3" t="s">
        <v>110</v>
      </c>
      <c r="C23" s="4">
        <v>800000</v>
      </c>
      <c r="E23" s="4">
        <v>4691491362</v>
      </c>
      <c r="G23" s="4">
        <v>4283425406</v>
      </c>
      <c r="I23" s="21">
        <f t="shared" si="0"/>
        <v>408065956</v>
      </c>
      <c r="K23" s="4">
        <v>800000</v>
      </c>
      <c r="M23" s="4">
        <v>4691491362</v>
      </c>
      <c r="O23" s="4">
        <v>4283425406</v>
      </c>
      <c r="Q23" s="21">
        <f t="shared" si="1"/>
        <v>408065956</v>
      </c>
    </row>
    <row r="24" spans="1:17" ht="21">
      <c r="A24" s="3" t="s">
        <v>120</v>
      </c>
      <c r="C24" s="4">
        <v>3848</v>
      </c>
      <c r="E24" s="4">
        <v>92891935</v>
      </c>
      <c r="G24" s="4">
        <v>80568831</v>
      </c>
      <c r="I24" s="21">
        <f t="shared" si="0"/>
        <v>12323104</v>
      </c>
      <c r="K24" s="4">
        <v>3848</v>
      </c>
      <c r="M24" s="4">
        <v>92891935</v>
      </c>
      <c r="O24" s="4">
        <v>80568831</v>
      </c>
      <c r="Q24" s="21">
        <f t="shared" si="1"/>
        <v>12323104</v>
      </c>
    </row>
    <row r="25" spans="1:17">
      <c r="A25" s="40"/>
      <c r="B25" s="39"/>
      <c r="C25" s="41"/>
      <c r="D25" s="39"/>
      <c r="E25" s="41"/>
      <c r="F25" s="39"/>
      <c r="G25" s="41"/>
      <c r="H25" s="39"/>
      <c r="I25" s="41"/>
      <c r="J25" s="39"/>
      <c r="K25" s="41"/>
      <c r="L25" s="39"/>
      <c r="M25" s="41"/>
      <c r="N25" s="39"/>
      <c r="O25" s="41"/>
      <c r="P25" s="39"/>
      <c r="Q25" s="41"/>
    </row>
    <row r="26" spans="1:17" ht="19.5" thickBot="1">
      <c r="A26" s="2" t="s">
        <v>71</v>
      </c>
      <c r="C26" s="7">
        <f>SUM(C9:C25)</f>
        <v>22663924</v>
      </c>
      <c r="E26" s="7">
        <f>SUM(E9:E25)</f>
        <v>107191852777</v>
      </c>
      <c r="G26" s="7">
        <f>SUM(G9:G25)</f>
        <v>89155016754</v>
      </c>
      <c r="I26" s="23">
        <f>SUM(I9:I25)</f>
        <v>18036836023</v>
      </c>
      <c r="K26" s="7">
        <f>SUM(K9:K25)</f>
        <v>22663924</v>
      </c>
      <c r="M26" s="7">
        <f>SUM(M9:M25)</f>
        <v>107191852777</v>
      </c>
      <c r="O26" s="7">
        <f>SUM(O9:O25)</f>
        <v>89155016754</v>
      </c>
      <c r="Q26" s="23">
        <f>SUM(Q9:Q25)</f>
        <v>18036836023</v>
      </c>
    </row>
    <row r="27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rightToLeft="1" view="pageBreakPreview" topLeftCell="A4" zoomScale="70" zoomScaleNormal="100" zoomScaleSheetLayoutView="70" workbookViewId="0">
      <selection activeCell="K9" sqref="K9:K44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30">
      <c r="A3" s="42" t="s">
        <v>46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s="14" customFormat="1" ht="25.5">
      <c r="A5" s="47" t="s">
        <v>93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7" spans="1:21" ht="30.75" thickBot="1">
      <c r="A7" s="46" t="s">
        <v>1</v>
      </c>
      <c r="C7" s="49" t="s">
        <v>48</v>
      </c>
      <c r="D7" s="49" t="s">
        <v>48</v>
      </c>
      <c r="E7" s="49" t="s">
        <v>48</v>
      </c>
      <c r="F7" s="49" t="s">
        <v>48</v>
      </c>
      <c r="G7" s="49" t="s">
        <v>48</v>
      </c>
      <c r="H7" s="49" t="s">
        <v>48</v>
      </c>
      <c r="I7" s="49" t="s">
        <v>48</v>
      </c>
      <c r="J7" s="49" t="s">
        <v>48</v>
      </c>
      <c r="K7" s="49" t="s">
        <v>48</v>
      </c>
      <c r="M7" s="49" t="s">
        <v>49</v>
      </c>
      <c r="N7" s="49" t="s">
        <v>49</v>
      </c>
      <c r="O7" s="49" t="s">
        <v>49</v>
      </c>
      <c r="P7" s="49" t="s">
        <v>49</v>
      </c>
      <c r="Q7" s="49" t="s">
        <v>49</v>
      </c>
      <c r="R7" s="49" t="s">
        <v>49</v>
      </c>
      <c r="S7" s="49" t="s">
        <v>49</v>
      </c>
      <c r="T7" s="49" t="s">
        <v>49</v>
      </c>
      <c r="U7" s="49" t="s">
        <v>49</v>
      </c>
    </row>
    <row r="8" spans="1:21" ht="30.75" thickBot="1">
      <c r="A8" s="49" t="s">
        <v>1</v>
      </c>
      <c r="C8" s="55" t="s">
        <v>66</v>
      </c>
      <c r="D8" s="25"/>
      <c r="E8" s="55" t="s">
        <v>67</v>
      </c>
      <c r="F8" s="25"/>
      <c r="G8" s="55" t="s">
        <v>68</v>
      </c>
      <c r="H8" s="25"/>
      <c r="I8" s="55" t="s">
        <v>39</v>
      </c>
      <c r="J8" s="12"/>
      <c r="K8" s="48" t="s">
        <v>69</v>
      </c>
      <c r="M8" s="48" t="s">
        <v>66</v>
      </c>
      <c r="N8" s="12"/>
      <c r="O8" s="48" t="s">
        <v>67</v>
      </c>
      <c r="P8" s="12"/>
      <c r="Q8" s="48" t="s">
        <v>68</v>
      </c>
      <c r="R8" s="12"/>
      <c r="S8" s="55" t="s">
        <v>39</v>
      </c>
      <c r="T8" s="12"/>
      <c r="U8" s="48" t="s">
        <v>69</v>
      </c>
    </row>
    <row r="9" spans="1:21" ht="21">
      <c r="A9" s="3" t="s">
        <v>114</v>
      </c>
      <c r="C9" s="4">
        <v>0</v>
      </c>
      <c r="D9" s="2"/>
      <c r="E9" s="4">
        <v>3894455196</v>
      </c>
      <c r="F9" s="2"/>
      <c r="G9" s="4">
        <v>342148137</v>
      </c>
      <c r="H9" s="2"/>
      <c r="I9" s="4">
        <f>C9+E9+G9</f>
        <v>4236603333</v>
      </c>
      <c r="K9" s="6">
        <v>7.7100000000000002E-2</v>
      </c>
      <c r="M9" s="4">
        <v>0</v>
      </c>
      <c r="O9" s="4">
        <v>3894455196</v>
      </c>
      <c r="Q9" s="4">
        <v>342148137</v>
      </c>
      <c r="R9" s="3"/>
      <c r="S9" s="4">
        <f>M9+O9+Q9</f>
        <v>4236603333</v>
      </c>
      <c r="T9" s="4"/>
      <c r="U9" s="6">
        <v>7.7100000000000002E-2</v>
      </c>
    </row>
    <row r="10" spans="1:21" ht="21">
      <c r="A10" s="3" t="s">
        <v>122</v>
      </c>
      <c r="C10" s="4">
        <v>0</v>
      </c>
      <c r="D10" s="2"/>
      <c r="E10" s="4">
        <v>2368479952</v>
      </c>
      <c r="F10" s="2"/>
      <c r="G10" s="4">
        <v>2356842688</v>
      </c>
      <c r="H10" s="2"/>
      <c r="I10" s="4">
        <f t="shared" ref="I10:I44" si="0">C10+E10+G10</f>
        <v>4725322640</v>
      </c>
      <c r="K10" s="6">
        <v>8.5999999999999993E-2</v>
      </c>
      <c r="M10" s="4">
        <v>0</v>
      </c>
      <c r="O10" s="4">
        <v>2368479952</v>
      </c>
      <c r="Q10" s="4">
        <v>2356842688</v>
      </c>
      <c r="R10" s="3"/>
      <c r="S10" s="4">
        <f t="shared" ref="S10:S44" si="1">M10+O10+Q10</f>
        <v>4725322640</v>
      </c>
      <c r="T10" s="4"/>
      <c r="U10" s="6">
        <v>8.5999999999999993E-2</v>
      </c>
    </row>
    <row r="11" spans="1:21" ht="21">
      <c r="A11" s="3" t="s">
        <v>109</v>
      </c>
      <c r="C11" s="4">
        <v>0</v>
      </c>
      <c r="D11" s="2"/>
      <c r="E11" s="4">
        <v>0</v>
      </c>
      <c r="F11" s="2"/>
      <c r="G11" s="4">
        <v>2761515159</v>
      </c>
      <c r="H11" s="2"/>
      <c r="I11" s="4">
        <f t="shared" si="0"/>
        <v>2761515159</v>
      </c>
      <c r="K11" s="6">
        <v>5.0299999999999997E-2</v>
      </c>
      <c r="M11" s="4">
        <v>0</v>
      </c>
      <c r="O11" s="4">
        <v>0</v>
      </c>
      <c r="Q11" s="4">
        <v>2761515159</v>
      </c>
      <c r="R11" s="3"/>
      <c r="S11" s="4">
        <f t="shared" si="1"/>
        <v>2761515159</v>
      </c>
      <c r="T11" s="4"/>
      <c r="U11" s="6">
        <v>5.0299999999999997E-2</v>
      </c>
    </row>
    <row r="12" spans="1:21" ht="21">
      <c r="A12" s="3" t="s">
        <v>119</v>
      </c>
      <c r="C12" s="4">
        <v>0</v>
      </c>
      <c r="D12" s="2"/>
      <c r="E12" s="4">
        <v>0</v>
      </c>
      <c r="F12" s="2"/>
      <c r="G12" s="4">
        <v>2360390085</v>
      </c>
      <c r="H12" s="2"/>
      <c r="I12" s="4">
        <f t="shared" si="0"/>
        <v>2360390085</v>
      </c>
      <c r="K12" s="6">
        <v>4.2999999999999997E-2</v>
      </c>
      <c r="M12" s="4">
        <v>0</v>
      </c>
      <c r="O12" s="4">
        <v>0</v>
      </c>
      <c r="Q12" s="4">
        <v>2360390085</v>
      </c>
      <c r="R12" s="3"/>
      <c r="S12" s="4">
        <f t="shared" si="1"/>
        <v>2360390085</v>
      </c>
      <c r="T12" s="4"/>
      <c r="U12" s="6">
        <v>4.2999999999999997E-2</v>
      </c>
    </row>
    <row r="13" spans="1:21" ht="21">
      <c r="A13" s="3" t="s">
        <v>123</v>
      </c>
      <c r="C13" s="4">
        <v>0</v>
      </c>
      <c r="D13" s="2"/>
      <c r="E13" s="4">
        <v>529090568</v>
      </c>
      <c r="F13" s="2"/>
      <c r="G13" s="4">
        <v>1068479843</v>
      </c>
      <c r="H13" s="2"/>
      <c r="I13" s="4">
        <f t="shared" si="0"/>
        <v>1597570411</v>
      </c>
      <c r="K13" s="6">
        <v>2.9100000000000001E-2</v>
      </c>
      <c r="M13" s="4">
        <v>0</v>
      </c>
      <c r="O13" s="4">
        <v>529090568</v>
      </c>
      <c r="Q13" s="4">
        <v>1068479843</v>
      </c>
      <c r="R13" s="3"/>
      <c r="S13" s="4">
        <f t="shared" si="1"/>
        <v>1597570411</v>
      </c>
      <c r="T13" s="4"/>
      <c r="U13" s="6">
        <v>2.9100000000000001E-2</v>
      </c>
    </row>
    <row r="14" spans="1:21" ht="21">
      <c r="A14" s="3" t="s">
        <v>121</v>
      </c>
      <c r="C14" s="4">
        <v>0</v>
      </c>
      <c r="D14" s="2"/>
      <c r="E14" s="4">
        <v>2471663989</v>
      </c>
      <c r="F14" s="2"/>
      <c r="G14" s="4">
        <v>1883455645</v>
      </c>
      <c r="H14" s="2"/>
      <c r="I14" s="4">
        <f t="shared" si="0"/>
        <v>4355119634</v>
      </c>
      <c r="K14" s="6">
        <v>7.9299999999999995E-2</v>
      </c>
      <c r="M14" s="4">
        <v>0</v>
      </c>
      <c r="O14" s="4">
        <v>2471663989</v>
      </c>
      <c r="Q14" s="4">
        <v>1883455645</v>
      </c>
      <c r="R14" s="3"/>
      <c r="S14" s="4">
        <f t="shared" si="1"/>
        <v>4355119634</v>
      </c>
      <c r="T14" s="4"/>
      <c r="U14" s="6">
        <v>7.9299999999999995E-2</v>
      </c>
    </row>
    <row r="15" spans="1:21" ht="21">
      <c r="A15" s="3" t="s">
        <v>117</v>
      </c>
      <c r="C15" s="4">
        <v>0</v>
      </c>
      <c r="D15" s="2"/>
      <c r="E15" s="4">
        <v>2016941203</v>
      </c>
      <c r="F15" s="2"/>
      <c r="G15" s="4">
        <v>557742204</v>
      </c>
      <c r="H15" s="2"/>
      <c r="I15" s="4">
        <f t="shared" si="0"/>
        <v>2574683407</v>
      </c>
      <c r="K15" s="6">
        <v>4.6899999999999997E-2</v>
      </c>
      <c r="M15" s="4">
        <v>0</v>
      </c>
      <c r="O15" s="4">
        <v>2016941203</v>
      </c>
      <c r="Q15" s="4">
        <v>557742204</v>
      </c>
      <c r="R15" s="3"/>
      <c r="S15" s="4">
        <f t="shared" si="1"/>
        <v>2574683407</v>
      </c>
      <c r="T15" s="4"/>
      <c r="U15" s="6">
        <v>4.6899999999999997E-2</v>
      </c>
    </row>
    <row r="16" spans="1:21" ht="21">
      <c r="A16" s="3" t="s">
        <v>126</v>
      </c>
      <c r="C16" s="4">
        <v>0</v>
      </c>
      <c r="D16" s="2"/>
      <c r="E16" s="4">
        <v>3678382650</v>
      </c>
      <c r="F16" s="2"/>
      <c r="G16" s="4">
        <v>1939602741</v>
      </c>
      <c r="H16" s="2"/>
      <c r="I16" s="4">
        <f t="shared" si="0"/>
        <v>5617985391</v>
      </c>
      <c r="K16" s="6">
        <v>0.1022</v>
      </c>
      <c r="M16" s="4">
        <v>0</v>
      </c>
      <c r="O16" s="4">
        <v>3678382650</v>
      </c>
      <c r="Q16" s="4">
        <v>1939602741</v>
      </c>
      <c r="R16" s="3"/>
      <c r="S16" s="4">
        <f t="shared" si="1"/>
        <v>5617985391</v>
      </c>
      <c r="T16" s="4"/>
      <c r="U16" s="6">
        <v>0.1022</v>
      </c>
    </row>
    <row r="17" spans="1:21" ht="21">
      <c r="A17" s="3" t="s">
        <v>116</v>
      </c>
      <c r="C17" s="4">
        <v>0</v>
      </c>
      <c r="D17" s="2"/>
      <c r="E17" s="4">
        <v>0</v>
      </c>
      <c r="F17" s="2"/>
      <c r="G17" s="4">
        <v>4354002374</v>
      </c>
      <c r="H17" s="2"/>
      <c r="I17" s="4">
        <f t="shared" si="0"/>
        <v>4354002374</v>
      </c>
      <c r="K17" s="6">
        <v>7.9200000000000007E-2</v>
      </c>
      <c r="M17" s="4">
        <v>0</v>
      </c>
      <c r="O17" s="4">
        <v>0</v>
      </c>
      <c r="Q17" s="4">
        <v>4354002374</v>
      </c>
      <c r="R17" s="3"/>
      <c r="S17" s="4">
        <f t="shared" si="1"/>
        <v>4354002374</v>
      </c>
      <c r="T17" s="4"/>
      <c r="U17" s="6">
        <v>7.9200000000000007E-2</v>
      </c>
    </row>
    <row r="18" spans="1:21" ht="21">
      <c r="A18" s="3" t="s">
        <v>149</v>
      </c>
      <c r="C18" s="4">
        <v>0</v>
      </c>
      <c r="D18" s="2"/>
      <c r="E18" s="4">
        <v>0</v>
      </c>
      <c r="F18" s="2"/>
      <c r="G18" s="4">
        <v>32567031</v>
      </c>
      <c r="H18" s="2"/>
      <c r="I18" s="4">
        <f t="shared" si="0"/>
        <v>32567031</v>
      </c>
      <c r="K18" s="6">
        <v>5.9999999999999995E-4</v>
      </c>
      <c r="M18" s="4">
        <v>0</v>
      </c>
      <c r="O18" s="4">
        <v>0</v>
      </c>
      <c r="Q18" s="4">
        <v>32567031</v>
      </c>
      <c r="R18" s="3"/>
      <c r="S18" s="4">
        <f t="shared" si="1"/>
        <v>32567031</v>
      </c>
      <c r="T18" s="4"/>
      <c r="U18" s="6">
        <v>5.9999999999999995E-4</v>
      </c>
    </row>
    <row r="19" spans="1:21" ht="21">
      <c r="A19" s="3" t="s">
        <v>125</v>
      </c>
      <c r="C19" s="4">
        <v>0</v>
      </c>
      <c r="D19" s="2"/>
      <c r="E19" s="4">
        <v>0</v>
      </c>
      <c r="F19" s="2"/>
      <c r="G19" s="4">
        <v>279588922</v>
      </c>
      <c r="H19" s="2"/>
      <c r="I19" s="4">
        <f t="shared" si="0"/>
        <v>279588922</v>
      </c>
      <c r="K19" s="6">
        <v>5.1000000000000004E-3</v>
      </c>
      <c r="M19" s="4">
        <v>0</v>
      </c>
      <c r="O19" s="4">
        <v>0</v>
      </c>
      <c r="Q19" s="4">
        <v>279588922</v>
      </c>
      <c r="R19" s="3"/>
      <c r="S19" s="4">
        <f t="shared" si="1"/>
        <v>279588922</v>
      </c>
      <c r="T19" s="4"/>
      <c r="U19" s="6">
        <v>5.1000000000000004E-3</v>
      </c>
    </row>
    <row r="20" spans="1:21" ht="21">
      <c r="A20" s="3" t="s">
        <v>115</v>
      </c>
      <c r="C20" s="4">
        <v>0</v>
      </c>
      <c r="D20" s="2"/>
      <c r="E20" s="4">
        <v>0</v>
      </c>
      <c r="F20" s="2"/>
      <c r="G20" s="4">
        <v>-296332636</v>
      </c>
      <c r="H20" s="2"/>
      <c r="I20" s="4">
        <f t="shared" si="0"/>
        <v>-296332636</v>
      </c>
      <c r="K20" s="6">
        <v>-5.4000000000000003E-3</v>
      </c>
      <c r="M20" s="4">
        <v>0</v>
      </c>
      <c r="O20" s="4">
        <v>0</v>
      </c>
      <c r="Q20" s="4">
        <v>-296332636</v>
      </c>
      <c r="R20" s="3"/>
      <c r="S20" s="4">
        <f t="shared" si="1"/>
        <v>-296332636</v>
      </c>
      <c r="T20" s="4"/>
      <c r="U20" s="6">
        <v>-5.4000000000000003E-3</v>
      </c>
    </row>
    <row r="21" spans="1:21" ht="21">
      <c r="A21" s="3" t="s">
        <v>127</v>
      </c>
      <c r="C21" s="4">
        <v>0</v>
      </c>
      <c r="D21" s="2"/>
      <c r="E21" s="4">
        <v>2547418119</v>
      </c>
      <c r="F21" s="2"/>
      <c r="G21" s="4">
        <v>684589237</v>
      </c>
      <c r="H21" s="2"/>
      <c r="I21" s="4">
        <f t="shared" si="0"/>
        <v>3232007356</v>
      </c>
      <c r="K21" s="6">
        <v>5.8799999999999998E-2</v>
      </c>
      <c r="M21" s="4">
        <v>0</v>
      </c>
      <c r="O21" s="4">
        <v>2547418119</v>
      </c>
      <c r="Q21" s="4">
        <v>684589237</v>
      </c>
      <c r="R21" s="3"/>
      <c r="S21" s="4">
        <f t="shared" si="1"/>
        <v>3232007356</v>
      </c>
      <c r="T21" s="4"/>
      <c r="U21" s="6">
        <v>5.8799999999999998E-2</v>
      </c>
    </row>
    <row r="22" spans="1:21" ht="21">
      <c r="A22" s="3" t="s">
        <v>139</v>
      </c>
      <c r="C22" s="4">
        <v>0</v>
      </c>
      <c r="D22" s="2"/>
      <c r="E22" s="4">
        <v>0</v>
      </c>
      <c r="F22" s="2"/>
      <c r="G22" s="4">
        <v>-708144467</v>
      </c>
      <c r="H22" s="2"/>
      <c r="I22" s="4">
        <f t="shared" si="0"/>
        <v>-708144467</v>
      </c>
      <c r="K22" s="6">
        <v>-1.29E-2</v>
      </c>
      <c r="M22" s="4">
        <v>0</v>
      </c>
      <c r="O22" s="4">
        <v>0</v>
      </c>
      <c r="Q22" s="4">
        <v>-708144467</v>
      </c>
      <c r="R22" s="3"/>
      <c r="S22" s="4">
        <f t="shared" si="1"/>
        <v>-708144467</v>
      </c>
      <c r="T22" s="4"/>
      <c r="U22" s="6">
        <v>-1.29E-2</v>
      </c>
    </row>
    <row r="23" spans="1:21" ht="21">
      <c r="A23" s="3" t="s">
        <v>110</v>
      </c>
      <c r="C23" s="4">
        <v>0</v>
      </c>
      <c r="D23" s="2"/>
      <c r="E23" s="4">
        <v>2826173506</v>
      </c>
      <c r="F23" s="2"/>
      <c r="G23" s="4">
        <v>408065956</v>
      </c>
      <c r="H23" s="2"/>
      <c r="I23" s="4">
        <f t="shared" si="0"/>
        <v>3234239462</v>
      </c>
      <c r="K23" s="6">
        <v>5.8900000000000001E-2</v>
      </c>
      <c r="M23" s="4">
        <v>0</v>
      </c>
      <c r="O23" s="4">
        <v>2826173506</v>
      </c>
      <c r="Q23" s="4">
        <v>408065956</v>
      </c>
      <c r="R23" s="3"/>
      <c r="S23" s="4">
        <f t="shared" si="1"/>
        <v>3234239462</v>
      </c>
      <c r="T23" s="4"/>
      <c r="U23" s="6">
        <v>5.8900000000000001E-2</v>
      </c>
    </row>
    <row r="24" spans="1:21" ht="21">
      <c r="A24" s="3" t="s">
        <v>120</v>
      </c>
      <c r="C24" s="4">
        <v>0</v>
      </c>
      <c r="D24" s="2"/>
      <c r="E24" s="4">
        <v>0</v>
      </c>
      <c r="F24" s="2"/>
      <c r="G24" s="4">
        <v>12323104</v>
      </c>
      <c r="H24" s="2"/>
      <c r="I24" s="4">
        <f t="shared" si="0"/>
        <v>12323104</v>
      </c>
      <c r="K24" s="6">
        <v>2.0000000000000001E-4</v>
      </c>
      <c r="M24" s="4">
        <v>0</v>
      </c>
      <c r="O24" s="4">
        <v>0</v>
      </c>
      <c r="Q24" s="4">
        <v>12323104</v>
      </c>
      <c r="R24" s="3"/>
      <c r="S24" s="4">
        <f t="shared" si="1"/>
        <v>12323104</v>
      </c>
      <c r="T24" s="4"/>
      <c r="U24" s="6">
        <v>2.0000000000000001E-4</v>
      </c>
    </row>
    <row r="25" spans="1:21" ht="21">
      <c r="A25" s="3" t="s">
        <v>140</v>
      </c>
      <c r="C25" s="4">
        <v>0</v>
      </c>
      <c r="D25" s="2"/>
      <c r="E25" s="4">
        <v>-201956324</v>
      </c>
      <c r="F25" s="2"/>
      <c r="G25" s="4">
        <v>0</v>
      </c>
      <c r="H25" s="2"/>
      <c r="I25" s="4">
        <f t="shared" si="0"/>
        <v>-201956324</v>
      </c>
      <c r="K25" s="6">
        <v>-3.7000000000000002E-3</v>
      </c>
      <c r="M25" s="4">
        <v>0</v>
      </c>
      <c r="O25" s="4">
        <v>-201956324</v>
      </c>
      <c r="Q25" s="4">
        <v>0</v>
      </c>
      <c r="R25" s="3"/>
      <c r="S25" s="4">
        <f t="shared" si="1"/>
        <v>-201956324</v>
      </c>
      <c r="T25" s="4"/>
      <c r="U25" s="6">
        <v>-3.7000000000000002E-3</v>
      </c>
    </row>
    <row r="26" spans="1:21" ht="21">
      <c r="A26" s="3" t="s">
        <v>148</v>
      </c>
      <c r="C26" s="4">
        <v>0</v>
      </c>
      <c r="D26" s="2"/>
      <c r="E26" s="4">
        <v>571925669</v>
      </c>
      <c r="F26" s="2"/>
      <c r="G26" s="4">
        <v>0</v>
      </c>
      <c r="H26" s="2"/>
      <c r="I26" s="4">
        <f t="shared" si="0"/>
        <v>571925669</v>
      </c>
      <c r="K26" s="6">
        <v>1.04E-2</v>
      </c>
      <c r="M26" s="4">
        <v>0</v>
      </c>
      <c r="O26" s="4">
        <v>571925669</v>
      </c>
      <c r="Q26" s="4">
        <v>0</v>
      </c>
      <c r="R26" s="3"/>
      <c r="S26" s="4">
        <f t="shared" si="1"/>
        <v>571925669</v>
      </c>
      <c r="T26" s="4"/>
      <c r="U26" s="6">
        <v>1.04E-2</v>
      </c>
    </row>
    <row r="27" spans="1:21" ht="21">
      <c r="A27" s="3" t="s">
        <v>144</v>
      </c>
      <c r="C27" s="4">
        <v>0</v>
      </c>
      <c r="D27" s="2"/>
      <c r="E27" s="4">
        <v>910011837</v>
      </c>
      <c r="F27" s="2"/>
      <c r="G27" s="4">
        <v>0</v>
      </c>
      <c r="H27" s="2"/>
      <c r="I27" s="4">
        <f t="shared" si="0"/>
        <v>910011837</v>
      </c>
      <c r="K27" s="6">
        <v>1.66E-2</v>
      </c>
      <c r="M27" s="4">
        <v>0</v>
      </c>
      <c r="O27" s="4">
        <v>910011837</v>
      </c>
      <c r="Q27" s="4">
        <v>0</v>
      </c>
      <c r="R27" s="3"/>
      <c r="S27" s="4">
        <f t="shared" si="1"/>
        <v>910011837</v>
      </c>
      <c r="T27" s="4"/>
      <c r="U27" s="6">
        <v>1.66E-2</v>
      </c>
    </row>
    <row r="28" spans="1:21" ht="21">
      <c r="A28" s="3" t="s">
        <v>111</v>
      </c>
      <c r="C28" s="4">
        <v>0</v>
      </c>
      <c r="D28" s="2"/>
      <c r="E28" s="4">
        <v>-11065271</v>
      </c>
      <c r="F28" s="2"/>
      <c r="G28" s="4">
        <v>0</v>
      </c>
      <c r="H28" s="2"/>
      <c r="I28" s="4">
        <f t="shared" si="0"/>
        <v>-11065271</v>
      </c>
      <c r="K28" s="6">
        <v>-2.0000000000000001E-4</v>
      </c>
      <c r="M28" s="4">
        <v>0</v>
      </c>
      <c r="O28" s="4">
        <v>-11065271</v>
      </c>
      <c r="Q28" s="4">
        <v>0</v>
      </c>
      <c r="R28" s="3"/>
      <c r="S28" s="4">
        <f t="shared" si="1"/>
        <v>-11065271</v>
      </c>
      <c r="T28" s="4"/>
      <c r="U28" s="6">
        <v>-2.0000000000000001E-4</v>
      </c>
    </row>
    <row r="29" spans="1:21" ht="21">
      <c r="A29" s="3" t="s">
        <v>136</v>
      </c>
      <c r="C29" s="4">
        <v>0</v>
      </c>
      <c r="D29" s="2"/>
      <c r="E29" s="4">
        <v>-110211729</v>
      </c>
      <c r="F29" s="2"/>
      <c r="G29" s="4">
        <v>0</v>
      </c>
      <c r="H29" s="2"/>
      <c r="I29" s="4">
        <f t="shared" si="0"/>
        <v>-110211729</v>
      </c>
      <c r="K29" s="6">
        <v>-2E-3</v>
      </c>
      <c r="M29" s="4">
        <v>0</v>
      </c>
      <c r="O29" s="4">
        <v>-110211729</v>
      </c>
      <c r="Q29" s="4">
        <v>0</v>
      </c>
      <c r="R29" s="3"/>
      <c r="S29" s="4">
        <f t="shared" si="1"/>
        <v>-110211729</v>
      </c>
      <c r="T29" s="4"/>
      <c r="U29" s="6">
        <v>-2E-3</v>
      </c>
    </row>
    <row r="30" spans="1:21" ht="21">
      <c r="A30" s="3" t="s">
        <v>118</v>
      </c>
      <c r="C30" s="4">
        <v>0</v>
      </c>
      <c r="D30" s="2"/>
      <c r="E30" s="4">
        <v>2456185204</v>
      </c>
      <c r="F30" s="2"/>
      <c r="G30" s="4">
        <v>0</v>
      </c>
      <c r="H30" s="2"/>
      <c r="I30" s="4">
        <f t="shared" si="0"/>
        <v>2456185204</v>
      </c>
      <c r="K30" s="6">
        <v>4.4699999999999997E-2</v>
      </c>
      <c r="M30" s="4">
        <v>0</v>
      </c>
      <c r="O30" s="4">
        <v>2456185204</v>
      </c>
      <c r="Q30" s="4">
        <v>0</v>
      </c>
      <c r="R30" s="3"/>
      <c r="S30" s="4">
        <f t="shared" si="1"/>
        <v>2456185204</v>
      </c>
      <c r="T30" s="4"/>
      <c r="U30" s="6">
        <v>4.4699999999999997E-2</v>
      </c>
    </row>
    <row r="31" spans="1:21" ht="21">
      <c r="A31" s="3" t="s">
        <v>132</v>
      </c>
      <c r="C31" s="4">
        <v>0</v>
      </c>
      <c r="D31" s="2"/>
      <c r="E31" s="4">
        <v>-29832819</v>
      </c>
      <c r="F31" s="2"/>
      <c r="G31" s="4">
        <v>0</v>
      </c>
      <c r="H31" s="2"/>
      <c r="I31" s="4">
        <f t="shared" si="0"/>
        <v>-29832819</v>
      </c>
      <c r="K31" s="6">
        <v>-5.0000000000000001E-4</v>
      </c>
      <c r="M31" s="4">
        <v>0</v>
      </c>
      <c r="O31" s="4">
        <v>-29832819</v>
      </c>
      <c r="Q31" s="4">
        <v>0</v>
      </c>
      <c r="R31" s="3"/>
      <c r="S31" s="4">
        <f t="shared" si="1"/>
        <v>-29832819</v>
      </c>
      <c r="T31" s="4"/>
      <c r="U31" s="6">
        <v>-5.0000000000000001E-4</v>
      </c>
    </row>
    <row r="32" spans="1:21" ht="21">
      <c r="A32" s="3" t="s">
        <v>146</v>
      </c>
      <c r="C32" s="4">
        <v>0</v>
      </c>
      <c r="D32" s="2"/>
      <c r="E32" s="4">
        <v>202389875</v>
      </c>
      <c r="F32" s="2"/>
      <c r="G32" s="4">
        <v>0</v>
      </c>
      <c r="H32" s="2"/>
      <c r="I32" s="4">
        <f t="shared" si="0"/>
        <v>202389875</v>
      </c>
      <c r="K32" s="6">
        <v>3.7000000000000002E-3</v>
      </c>
      <c r="M32" s="4">
        <v>0</v>
      </c>
      <c r="O32" s="4">
        <v>202389875</v>
      </c>
      <c r="Q32" s="4">
        <v>0</v>
      </c>
      <c r="R32" s="3"/>
      <c r="S32" s="4">
        <f t="shared" si="1"/>
        <v>202389875</v>
      </c>
      <c r="T32" s="4"/>
      <c r="U32" s="6">
        <v>3.7000000000000002E-3</v>
      </c>
    </row>
    <row r="33" spans="1:21" ht="21">
      <c r="A33" s="3" t="s">
        <v>142</v>
      </c>
      <c r="C33" s="4">
        <v>0</v>
      </c>
      <c r="D33" s="2"/>
      <c r="E33" s="4">
        <v>710459685</v>
      </c>
      <c r="F33" s="2"/>
      <c r="G33" s="4">
        <v>0</v>
      </c>
      <c r="H33" s="2"/>
      <c r="I33" s="4">
        <f t="shared" si="0"/>
        <v>710459685</v>
      </c>
      <c r="K33" s="6">
        <v>1.29E-2</v>
      </c>
      <c r="M33" s="4">
        <v>0</v>
      </c>
      <c r="O33" s="4">
        <v>710459685</v>
      </c>
      <c r="Q33" s="4">
        <v>0</v>
      </c>
      <c r="R33" s="3"/>
      <c r="S33" s="4">
        <f t="shared" si="1"/>
        <v>710459685</v>
      </c>
      <c r="T33" s="4"/>
      <c r="U33" s="6">
        <v>1.29E-2</v>
      </c>
    </row>
    <row r="34" spans="1:21" ht="21">
      <c r="A34" s="3" t="s">
        <v>105</v>
      </c>
      <c r="C34" s="4">
        <v>0</v>
      </c>
      <c r="D34" s="2"/>
      <c r="E34" s="4">
        <v>4671534082</v>
      </c>
      <c r="F34" s="2"/>
      <c r="G34" s="4">
        <v>0</v>
      </c>
      <c r="H34" s="2"/>
      <c r="I34" s="4">
        <f t="shared" si="0"/>
        <v>4671534082</v>
      </c>
      <c r="K34" s="6">
        <v>8.5000000000000006E-2</v>
      </c>
      <c r="M34" s="4">
        <v>0</v>
      </c>
      <c r="O34" s="4">
        <v>4671534082</v>
      </c>
      <c r="Q34" s="4">
        <v>0</v>
      </c>
      <c r="R34" s="3"/>
      <c r="S34" s="4">
        <f t="shared" si="1"/>
        <v>4671534082</v>
      </c>
      <c r="T34" s="4"/>
      <c r="U34" s="6">
        <v>8.5000000000000006E-2</v>
      </c>
    </row>
    <row r="35" spans="1:21" ht="21">
      <c r="A35" s="3" t="s">
        <v>134</v>
      </c>
      <c r="C35" s="4">
        <v>0</v>
      </c>
      <c r="D35" s="2"/>
      <c r="E35" s="4">
        <v>588781171</v>
      </c>
      <c r="F35" s="2"/>
      <c r="G35" s="4">
        <v>0</v>
      </c>
      <c r="H35" s="2"/>
      <c r="I35" s="4">
        <f t="shared" si="0"/>
        <v>588781171</v>
      </c>
      <c r="K35" s="6">
        <v>1.0699999999999999E-2</v>
      </c>
      <c r="M35" s="4">
        <v>0</v>
      </c>
      <c r="O35" s="4">
        <v>588781171</v>
      </c>
      <c r="Q35" s="4">
        <v>0</v>
      </c>
      <c r="R35" s="3"/>
      <c r="S35" s="4">
        <f t="shared" si="1"/>
        <v>588781171</v>
      </c>
      <c r="T35" s="4"/>
      <c r="U35" s="6">
        <v>1.0699999999999999E-2</v>
      </c>
    </row>
    <row r="36" spans="1:21" ht="21">
      <c r="A36" s="3" t="s">
        <v>138</v>
      </c>
      <c r="C36" s="4">
        <v>0</v>
      </c>
      <c r="D36" s="2"/>
      <c r="E36" s="4">
        <v>-299629325</v>
      </c>
      <c r="F36" s="2"/>
      <c r="G36" s="4">
        <v>0</v>
      </c>
      <c r="H36" s="2"/>
      <c r="I36" s="4">
        <f t="shared" si="0"/>
        <v>-299629325</v>
      </c>
      <c r="K36" s="6">
        <v>-5.4999999999999997E-3</v>
      </c>
      <c r="M36" s="4">
        <v>0</v>
      </c>
      <c r="O36" s="4">
        <v>-299629325</v>
      </c>
      <c r="Q36" s="4">
        <v>0</v>
      </c>
      <c r="R36" s="3"/>
      <c r="S36" s="4">
        <f t="shared" si="1"/>
        <v>-299629325</v>
      </c>
      <c r="T36" s="4"/>
      <c r="U36" s="6">
        <v>-5.4999999999999997E-3</v>
      </c>
    </row>
    <row r="37" spans="1:21" ht="21">
      <c r="A37" s="3" t="s">
        <v>124</v>
      </c>
      <c r="C37" s="4">
        <v>0</v>
      </c>
      <c r="D37" s="2"/>
      <c r="E37" s="4">
        <v>1029994242</v>
      </c>
      <c r="F37" s="2"/>
      <c r="G37" s="4">
        <v>0</v>
      </c>
      <c r="H37" s="2"/>
      <c r="I37" s="4">
        <f t="shared" si="0"/>
        <v>1029994242</v>
      </c>
      <c r="K37" s="6">
        <v>1.8700000000000001E-2</v>
      </c>
      <c r="M37" s="4">
        <v>0</v>
      </c>
      <c r="O37" s="4">
        <v>1029994242</v>
      </c>
      <c r="Q37" s="4">
        <v>0</v>
      </c>
      <c r="R37" s="3"/>
      <c r="S37" s="4">
        <f t="shared" si="1"/>
        <v>1029994242</v>
      </c>
      <c r="T37" s="4"/>
      <c r="U37" s="6">
        <v>1.8700000000000001E-2</v>
      </c>
    </row>
    <row r="38" spans="1:21" ht="21">
      <c r="A38" s="3" t="s">
        <v>143</v>
      </c>
      <c r="C38" s="4">
        <v>0</v>
      </c>
      <c r="D38" s="2"/>
      <c r="E38" s="4">
        <v>28400664</v>
      </c>
      <c r="F38" s="2"/>
      <c r="G38" s="4">
        <v>0</v>
      </c>
      <c r="H38" s="2"/>
      <c r="I38" s="4">
        <f t="shared" si="0"/>
        <v>28400664</v>
      </c>
      <c r="K38" s="6">
        <v>5.0000000000000001E-4</v>
      </c>
      <c r="M38" s="4">
        <v>0</v>
      </c>
      <c r="O38" s="4">
        <v>28400664</v>
      </c>
      <c r="Q38" s="4">
        <v>0</v>
      </c>
      <c r="R38" s="3"/>
      <c r="S38" s="4">
        <f t="shared" si="1"/>
        <v>28400664</v>
      </c>
      <c r="T38" s="4"/>
      <c r="U38" s="6">
        <v>5.0000000000000001E-4</v>
      </c>
    </row>
    <row r="39" spans="1:21" ht="21">
      <c r="A39" s="3" t="s">
        <v>133</v>
      </c>
      <c r="C39" s="4">
        <v>0</v>
      </c>
      <c r="D39" s="2"/>
      <c r="E39" s="4">
        <v>71493340</v>
      </c>
      <c r="F39" s="2"/>
      <c r="G39" s="4">
        <v>0</v>
      </c>
      <c r="H39" s="2"/>
      <c r="I39" s="4">
        <f t="shared" si="0"/>
        <v>71493340</v>
      </c>
      <c r="K39" s="6">
        <v>1.2999999999999999E-3</v>
      </c>
      <c r="M39" s="4">
        <v>0</v>
      </c>
      <c r="O39" s="4">
        <v>71493340</v>
      </c>
      <c r="Q39" s="4">
        <v>0</v>
      </c>
      <c r="R39" s="3"/>
      <c r="S39" s="4">
        <f t="shared" si="1"/>
        <v>71493340</v>
      </c>
      <c r="T39" s="4"/>
      <c r="U39" s="6">
        <v>1.2999999999999999E-3</v>
      </c>
    </row>
    <row r="40" spans="1:21" ht="21">
      <c r="A40" s="3" t="s">
        <v>141</v>
      </c>
      <c r="C40" s="4">
        <v>0</v>
      </c>
      <c r="D40" s="2"/>
      <c r="E40" s="4">
        <v>162449887</v>
      </c>
      <c r="F40" s="2"/>
      <c r="G40" s="4">
        <v>0</v>
      </c>
      <c r="H40" s="2"/>
      <c r="I40" s="4">
        <f t="shared" si="0"/>
        <v>162449887</v>
      </c>
      <c r="K40" s="6">
        <v>3.0000000000000001E-3</v>
      </c>
      <c r="M40" s="4">
        <v>0</v>
      </c>
      <c r="O40" s="4">
        <v>162449887</v>
      </c>
      <c r="Q40" s="4">
        <v>0</v>
      </c>
      <c r="R40" s="3"/>
      <c r="S40" s="4">
        <f t="shared" si="1"/>
        <v>162449887</v>
      </c>
      <c r="T40" s="4"/>
      <c r="U40" s="6">
        <v>3.0000000000000001E-3</v>
      </c>
    </row>
    <row r="41" spans="1:21" ht="21">
      <c r="A41" s="3" t="s">
        <v>147</v>
      </c>
      <c r="C41" s="4">
        <v>0</v>
      </c>
      <c r="D41" s="2"/>
      <c r="E41" s="4">
        <v>707680550</v>
      </c>
      <c r="F41" s="2"/>
      <c r="G41" s="4">
        <v>0</v>
      </c>
      <c r="H41" s="2"/>
      <c r="I41" s="4">
        <f t="shared" si="0"/>
        <v>707680550</v>
      </c>
      <c r="K41" s="6">
        <v>1.29E-2</v>
      </c>
      <c r="M41" s="4">
        <v>0</v>
      </c>
      <c r="O41" s="4">
        <v>707680550</v>
      </c>
      <c r="Q41" s="4">
        <v>0</v>
      </c>
      <c r="R41" s="3"/>
      <c r="S41" s="4">
        <f t="shared" si="1"/>
        <v>707680550</v>
      </c>
      <c r="T41" s="4"/>
      <c r="U41" s="6">
        <v>1.29E-2</v>
      </c>
    </row>
    <row r="42" spans="1:21" ht="21">
      <c r="A42" s="3" t="s">
        <v>145</v>
      </c>
      <c r="C42" s="4">
        <v>0</v>
      </c>
      <c r="D42" s="2"/>
      <c r="E42" s="4">
        <v>661175272</v>
      </c>
      <c r="F42" s="2"/>
      <c r="G42" s="4">
        <v>0</v>
      </c>
      <c r="H42" s="2"/>
      <c r="I42" s="4">
        <f t="shared" si="0"/>
        <v>661175272</v>
      </c>
      <c r="K42" s="6">
        <v>1.2E-2</v>
      </c>
      <c r="M42" s="4">
        <v>0</v>
      </c>
      <c r="O42" s="4">
        <v>661175272</v>
      </c>
      <c r="Q42" s="4">
        <v>0</v>
      </c>
      <c r="R42" s="3"/>
      <c r="S42" s="4">
        <f t="shared" si="1"/>
        <v>661175272</v>
      </c>
      <c r="T42" s="4"/>
      <c r="U42" s="6">
        <v>1.2E-2</v>
      </c>
    </row>
    <row r="43" spans="1:21" ht="21">
      <c r="A43" s="3" t="s">
        <v>135</v>
      </c>
      <c r="C43" s="4">
        <v>0</v>
      </c>
      <c r="D43" s="2"/>
      <c r="E43" s="4">
        <v>1717448327</v>
      </c>
      <c r="F43" s="2"/>
      <c r="G43" s="4">
        <v>0</v>
      </c>
      <c r="H43" s="2"/>
      <c r="I43" s="4">
        <f t="shared" si="0"/>
        <v>1717448327</v>
      </c>
      <c r="K43" s="6">
        <v>3.1300000000000001E-2</v>
      </c>
      <c r="M43" s="4">
        <v>0</v>
      </c>
      <c r="O43" s="4">
        <v>1717448327</v>
      </c>
      <c r="Q43" s="4">
        <v>0</v>
      </c>
      <c r="R43" s="3"/>
      <c r="S43" s="4">
        <f t="shared" si="1"/>
        <v>1717448327</v>
      </c>
      <c r="T43" s="4"/>
      <c r="U43" s="6">
        <v>3.1300000000000001E-2</v>
      </c>
    </row>
    <row r="44" spans="1:21" ht="21">
      <c r="A44" s="3" t="s">
        <v>137</v>
      </c>
      <c r="C44" s="4">
        <v>0</v>
      </c>
      <c r="D44" s="2"/>
      <c r="E44" s="4">
        <v>1454373250</v>
      </c>
      <c r="F44" s="2"/>
      <c r="G44" s="4">
        <v>0</v>
      </c>
      <c r="H44" s="2"/>
      <c r="I44" s="4">
        <f t="shared" si="0"/>
        <v>1454373250</v>
      </c>
      <c r="K44" s="6">
        <v>2.6499999999999999E-2</v>
      </c>
      <c r="M44" s="4">
        <v>0</v>
      </c>
      <c r="O44" s="4">
        <v>1454373250</v>
      </c>
      <c r="Q44" s="4">
        <v>0</v>
      </c>
      <c r="R44" s="3"/>
      <c r="S44" s="4">
        <f t="shared" si="1"/>
        <v>1454373250</v>
      </c>
      <c r="T44" s="4"/>
      <c r="U44" s="6">
        <v>2.6499999999999999E-2</v>
      </c>
    </row>
    <row r="45" spans="1:21" ht="21">
      <c r="A45" s="3"/>
      <c r="K45" s="6"/>
      <c r="M45" s="21"/>
      <c r="N45" s="21"/>
      <c r="O45" s="21"/>
      <c r="P45" s="21"/>
      <c r="Q45" s="21"/>
      <c r="U45" s="6"/>
    </row>
    <row r="46" spans="1:21" ht="21.75" thickBot="1">
      <c r="A46" s="3" t="s">
        <v>71</v>
      </c>
      <c r="C46" s="23">
        <f>SUM(C9:C45)</f>
        <v>0</v>
      </c>
      <c r="E46" s="23">
        <f>SUM(E9:E45)</f>
        <v>35624212770</v>
      </c>
      <c r="G46" s="23">
        <f>SUM(G9:G45)</f>
        <v>18036836023</v>
      </c>
      <c r="I46" s="23">
        <f>SUM(I9:I45)</f>
        <v>53661048793</v>
      </c>
      <c r="K46" s="8">
        <f>SUM(K9:K45)</f>
        <v>0.9766999999999999</v>
      </c>
      <c r="M46" s="7">
        <f>SUM(M9:M45)</f>
        <v>0</v>
      </c>
      <c r="O46" s="7">
        <f>SUM(O9:O45)</f>
        <v>35624212770</v>
      </c>
      <c r="Q46" s="7">
        <f>SUM(Q9:Q45)</f>
        <v>18036836023</v>
      </c>
      <c r="S46" s="23">
        <f>SUM(S9:S45)</f>
        <v>53661048793</v>
      </c>
      <c r="U46" s="8">
        <f>SUM(U9:U45)</f>
        <v>0.9766999999999999</v>
      </c>
    </row>
    <row r="47" spans="1:21" ht="19.5" thickTop="1"/>
  </sheetData>
  <sortState ref="A9:U46">
    <sortCondition descending="1" ref="S9:S46"/>
  </sortState>
  <mergeCells count="17"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  <pageSetup scale="3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view="pageBreakPreview" zoomScale="85" zoomScaleNormal="100" zoomScaleSheetLayoutView="85" workbookViewId="0">
      <selection activeCell="C18" sqref="C18"/>
    </sheetView>
  </sheetViews>
  <sheetFormatPr defaultRowHeight="18.7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46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18" customFormat="1" ht="25.5">
      <c r="A5" s="47" t="s">
        <v>94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7" spans="1:17" ht="30.75" thickBot="1">
      <c r="A7" s="46" t="s">
        <v>50</v>
      </c>
      <c r="C7" s="49" t="s">
        <v>48</v>
      </c>
      <c r="D7" s="49" t="s">
        <v>48</v>
      </c>
      <c r="E7" s="49" t="s">
        <v>48</v>
      </c>
      <c r="F7" s="49" t="s">
        <v>48</v>
      </c>
      <c r="G7" s="49" t="s">
        <v>48</v>
      </c>
      <c r="H7" s="49" t="s">
        <v>48</v>
      </c>
      <c r="I7" s="49" t="s">
        <v>48</v>
      </c>
      <c r="K7" s="49" t="s">
        <v>49</v>
      </c>
      <c r="L7" s="49" t="s">
        <v>49</v>
      </c>
      <c r="M7" s="49" t="s">
        <v>49</v>
      </c>
      <c r="N7" s="49" t="s">
        <v>49</v>
      </c>
      <c r="O7" s="49" t="s">
        <v>49</v>
      </c>
      <c r="P7" s="49" t="s">
        <v>49</v>
      </c>
      <c r="Q7" s="49" t="s">
        <v>49</v>
      </c>
    </row>
    <row r="8" spans="1:17" ht="30.75" thickBot="1">
      <c r="A8" s="49" t="s">
        <v>50</v>
      </c>
      <c r="C8" s="48" t="s">
        <v>70</v>
      </c>
      <c r="D8" s="12"/>
      <c r="E8" s="48" t="s">
        <v>67</v>
      </c>
      <c r="F8" s="12"/>
      <c r="G8" s="48" t="s">
        <v>68</v>
      </c>
      <c r="H8" s="12"/>
      <c r="I8" s="48" t="s">
        <v>71</v>
      </c>
      <c r="K8" s="48" t="s">
        <v>70</v>
      </c>
      <c r="L8" s="12"/>
      <c r="M8" s="55" t="s">
        <v>67</v>
      </c>
      <c r="N8" s="12"/>
      <c r="O8" s="48" t="s">
        <v>68</v>
      </c>
      <c r="P8" s="12"/>
      <c r="Q8" s="48" t="s">
        <v>71</v>
      </c>
    </row>
    <row r="9" spans="1:17" ht="21">
      <c r="A9" s="3" t="s">
        <v>102</v>
      </c>
      <c r="C9" s="21">
        <v>0</v>
      </c>
      <c r="E9" s="21">
        <v>0</v>
      </c>
      <c r="G9" s="21">
        <v>0</v>
      </c>
      <c r="I9" s="21">
        <v>0</v>
      </c>
      <c r="K9" s="21">
        <v>0</v>
      </c>
      <c r="M9" s="21">
        <v>0</v>
      </c>
      <c r="O9" s="21">
        <v>0</v>
      </c>
      <c r="Q9" s="21">
        <v>0</v>
      </c>
    </row>
    <row r="10" spans="1:17" ht="21">
      <c r="A10" s="3"/>
      <c r="C10" s="21"/>
      <c r="E10" s="21"/>
      <c r="G10" s="21"/>
      <c r="I10" s="21">
        <f t="shared" ref="I10:I19" si="0">C10+E10+G10</f>
        <v>0</v>
      </c>
      <c r="K10" s="21"/>
      <c r="O10" s="21"/>
      <c r="Q10" s="21">
        <f t="shared" ref="Q10:Q19" si="1">K10+M10+O10</f>
        <v>0</v>
      </c>
    </row>
    <row r="11" spans="1:17" ht="21">
      <c r="A11" s="3"/>
      <c r="C11" s="21"/>
      <c r="E11" s="21"/>
      <c r="G11" s="21"/>
      <c r="I11" s="21">
        <f t="shared" si="0"/>
        <v>0</v>
      </c>
      <c r="K11" s="21"/>
      <c r="O11" s="21"/>
      <c r="Q11" s="21">
        <f t="shared" si="1"/>
        <v>0</v>
      </c>
    </row>
    <row r="12" spans="1:17" ht="21">
      <c r="A12" s="3"/>
      <c r="C12" s="21"/>
      <c r="E12" s="21"/>
      <c r="G12" s="21"/>
      <c r="I12" s="21">
        <f t="shared" si="0"/>
        <v>0</v>
      </c>
      <c r="K12" s="21"/>
      <c r="O12" s="21"/>
      <c r="Q12" s="21">
        <f t="shared" si="1"/>
        <v>0</v>
      </c>
    </row>
    <row r="13" spans="1:17" ht="21">
      <c r="A13" s="3"/>
      <c r="C13" s="21"/>
      <c r="E13" s="21"/>
      <c r="G13" s="21"/>
      <c r="I13" s="21">
        <f t="shared" si="0"/>
        <v>0</v>
      </c>
      <c r="K13" s="21"/>
      <c r="O13" s="21"/>
      <c r="Q13" s="21">
        <f t="shared" si="1"/>
        <v>0</v>
      </c>
    </row>
    <row r="14" spans="1:17" ht="21">
      <c r="A14" s="3"/>
      <c r="C14" s="21"/>
      <c r="E14" s="21"/>
      <c r="G14" s="21"/>
      <c r="I14" s="21">
        <f t="shared" si="0"/>
        <v>0</v>
      </c>
      <c r="K14" s="21"/>
      <c r="O14" s="21"/>
      <c r="Q14" s="21">
        <f t="shared" si="1"/>
        <v>0</v>
      </c>
    </row>
    <row r="15" spans="1:17" ht="21">
      <c r="A15" s="3"/>
      <c r="C15" s="21"/>
      <c r="E15" s="21"/>
      <c r="G15" s="21"/>
      <c r="I15" s="21">
        <f t="shared" si="0"/>
        <v>0</v>
      </c>
      <c r="K15" s="21"/>
      <c r="O15" s="21"/>
      <c r="Q15" s="21">
        <f t="shared" si="1"/>
        <v>0</v>
      </c>
    </row>
    <row r="16" spans="1:17" ht="21">
      <c r="A16" s="3"/>
      <c r="C16" s="21"/>
      <c r="E16" s="21"/>
      <c r="G16" s="21"/>
      <c r="I16" s="21">
        <f t="shared" si="0"/>
        <v>0</v>
      </c>
      <c r="K16" s="21"/>
      <c r="O16" s="21"/>
      <c r="Q16" s="21">
        <f t="shared" si="1"/>
        <v>0</v>
      </c>
    </row>
    <row r="17" spans="1:17" ht="21">
      <c r="A17" s="3"/>
      <c r="C17" s="21"/>
      <c r="E17" s="21"/>
      <c r="G17" s="21"/>
      <c r="I17" s="21">
        <f t="shared" si="0"/>
        <v>0</v>
      </c>
      <c r="K17" s="21"/>
      <c r="O17" s="21"/>
      <c r="Q17" s="21">
        <f t="shared" si="1"/>
        <v>0</v>
      </c>
    </row>
    <row r="18" spans="1:17" ht="21">
      <c r="A18" s="3"/>
      <c r="C18" s="21"/>
      <c r="E18" s="21"/>
      <c r="G18" s="21"/>
      <c r="I18" s="21">
        <f t="shared" si="0"/>
        <v>0</v>
      </c>
      <c r="K18" s="21"/>
      <c r="O18" s="21"/>
      <c r="Q18" s="21">
        <f t="shared" si="1"/>
        <v>0</v>
      </c>
    </row>
    <row r="19" spans="1:17" ht="21">
      <c r="A19" s="3"/>
      <c r="C19" s="21"/>
      <c r="E19" s="21"/>
      <c r="G19" s="21"/>
      <c r="I19" s="21">
        <f t="shared" si="0"/>
        <v>0</v>
      </c>
      <c r="K19" s="21"/>
      <c r="O19" s="21"/>
      <c r="Q19" s="21">
        <f t="shared" si="1"/>
        <v>0</v>
      </c>
    </row>
    <row r="20" spans="1:17" ht="19.5" thickBot="1">
      <c r="A20" s="2" t="s">
        <v>71</v>
      </c>
      <c r="C20" s="23">
        <f>SUM(C9:C19)</f>
        <v>0</v>
      </c>
      <c r="E20" s="23">
        <f>SUM(E9:E19)</f>
        <v>0</v>
      </c>
      <c r="G20" s="23">
        <f>SUM(G9:G19)</f>
        <v>0</v>
      </c>
      <c r="I20" s="23">
        <f>SUM(I9:I19)</f>
        <v>0</v>
      </c>
      <c r="K20" s="23">
        <f>SUM(K9:K19)</f>
        <v>0</v>
      </c>
      <c r="M20" s="23">
        <f>SUM(M9:M19)</f>
        <v>0</v>
      </c>
      <c r="O20" s="23">
        <f>SUM(O9:O19)</f>
        <v>0</v>
      </c>
      <c r="Q20" s="23">
        <f>SUM(Q9:Q19)</f>
        <v>0</v>
      </c>
    </row>
    <row r="21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rightToLeft="1" view="pageBreakPreview" zoomScale="60" zoomScaleNormal="100" workbookViewId="0">
      <selection activeCell="G19" sqref="G19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30">
      <c r="A3" s="42" t="s">
        <v>46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s="14" customFormat="1" ht="25.5">
      <c r="A5" s="47" t="s">
        <v>95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7" spans="1:12" ht="30.75" thickBot="1">
      <c r="A7" s="49" t="s">
        <v>72</v>
      </c>
      <c r="B7" s="49" t="s">
        <v>72</v>
      </c>
      <c r="C7" s="49" t="s">
        <v>72</v>
      </c>
      <c r="E7" s="49" t="s">
        <v>48</v>
      </c>
      <c r="F7" s="49" t="s">
        <v>48</v>
      </c>
      <c r="G7" s="49" t="s">
        <v>48</v>
      </c>
      <c r="I7" s="49" t="s">
        <v>49</v>
      </c>
      <c r="J7" s="49" t="s">
        <v>49</v>
      </c>
      <c r="K7" s="49" t="s">
        <v>49</v>
      </c>
    </row>
    <row r="8" spans="1:12" ht="30.75" thickBot="1">
      <c r="A8" s="48" t="s">
        <v>73</v>
      </c>
      <c r="B8" s="12"/>
      <c r="C8" s="48" t="s">
        <v>36</v>
      </c>
      <c r="E8" s="48" t="s">
        <v>74</v>
      </c>
      <c r="F8" s="12"/>
      <c r="G8" s="48" t="s">
        <v>75</v>
      </c>
      <c r="I8" s="48" t="s">
        <v>74</v>
      </c>
      <c r="J8" s="12"/>
      <c r="K8" s="48" t="s">
        <v>75</v>
      </c>
    </row>
    <row r="9" spans="1:12" ht="21">
      <c r="A9" s="61" t="s">
        <v>45</v>
      </c>
      <c r="C9" s="4" t="s">
        <v>98</v>
      </c>
      <c r="E9" s="4">
        <v>670572</v>
      </c>
      <c r="G9" s="4" t="s">
        <v>55</v>
      </c>
      <c r="I9" s="4">
        <v>670572</v>
      </c>
      <c r="J9" s="21"/>
      <c r="K9" s="21" t="s">
        <v>55</v>
      </c>
      <c r="L9" s="4">
        <f t="shared" ref="L9:L25" si="0">SUM(E9:K9)</f>
        <v>1341144</v>
      </c>
    </row>
    <row r="10" spans="1:12" ht="21">
      <c r="A10" s="61" t="s">
        <v>44</v>
      </c>
      <c r="C10" s="4" t="s">
        <v>99</v>
      </c>
      <c r="E10" s="4">
        <v>5579706</v>
      </c>
      <c r="G10" s="4" t="s">
        <v>55</v>
      </c>
      <c r="I10" s="4">
        <v>5579706</v>
      </c>
      <c r="J10" s="21"/>
      <c r="K10" s="21" t="s">
        <v>55</v>
      </c>
      <c r="L10" s="4">
        <f t="shared" si="0"/>
        <v>11159412</v>
      </c>
    </row>
    <row r="11" spans="1:12" ht="21">
      <c r="A11" s="61" t="s">
        <v>107</v>
      </c>
      <c r="C11" s="4" t="s">
        <v>152</v>
      </c>
      <c r="E11" s="4">
        <v>1375796</v>
      </c>
      <c r="G11" s="4" t="s">
        <v>55</v>
      </c>
      <c r="I11" s="4">
        <v>1375796</v>
      </c>
      <c r="J11" s="21"/>
      <c r="K11" s="21" t="s">
        <v>55</v>
      </c>
      <c r="L11" s="4">
        <f t="shared" si="0"/>
        <v>2751592</v>
      </c>
    </row>
    <row r="12" spans="1:12" ht="21">
      <c r="A12" s="3"/>
      <c r="E12" s="21"/>
      <c r="F12" s="21"/>
      <c r="G12" s="21"/>
      <c r="H12" s="21"/>
      <c r="I12" s="21"/>
      <c r="J12" s="21"/>
      <c r="K12" s="21"/>
      <c r="L12" s="4"/>
    </row>
    <row r="13" spans="1:12" ht="21">
      <c r="A13" s="3"/>
      <c r="E13" s="21"/>
      <c r="F13" s="21"/>
      <c r="G13" s="21"/>
      <c r="H13" s="21"/>
      <c r="I13" s="21"/>
      <c r="J13" s="21"/>
      <c r="K13" s="21"/>
      <c r="L13" s="4"/>
    </row>
    <row r="14" spans="1:12" ht="21">
      <c r="A14" s="3"/>
      <c r="E14" s="21"/>
      <c r="F14" s="21"/>
      <c r="G14" s="21"/>
      <c r="H14" s="21"/>
      <c r="I14" s="21"/>
      <c r="J14" s="21"/>
      <c r="K14" s="21"/>
      <c r="L14" s="4"/>
    </row>
    <row r="15" spans="1:12" ht="21">
      <c r="A15" s="3"/>
      <c r="E15" s="21"/>
      <c r="F15" s="21"/>
      <c r="G15" s="21"/>
      <c r="H15" s="21"/>
      <c r="I15" s="21"/>
      <c r="J15" s="21"/>
      <c r="K15" s="21"/>
      <c r="L15" s="4"/>
    </row>
    <row r="16" spans="1:12" ht="21">
      <c r="A16" s="3"/>
      <c r="E16" s="21"/>
      <c r="F16" s="21"/>
      <c r="G16" s="21"/>
      <c r="H16" s="21"/>
      <c r="I16" s="21"/>
      <c r="J16" s="21"/>
      <c r="K16" s="21"/>
      <c r="L16" s="4"/>
    </row>
    <row r="17" spans="1:12" ht="21">
      <c r="A17" s="3"/>
      <c r="E17" s="21"/>
      <c r="F17" s="21"/>
      <c r="G17" s="21"/>
      <c r="H17" s="21"/>
      <c r="I17" s="21"/>
      <c r="J17" s="21"/>
      <c r="K17" s="21"/>
      <c r="L17" s="4"/>
    </row>
    <row r="18" spans="1:12" ht="21">
      <c r="A18" s="3"/>
      <c r="E18" s="21"/>
      <c r="F18" s="21"/>
      <c r="G18" s="21"/>
      <c r="H18" s="21"/>
      <c r="I18" s="21"/>
      <c r="J18" s="21"/>
      <c r="K18" s="21"/>
      <c r="L18" s="4"/>
    </row>
    <row r="19" spans="1:12" ht="21">
      <c r="A19" s="3"/>
      <c r="E19" s="21"/>
      <c r="F19" s="21"/>
      <c r="G19" s="21"/>
      <c r="H19" s="21"/>
      <c r="I19" s="21"/>
      <c r="J19" s="21"/>
      <c r="K19" s="21"/>
      <c r="L19" s="4"/>
    </row>
    <row r="20" spans="1:12" ht="21">
      <c r="A20" s="3"/>
      <c r="E20" s="21"/>
      <c r="F20" s="21"/>
      <c r="G20" s="21"/>
      <c r="H20" s="21"/>
      <c r="I20" s="21"/>
      <c r="J20" s="21"/>
      <c r="K20" s="21"/>
      <c r="L20" s="4"/>
    </row>
    <row r="21" spans="1:12" ht="21">
      <c r="A21" s="3"/>
      <c r="E21" s="21"/>
      <c r="F21" s="21"/>
      <c r="G21" s="21"/>
      <c r="H21" s="21"/>
      <c r="I21" s="21"/>
      <c r="J21" s="21"/>
      <c r="K21" s="21"/>
      <c r="L21" s="4"/>
    </row>
    <row r="22" spans="1:12" ht="21">
      <c r="A22" s="3"/>
      <c r="E22" s="21"/>
      <c r="F22" s="21"/>
      <c r="G22" s="21"/>
      <c r="H22" s="21"/>
      <c r="I22" s="21"/>
      <c r="J22" s="21"/>
      <c r="K22" s="21"/>
      <c r="L22" s="4"/>
    </row>
    <row r="23" spans="1:12" ht="21">
      <c r="A23" s="3"/>
      <c r="E23" s="21"/>
      <c r="F23" s="21"/>
      <c r="G23" s="21"/>
      <c r="H23" s="21"/>
      <c r="I23" s="21"/>
      <c r="J23" s="21"/>
      <c r="K23" s="21"/>
      <c r="L23" s="4"/>
    </row>
    <row r="24" spans="1:12" ht="21">
      <c r="A24" s="3"/>
      <c r="E24" s="21"/>
      <c r="F24" s="21"/>
      <c r="G24" s="21"/>
      <c r="H24" s="21"/>
      <c r="I24" s="21"/>
      <c r="J24" s="21"/>
      <c r="K24" s="21"/>
      <c r="L24" s="4"/>
    </row>
    <row r="25" spans="1:12" ht="19.5" thickBot="1">
      <c r="A25" s="2" t="s">
        <v>71</v>
      </c>
      <c r="E25" s="7">
        <f>SUM(E9:E24)</f>
        <v>7626074</v>
      </c>
      <c r="G25" s="13"/>
      <c r="I25" s="7">
        <f>SUM(I9:I24)</f>
        <v>7626074</v>
      </c>
      <c r="K25" s="13"/>
      <c r="L25" s="4">
        <f t="shared" si="0"/>
        <v>15252148</v>
      </c>
    </row>
    <row r="26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tabSelected="1" view="pageBreakPreview" zoomScale="60" zoomScaleNormal="100" workbookViewId="0">
      <selection activeCell="K21" sqref="K21"/>
    </sheetView>
  </sheetViews>
  <sheetFormatPr defaultRowHeight="18.7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</row>
    <row r="3" spans="1:5" ht="30">
      <c r="A3" s="42" t="s">
        <v>46</v>
      </c>
      <c r="B3" s="42"/>
      <c r="C3" s="42"/>
      <c r="D3" s="42"/>
      <c r="E3" s="42"/>
    </row>
    <row r="4" spans="1:5" ht="30">
      <c r="A4" s="42" t="str">
        <f>سهام!A4</f>
        <v>برای ماه منتهی به 1399/01/31</v>
      </c>
      <c r="B4" s="42"/>
      <c r="C4" s="42"/>
      <c r="D4" s="42"/>
      <c r="E4" s="42"/>
    </row>
    <row r="5" spans="1:5" customFormat="1" ht="25.5">
      <c r="A5" s="47" t="s">
        <v>96</v>
      </c>
      <c r="B5" s="47"/>
      <c r="C5" s="47"/>
      <c r="D5" s="47"/>
      <c r="E5" s="47"/>
    </row>
    <row r="7" spans="1:5" ht="30.75" thickBot="1">
      <c r="A7" s="46" t="s">
        <v>76</v>
      </c>
      <c r="C7" s="49" t="s">
        <v>48</v>
      </c>
      <c r="E7" s="49" t="s">
        <v>131</v>
      </c>
    </row>
    <row r="8" spans="1:5" ht="30.75" thickBot="1">
      <c r="A8" s="49" t="s">
        <v>76</v>
      </c>
      <c r="C8" s="49" t="s">
        <v>39</v>
      </c>
      <c r="E8" s="49" t="s">
        <v>39</v>
      </c>
    </row>
    <row r="9" spans="1:5" ht="21">
      <c r="A9" s="3" t="s">
        <v>77</v>
      </c>
      <c r="C9" s="4">
        <v>222003680</v>
      </c>
      <c r="E9" s="4">
        <v>222003680</v>
      </c>
    </row>
    <row r="10" spans="1:5" ht="21.75" thickBot="1">
      <c r="A10" s="3" t="s">
        <v>71</v>
      </c>
      <c r="C10" s="7">
        <f>SUM(C9:C9)</f>
        <v>222003680</v>
      </c>
      <c r="E10" s="7">
        <f>SUM(E9:E9)</f>
        <v>222003680</v>
      </c>
    </row>
    <row r="11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C18" sqref="C18"/>
    </sheetView>
  </sheetViews>
  <sheetFormatPr defaultRowHeight="18.7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</row>
    <row r="3" spans="1:23" ht="30">
      <c r="A3" s="42" t="s">
        <v>46</v>
      </c>
      <c r="B3" s="42"/>
      <c r="C3" s="42"/>
      <c r="D3" s="42"/>
      <c r="E3" s="42"/>
      <c r="F3" s="42"/>
      <c r="G3" s="42"/>
    </row>
    <row r="4" spans="1:23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</row>
    <row r="5" spans="1:23" customFormat="1" ht="25.5">
      <c r="A5" s="47" t="s">
        <v>97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7" spans="1:23" ht="30.75" thickBot="1">
      <c r="A7" s="49" t="s">
        <v>50</v>
      </c>
      <c r="C7" s="49" t="s">
        <v>39</v>
      </c>
      <c r="E7" s="60" t="s">
        <v>69</v>
      </c>
      <c r="G7" s="60" t="s">
        <v>11</v>
      </c>
      <c r="I7" s="4"/>
    </row>
    <row r="8" spans="1:23" ht="21">
      <c r="A8" s="3" t="s">
        <v>78</v>
      </c>
      <c r="C8" s="4">
        <v>13856603872</v>
      </c>
      <c r="E8" s="4" t="s">
        <v>128</v>
      </c>
      <c r="F8" s="3"/>
      <c r="G8" s="2" t="s">
        <v>129</v>
      </c>
      <c r="I8" s="6"/>
    </row>
    <row r="9" spans="1:23" ht="21">
      <c r="A9" s="3" t="s">
        <v>79</v>
      </c>
      <c r="C9" s="4">
        <v>0</v>
      </c>
      <c r="E9" s="4" t="s">
        <v>104</v>
      </c>
      <c r="F9" s="3"/>
      <c r="G9" s="2" t="s">
        <v>104</v>
      </c>
      <c r="I9" s="6"/>
    </row>
    <row r="10" spans="1:23" ht="21">
      <c r="A10" s="3" t="s">
        <v>80</v>
      </c>
      <c r="C10" s="4">
        <v>14979277</v>
      </c>
      <c r="E10" s="4" t="s">
        <v>130</v>
      </c>
      <c r="F10" s="3"/>
      <c r="G10" s="2" t="s">
        <v>106</v>
      </c>
      <c r="I10" s="6"/>
    </row>
    <row r="11" spans="1:23" ht="19.5" thickBot="1">
      <c r="A11" s="2" t="s">
        <v>71</v>
      </c>
      <c r="C11" s="7">
        <f>SUM(C8:C10)</f>
        <v>13871583149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C18" sqref="C18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14" customFormat="1" ht="25.5">
      <c r="A5" s="15" t="s">
        <v>84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46" t="s">
        <v>1</v>
      </c>
      <c r="C7" s="49" t="str">
        <f>سهام!C8</f>
        <v>1398/12/29</v>
      </c>
      <c r="D7" s="49" t="s">
        <v>2</v>
      </c>
      <c r="E7" s="49" t="s">
        <v>2</v>
      </c>
      <c r="F7" s="49" t="s">
        <v>2</v>
      </c>
      <c r="G7" s="49" t="s">
        <v>2</v>
      </c>
      <c r="H7" s="49" t="s">
        <v>2</v>
      </c>
      <c r="I7" s="49" t="s">
        <v>2</v>
      </c>
      <c r="K7" s="49" t="str">
        <f>سهام!Q8</f>
        <v>1399/01/31</v>
      </c>
      <c r="L7" s="49" t="s">
        <v>4</v>
      </c>
      <c r="M7" s="49" t="s">
        <v>4</v>
      </c>
      <c r="N7" s="49" t="s">
        <v>4</v>
      </c>
      <c r="O7" s="49" t="s">
        <v>4</v>
      </c>
      <c r="P7" s="49" t="s">
        <v>4</v>
      </c>
      <c r="Q7" s="49" t="s">
        <v>4</v>
      </c>
    </row>
    <row r="8" spans="1:17" ht="30.75" thickBot="1">
      <c r="A8" s="49" t="s">
        <v>1</v>
      </c>
      <c r="C8" s="48" t="s">
        <v>13</v>
      </c>
      <c r="D8" s="9"/>
      <c r="E8" s="48" t="s">
        <v>14</v>
      </c>
      <c r="F8" s="9"/>
      <c r="G8" s="48" t="s">
        <v>15</v>
      </c>
      <c r="H8" s="9"/>
      <c r="I8" s="48" t="s">
        <v>16</v>
      </c>
      <c r="K8" s="48" t="s">
        <v>13</v>
      </c>
      <c r="L8" s="9"/>
      <c r="M8" s="48" t="s">
        <v>14</v>
      </c>
      <c r="N8" s="9"/>
      <c r="O8" s="48" t="s">
        <v>15</v>
      </c>
      <c r="P8" s="9"/>
      <c r="Q8" s="48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70" zoomScaleNormal="100" zoomScaleSheetLayoutView="70" workbookViewId="0">
      <selection activeCell="C18" sqref="C18"/>
    </sheetView>
  </sheetViews>
  <sheetFormatPr defaultRowHeight="18.7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1.57031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</row>
    <row r="3" spans="1:37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7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37" s="16" customFormat="1" ht="25.5">
      <c r="A5" s="47" t="s">
        <v>85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</row>
    <row r="7" spans="1:37" ht="30.75" thickBot="1">
      <c r="A7" s="49" t="s">
        <v>17</v>
      </c>
      <c r="B7" s="49" t="s">
        <v>17</v>
      </c>
      <c r="C7" s="49" t="s">
        <v>17</v>
      </c>
      <c r="D7" s="49" t="s">
        <v>17</v>
      </c>
      <c r="E7" s="49" t="s">
        <v>17</v>
      </c>
      <c r="F7" s="49" t="s">
        <v>17</v>
      </c>
      <c r="G7" s="49" t="s">
        <v>17</v>
      </c>
      <c r="H7" s="49" t="s">
        <v>17</v>
      </c>
      <c r="I7" s="49" t="s">
        <v>17</v>
      </c>
      <c r="J7" s="49" t="s">
        <v>17</v>
      </c>
      <c r="K7" s="49" t="s">
        <v>17</v>
      </c>
      <c r="L7" s="49" t="s">
        <v>17</v>
      </c>
      <c r="M7" s="49" t="s">
        <v>17</v>
      </c>
      <c r="O7" s="49" t="str">
        <f>سهام!C8</f>
        <v>1398/12/29</v>
      </c>
      <c r="P7" s="49" t="s">
        <v>2</v>
      </c>
      <c r="Q7" s="49" t="s">
        <v>2</v>
      </c>
      <c r="R7" s="49" t="s">
        <v>2</v>
      </c>
      <c r="S7" s="49" t="s">
        <v>2</v>
      </c>
      <c r="U7" s="49" t="s">
        <v>3</v>
      </c>
      <c r="V7" s="49" t="s">
        <v>3</v>
      </c>
      <c r="W7" s="49" t="s">
        <v>3</v>
      </c>
      <c r="X7" s="49" t="s">
        <v>3</v>
      </c>
      <c r="Y7" s="49" t="s">
        <v>3</v>
      </c>
      <c r="Z7" s="49" t="s">
        <v>3</v>
      </c>
      <c r="AA7" s="49" t="s">
        <v>3</v>
      </c>
      <c r="AC7" s="49" t="str">
        <f>سهام!Q8</f>
        <v>1399/01/31</v>
      </c>
      <c r="AD7" s="49" t="s">
        <v>4</v>
      </c>
      <c r="AE7" s="49" t="s">
        <v>4</v>
      </c>
      <c r="AF7" s="49" t="s">
        <v>4</v>
      </c>
      <c r="AG7" s="49" t="s">
        <v>4</v>
      </c>
      <c r="AH7" s="49" t="s">
        <v>4</v>
      </c>
      <c r="AI7" s="49" t="s">
        <v>4</v>
      </c>
      <c r="AJ7" s="49" t="s">
        <v>4</v>
      </c>
      <c r="AK7" s="49" t="s">
        <v>4</v>
      </c>
    </row>
    <row r="8" spans="1:37" s="29" customFormat="1" ht="18">
      <c r="A8" s="50" t="s">
        <v>18</v>
      </c>
      <c r="B8" s="28"/>
      <c r="C8" s="50" t="s">
        <v>19</v>
      </c>
      <c r="D8" s="28"/>
      <c r="E8" s="50" t="s">
        <v>20</v>
      </c>
      <c r="F8" s="28"/>
      <c r="G8" s="50" t="s">
        <v>21</v>
      </c>
      <c r="H8" s="28"/>
      <c r="I8" s="50" t="s">
        <v>22</v>
      </c>
      <c r="J8" s="28"/>
      <c r="K8" s="50" t="s">
        <v>23</v>
      </c>
      <c r="L8" s="28"/>
      <c r="M8" s="50" t="s">
        <v>16</v>
      </c>
      <c r="O8" s="50" t="s">
        <v>5</v>
      </c>
      <c r="P8" s="28"/>
      <c r="Q8" s="50" t="s">
        <v>6</v>
      </c>
      <c r="R8" s="28"/>
      <c r="S8" s="50" t="s">
        <v>7</v>
      </c>
      <c r="U8" s="52" t="s">
        <v>8</v>
      </c>
      <c r="V8" s="52" t="s">
        <v>8</v>
      </c>
      <c r="W8" s="52" t="s">
        <v>8</v>
      </c>
      <c r="Y8" s="52" t="s">
        <v>9</v>
      </c>
      <c r="Z8" s="52" t="s">
        <v>9</v>
      </c>
      <c r="AA8" s="52" t="s">
        <v>9</v>
      </c>
      <c r="AC8" s="50" t="s">
        <v>5</v>
      </c>
      <c r="AD8" s="28"/>
      <c r="AE8" s="50" t="s">
        <v>24</v>
      </c>
      <c r="AF8" s="28"/>
      <c r="AG8" s="50" t="s">
        <v>6</v>
      </c>
      <c r="AH8" s="28"/>
      <c r="AI8" s="50" t="s">
        <v>7</v>
      </c>
      <c r="AJ8" s="28"/>
      <c r="AK8" s="50" t="s">
        <v>11</v>
      </c>
    </row>
    <row r="9" spans="1:37" s="29" customFormat="1" thickBot="1">
      <c r="A9" s="51" t="s">
        <v>18</v>
      </c>
      <c r="B9" s="30"/>
      <c r="C9" s="51" t="s">
        <v>19</v>
      </c>
      <c r="D9" s="30"/>
      <c r="E9" s="51" t="s">
        <v>20</v>
      </c>
      <c r="F9" s="30"/>
      <c r="G9" s="51" t="s">
        <v>21</v>
      </c>
      <c r="H9" s="30"/>
      <c r="I9" s="51" t="s">
        <v>22</v>
      </c>
      <c r="J9" s="30"/>
      <c r="K9" s="51" t="s">
        <v>23</v>
      </c>
      <c r="L9" s="30"/>
      <c r="M9" s="51" t="s">
        <v>16</v>
      </c>
      <c r="O9" s="51" t="s">
        <v>5</v>
      </c>
      <c r="P9" s="30"/>
      <c r="Q9" s="51" t="s">
        <v>6</v>
      </c>
      <c r="R9" s="30"/>
      <c r="S9" s="51" t="s">
        <v>7</v>
      </c>
      <c r="U9" s="51" t="s">
        <v>5</v>
      </c>
      <c r="V9" s="30"/>
      <c r="W9" s="51" t="s">
        <v>6</v>
      </c>
      <c r="Y9" s="51" t="s">
        <v>5</v>
      </c>
      <c r="Z9" s="30"/>
      <c r="AA9" s="51" t="s">
        <v>12</v>
      </c>
      <c r="AC9" s="51" t="s">
        <v>5</v>
      </c>
      <c r="AD9" s="30"/>
      <c r="AE9" s="51" t="s">
        <v>24</v>
      </c>
      <c r="AF9" s="30"/>
      <c r="AG9" s="51" t="s">
        <v>6</v>
      </c>
      <c r="AH9" s="30"/>
      <c r="AI9" s="51" t="s">
        <v>7</v>
      </c>
      <c r="AJ9" s="30"/>
      <c r="AK9" s="51" t="s">
        <v>11</v>
      </c>
    </row>
    <row r="10" spans="1:37" ht="21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21">
      <c r="A15" s="27"/>
      <c r="K15" s="4"/>
      <c r="M15" s="4"/>
      <c r="O15" s="4"/>
      <c r="Q15" s="4"/>
      <c r="S15" s="4"/>
      <c r="U15" s="4"/>
      <c r="W15" s="4"/>
      <c r="Y15" s="4"/>
      <c r="AA15" s="4"/>
      <c r="AC15" s="4"/>
      <c r="AE15" s="4"/>
      <c r="AG15" s="4"/>
      <c r="AI15" s="4"/>
      <c r="AK15" s="6"/>
    </row>
    <row r="16" spans="1:37" ht="19.5" thickBot="1">
      <c r="A16" s="2" t="s">
        <v>71</v>
      </c>
      <c r="K16" s="4"/>
      <c r="M16" s="4"/>
      <c r="O16" s="7">
        <f>SUM(O10:O15)</f>
        <v>0</v>
      </c>
      <c r="Q16" s="7">
        <f>SUM(Q10:Q15)</f>
        <v>0</v>
      </c>
      <c r="S16" s="7">
        <f>SUM(S10:S15)</f>
        <v>0</v>
      </c>
      <c r="U16" s="7">
        <f>SUM(U10:U15)</f>
        <v>0</v>
      </c>
      <c r="W16" s="7">
        <f>SUM(W10:W15)</f>
        <v>0</v>
      </c>
      <c r="Y16" s="7">
        <f>SUM(Y10:Y15)</f>
        <v>0</v>
      </c>
      <c r="AA16" s="7">
        <f>SUM(AA10:AA15)</f>
        <v>0</v>
      </c>
      <c r="AC16" s="7">
        <f>SUM(AC10:AC15)</f>
        <v>0</v>
      </c>
      <c r="AE16" s="20" t="s">
        <v>81</v>
      </c>
      <c r="AG16" s="7">
        <f>SUM(AG10:AG15)</f>
        <v>0</v>
      </c>
      <c r="AI16" s="7">
        <f>SUM(AI10:AI15)</f>
        <v>0</v>
      </c>
      <c r="AK16" s="8">
        <f>SUM(AK10:AK15)</f>
        <v>0</v>
      </c>
    </row>
    <row r="17" ht="19.5" thickTop="1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18" sqref="C18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s="14" customFormat="1" ht="25.5" customHeight="1">
      <c r="A5" s="53" t="s">
        <v>86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s="14" customFormat="1" ht="20.25">
      <c r="A6" s="53" t="s">
        <v>87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8" spans="1:13" ht="30.75" thickBot="1">
      <c r="A8" s="46" t="s">
        <v>1</v>
      </c>
      <c r="C8" s="49" t="str">
        <f>سهام!Q8</f>
        <v>1399/01/31</v>
      </c>
      <c r="D8" s="49" t="s">
        <v>4</v>
      </c>
      <c r="E8" s="49" t="s">
        <v>4</v>
      </c>
      <c r="F8" s="49" t="s">
        <v>4</v>
      </c>
      <c r="G8" s="49" t="s">
        <v>4</v>
      </c>
      <c r="H8" s="49" t="s">
        <v>4</v>
      </c>
      <c r="I8" s="49" t="s">
        <v>4</v>
      </c>
      <c r="J8" s="49" t="s">
        <v>4</v>
      </c>
      <c r="K8" s="49" t="s">
        <v>4</v>
      </c>
      <c r="L8" s="49" t="s">
        <v>4</v>
      </c>
      <c r="M8" s="49" t="s">
        <v>4</v>
      </c>
    </row>
    <row r="9" spans="1:13" ht="30.75" thickBot="1">
      <c r="A9" s="49" t="s">
        <v>1</v>
      </c>
      <c r="C9" s="48" t="s">
        <v>5</v>
      </c>
      <c r="D9" s="12"/>
      <c r="E9" s="48" t="s">
        <v>25</v>
      </c>
      <c r="F9" s="12"/>
      <c r="G9" s="48" t="s">
        <v>26</v>
      </c>
      <c r="H9" s="12"/>
      <c r="I9" s="48" t="s">
        <v>27</v>
      </c>
      <c r="J9" s="12"/>
      <c r="K9" s="48" t="s">
        <v>28</v>
      </c>
      <c r="L9" s="12"/>
      <c r="M9" s="48" t="s">
        <v>29</v>
      </c>
    </row>
    <row r="10" spans="1:13" ht="21">
      <c r="A10" s="3"/>
      <c r="E10" s="4"/>
      <c r="G10" s="4"/>
      <c r="I10" s="6"/>
      <c r="K10" s="4"/>
    </row>
    <row r="11" spans="1:13" ht="19.5" thickBot="1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C18" sqref="C18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</row>
    <row r="4" spans="1:31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1:31" s="14" customFormat="1" ht="25.5">
      <c r="A5" s="47" t="s">
        <v>88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7" spans="1:31" ht="30.75" thickBot="1">
      <c r="A7" s="49" t="s">
        <v>30</v>
      </c>
      <c r="B7" s="49" t="s">
        <v>30</v>
      </c>
      <c r="C7" s="49" t="s">
        <v>30</v>
      </c>
      <c r="D7" s="49" t="s">
        <v>30</v>
      </c>
      <c r="E7" s="49" t="s">
        <v>30</v>
      </c>
      <c r="F7" s="49" t="s">
        <v>30</v>
      </c>
      <c r="G7" s="49" t="s">
        <v>30</v>
      </c>
      <c r="H7" s="49" t="s">
        <v>30</v>
      </c>
      <c r="I7" s="49" t="s">
        <v>30</v>
      </c>
      <c r="K7" s="49" t="str">
        <f>سهام!C8</f>
        <v>1398/12/29</v>
      </c>
      <c r="L7" s="49" t="s">
        <v>2</v>
      </c>
      <c r="M7" s="49" t="s">
        <v>2</v>
      </c>
      <c r="N7" s="49" t="s">
        <v>2</v>
      </c>
      <c r="O7" s="49" t="s">
        <v>2</v>
      </c>
      <c r="Q7" s="49" t="s">
        <v>3</v>
      </c>
      <c r="R7" s="49" t="s">
        <v>3</v>
      </c>
      <c r="S7" s="49" t="s">
        <v>3</v>
      </c>
      <c r="T7" s="49" t="s">
        <v>3</v>
      </c>
      <c r="U7" s="49" t="s">
        <v>3</v>
      </c>
      <c r="V7" s="49" t="s">
        <v>3</v>
      </c>
      <c r="W7" s="49" t="s">
        <v>3</v>
      </c>
      <c r="Y7" s="49" t="str">
        <f>سهام!Q8</f>
        <v>1399/01/31</v>
      </c>
      <c r="Z7" s="49" t="s">
        <v>4</v>
      </c>
      <c r="AA7" s="49" t="s">
        <v>4</v>
      </c>
      <c r="AB7" s="49" t="s">
        <v>4</v>
      </c>
      <c r="AC7" s="49" t="s">
        <v>4</v>
      </c>
      <c r="AD7" s="49" t="s">
        <v>4</v>
      </c>
      <c r="AE7" s="49" t="s">
        <v>4</v>
      </c>
    </row>
    <row r="8" spans="1:31" ht="30">
      <c r="A8" s="54" t="s">
        <v>31</v>
      </c>
      <c r="B8" s="10"/>
      <c r="C8" s="54" t="s">
        <v>22</v>
      </c>
      <c r="D8" s="10"/>
      <c r="E8" s="54" t="s">
        <v>23</v>
      </c>
      <c r="F8" s="10"/>
      <c r="G8" s="54" t="s">
        <v>32</v>
      </c>
      <c r="H8" s="10"/>
      <c r="I8" s="54" t="s">
        <v>20</v>
      </c>
      <c r="K8" s="54" t="s">
        <v>5</v>
      </c>
      <c r="L8" s="10"/>
      <c r="M8" s="54" t="s">
        <v>6</v>
      </c>
      <c r="N8" s="10"/>
      <c r="O8" s="54" t="s">
        <v>7</v>
      </c>
      <c r="Q8" s="54" t="s">
        <v>8</v>
      </c>
      <c r="R8" s="54" t="s">
        <v>8</v>
      </c>
      <c r="S8" s="54" t="s">
        <v>8</v>
      </c>
      <c r="T8" s="10"/>
      <c r="U8" s="54" t="s">
        <v>9</v>
      </c>
      <c r="V8" s="54" t="s">
        <v>9</v>
      </c>
      <c r="W8" s="54" t="s">
        <v>9</v>
      </c>
      <c r="Y8" s="54" t="s">
        <v>5</v>
      </c>
      <c r="Z8" s="10"/>
      <c r="AA8" s="54" t="s">
        <v>6</v>
      </c>
      <c r="AB8" s="10"/>
      <c r="AC8" s="54" t="s">
        <v>7</v>
      </c>
      <c r="AD8" s="10"/>
      <c r="AE8" s="54" t="s">
        <v>33</v>
      </c>
    </row>
    <row r="9" spans="1:31" ht="30.75" thickBot="1">
      <c r="A9" s="49" t="s">
        <v>31</v>
      </c>
      <c r="B9" s="11"/>
      <c r="C9" s="49" t="s">
        <v>22</v>
      </c>
      <c r="D9" s="11"/>
      <c r="E9" s="49" t="s">
        <v>23</v>
      </c>
      <c r="F9" s="11"/>
      <c r="G9" s="49" t="s">
        <v>32</v>
      </c>
      <c r="H9" s="11"/>
      <c r="I9" s="49" t="s">
        <v>20</v>
      </c>
      <c r="K9" s="49" t="s">
        <v>5</v>
      </c>
      <c r="L9" s="11"/>
      <c r="M9" s="49" t="s">
        <v>6</v>
      </c>
      <c r="N9" s="11"/>
      <c r="O9" s="49" t="s">
        <v>7</v>
      </c>
      <c r="Q9" s="49" t="s">
        <v>5</v>
      </c>
      <c r="R9" s="11"/>
      <c r="S9" s="49" t="s">
        <v>6</v>
      </c>
      <c r="T9" s="11"/>
      <c r="U9" s="49" t="s">
        <v>5</v>
      </c>
      <c r="V9" s="11"/>
      <c r="W9" s="49" t="s">
        <v>12</v>
      </c>
      <c r="Y9" s="49" t="s">
        <v>5</v>
      </c>
      <c r="Z9" s="11"/>
      <c r="AA9" s="49" t="s">
        <v>6</v>
      </c>
      <c r="AB9" s="11"/>
      <c r="AC9" s="49" t="s">
        <v>7</v>
      </c>
      <c r="AD9" s="11"/>
      <c r="AE9" s="49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view="pageBreakPreview" zoomScale="70" zoomScaleNormal="100" zoomScaleSheetLayoutView="70" workbookViewId="0">
      <selection activeCell="M26" sqref="M26"/>
    </sheetView>
  </sheetViews>
  <sheetFormatPr defaultRowHeight="18.7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1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1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1" s="14" customFormat="1" ht="25.5">
      <c r="A5" s="47" t="s">
        <v>89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7" spans="1:21" ht="30.75" thickBot="1">
      <c r="A7" s="46" t="s">
        <v>34</v>
      </c>
      <c r="C7" s="49" t="s">
        <v>35</v>
      </c>
      <c r="D7" s="49" t="s">
        <v>35</v>
      </c>
      <c r="E7" s="49" t="s">
        <v>35</v>
      </c>
      <c r="F7" s="49" t="s">
        <v>35</v>
      </c>
      <c r="G7" s="49" t="s">
        <v>35</v>
      </c>
      <c r="H7" s="49" t="s">
        <v>35</v>
      </c>
      <c r="I7" s="49" t="s">
        <v>35</v>
      </c>
      <c r="K7" s="49" t="str">
        <f>سهام!C8</f>
        <v>1398/12/29</v>
      </c>
      <c r="M7" s="49" t="s">
        <v>3</v>
      </c>
      <c r="N7" s="49" t="s">
        <v>3</v>
      </c>
      <c r="O7" s="49" t="s">
        <v>3</v>
      </c>
      <c r="Q7" s="49" t="str">
        <f>سهام!Q8</f>
        <v>1399/01/31</v>
      </c>
      <c r="R7" s="49" t="s">
        <v>4</v>
      </c>
      <c r="S7" s="49" t="s">
        <v>4</v>
      </c>
    </row>
    <row r="8" spans="1:21" ht="30.75" thickBot="1">
      <c r="A8" s="49" t="s">
        <v>34</v>
      </c>
      <c r="C8" s="48" t="s">
        <v>36</v>
      </c>
      <c r="D8" s="12"/>
      <c r="E8" s="48" t="s">
        <v>37</v>
      </c>
      <c r="F8" s="12"/>
      <c r="G8" s="48" t="s">
        <v>38</v>
      </c>
      <c r="H8" s="12"/>
      <c r="I8" s="48" t="s">
        <v>23</v>
      </c>
      <c r="K8" s="48" t="s">
        <v>39</v>
      </c>
      <c r="M8" s="48" t="s">
        <v>40</v>
      </c>
      <c r="N8" s="12"/>
      <c r="O8" s="48" t="s">
        <v>41</v>
      </c>
      <c r="Q8" s="48" t="s">
        <v>39</v>
      </c>
      <c r="R8" s="12"/>
      <c r="S8" s="48" t="s">
        <v>33</v>
      </c>
    </row>
    <row r="9" spans="1:21" ht="21">
      <c r="A9" s="3" t="s">
        <v>45</v>
      </c>
      <c r="C9" s="4" t="s">
        <v>98</v>
      </c>
      <c r="E9" s="4" t="s">
        <v>42</v>
      </c>
      <c r="G9" s="4" t="s">
        <v>100</v>
      </c>
      <c r="I9" s="4">
        <v>0</v>
      </c>
      <c r="K9" s="4">
        <v>84399569</v>
      </c>
      <c r="M9" s="4">
        <v>85070141</v>
      </c>
      <c r="O9" s="4">
        <v>0</v>
      </c>
      <c r="Q9" s="4">
        <v>85070141</v>
      </c>
      <c r="S9" s="4" t="s">
        <v>154</v>
      </c>
    </row>
    <row r="10" spans="1:21" ht="21">
      <c r="A10" s="3" t="s">
        <v>44</v>
      </c>
      <c r="C10" s="4" t="s">
        <v>99</v>
      </c>
      <c r="E10" s="4" t="s">
        <v>42</v>
      </c>
      <c r="G10" s="4" t="s">
        <v>101</v>
      </c>
      <c r="I10" s="4">
        <v>0</v>
      </c>
      <c r="K10" s="4">
        <v>2812412541</v>
      </c>
      <c r="M10" s="4">
        <v>113111586889</v>
      </c>
      <c r="O10" s="4">
        <v>104712932325</v>
      </c>
      <c r="Q10" s="4">
        <v>8398654564</v>
      </c>
      <c r="S10" s="4" t="s">
        <v>155</v>
      </c>
    </row>
    <row r="11" spans="1:21" ht="21">
      <c r="A11" s="3" t="s">
        <v>107</v>
      </c>
      <c r="C11" s="4" t="s">
        <v>152</v>
      </c>
      <c r="E11" s="4" t="s">
        <v>42</v>
      </c>
      <c r="G11" s="4" t="s">
        <v>108</v>
      </c>
      <c r="I11" s="4">
        <v>0</v>
      </c>
      <c r="K11" s="4">
        <v>173405575</v>
      </c>
      <c r="M11" s="4">
        <v>174781371</v>
      </c>
      <c r="O11" s="4">
        <v>0</v>
      </c>
      <c r="Q11" s="4">
        <v>174781371</v>
      </c>
      <c r="S11" s="4" t="s">
        <v>156</v>
      </c>
    </row>
    <row r="12" spans="1:21" ht="21">
      <c r="A12" s="3" t="s">
        <v>112</v>
      </c>
      <c r="C12" s="4" t="s">
        <v>153</v>
      </c>
      <c r="E12" s="4" t="s">
        <v>43</v>
      </c>
      <c r="G12" s="4" t="s">
        <v>113</v>
      </c>
      <c r="I12" s="4">
        <v>0</v>
      </c>
      <c r="K12" s="4">
        <v>20000000</v>
      </c>
      <c r="M12" s="4">
        <v>104679132701</v>
      </c>
      <c r="O12" s="4">
        <v>104659132701</v>
      </c>
      <c r="Q12" s="4">
        <v>20000000</v>
      </c>
      <c r="S12" s="4" t="s">
        <v>106</v>
      </c>
    </row>
    <row r="13" spans="1:21" ht="21">
      <c r="A13" s="3"/>
      <c r="C13" s="4"/>
      <c r="E13" s="4"/>
      <c r="G13" s="4"/>
      <c r="I13" s="4"/>
      <c r="K13" s="4"/>
      <c r="M13" s="4"/>
      <c r="O13" s="4"/>
      <c r="Q13" s="4"/>
      <c r="S13" s="4"/>
    </row>
    <row r="14" spans="1:21" ht="21">
      <c r="A14" s="3" t="s">
        <v>71</v>
      </c>
      <c r="C14" s="4"/>
      <c r="E14" s="4"/>
      <c r="G14" s="4"/>
      <c r="I14" s="4"/>
      <c r="K14" s="4">
        <f>SUM(K9:K13)</f>
        <v>3090217685</v>
      </c>
      <c r="M14" s="4">
        <f>SUM(M9:M13)</f>
        <v>218050571102</v>
      </c>
      <c r="O14" s="4">
        <f>SUM(O9:O13)</f>
        <v>209372065026</v>
      </c>
      <c r="Q14" s="4">
        <f>SUM(Q9:Q13)</f>
        <v>8678506076</v>
      </c>
      <c r="S14" s="4">
        <f>SUM(S9:S13)</f>
        <v>0</v>
      </c>
    </row>
  </sheetData>
  <mergeCells count="18"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view="pageBreakPreview" zoomScale="85" zoomScaleNormal="100" zoomScaleSheetLayoutView="85" workbookViewId="0">
      <selection activeCell="A12" sqref="A12:XFD12"/>
    </sheetView>
  </sheetViews>
  <sheetFormatPr defaultRowHeight="18.7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30">
      <c r="A3" s="42" t="s">
        <v>46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customFormat="1" ht="25.5">
      <c r="A5" s="47" t="s">
        <v>90</v>
      </c>
      <c r="B5" s="47"/>
      <c r="C5" s="47"/>
      <c r="D5" s="47"/>
      <c r="E5" s="47"/>
      <c r="F5" s="47"/>
      <c r="G5" s="47"/>
      <c r="H5" s="47"/>
      <c r="I5" s="24"/>
      <c r="K5" s="22"/>
      <c r="M5" s="22"/>
      <c r="O5" s="22"/>
    </row>
    <row r="7" spans="1:19" ht="30.75" thickBot="1">
      <c r="A7" s="49" t="s">
        <v>47</v>
      </c>
      <c r="B7" s="49" t="s">
        <v>47</v>
      </c>
      <c r="C7" s="49" t="s">
        <v>47</v>
      </c>
      <c r="D7" s="49" t="s">
        <v>47</v>
      </c>
      <c r="E7" s="49" t="s">
        <v>47</v>
      </c>
      <c r="F7" s="49" t="s">
        <v>47</v>
      </c>
      <c r="G7" s="49" t="s">
        <v>47</v>
      </c>
      <c r="I7" s="49" t="s">
        <v>48</v>
      </c>
      <c r="J7" s="49" t="s">
        <v>48</v>
      </c>
      <c r="K7" s="49" t="s">
        <v>48</v>
      </c>
      <c r="L7" s="49" t="s">
        <v>48</v>
      </c>
      <c r="M7" s="49" t="s">
        <v>48</v>
      </c>
      <c r="O7" s="49" t="s">
        <v>49</v>
      </c>
      <c r="P7" s="49" t="s">
        <v>49</v>
      </c>
      <c r="Q7" s="49" t="s">
        <v>49</v>
      </c>
      <c r="R7" s="49" t="s">
        <v>49</v>
      </c>
      <c r="S7" s="49" t="s">
        <v>49</v>
      </c>
    </row>
    <row r="8" spans="1:19" ht="30.75" thickBot="1">
      <c r="A8" s="48" t="s">
        <v>50</v>
      </c>
      <c r="B8" s="12"/>
      <c r="C8" s="48" t="s">
        <v>51</v>
      </c>
      <c r="D8" s="12"/>
      <c r="E8" s="48" t="s">
        <v>22</v>
      </c>
      <c r="F8" s="12"/>
      <c r="G8" s="48" t="s">
        <v>23</v>
      </c>
      <c r="I8" s="55" t="s">
        <v>52</v>
      </c>
      <c r="J8" s="12"/>
      <c r="K8" s="55" t="s">
        <v>53</v>
      </c>
      <c r="L8" s="12"/>
      <c r="M8" s="55" t="s">
        <v>54</v>
      </c>
      <c r="O8" s="55" t="s">
        <v>52</v>
      </c>
      <c r="P8" s="12"/>
      <c r="Q8" s="48" t="s">
        <v>53</v>
      </c>
      <c r="R8" s="12"/>
      <c r="S8" s="48" t="s">
        <v>54</v>
      </c>
    </row>
    <row r="9" spans="1:19" ht="21">
      <c r="A9" s="3" t="s">
        <v>45</v>
      </c>
      <c r="C9" s="4">
        <v>1</v>
      </c>
      <c r="E9" s="4" t="s">
        <v>55</v>
      </c>
      <c r="G9" s="4">
        <v>0</v>
      </c>
      <c r="I9" s="4">
        <v>670572</v>
      </c>
      <c r="K9" s="4">
        <v>0</v>
      </c>
      <c r="M9" s="4">
        <v>670572</v>
      </c>
      <c r="O9" s="4">
        <v>670572</v>
      </c>
      <c r="Q9" s="4">
        <v>0</v>
      </c>
      <c r="S9" s="4">
        <v>670572</v>
      </c>
    </row>
    <row r="10" spans="1:19" ht="21">
      <c r="A10" s="3" t="s">
        <v>44</v>
      </c>
      <c r="C10" s="4">
        <v>27</v>
      </c>
      <c r="E10" s="4" t="s">
        <v>55</v>
      </c>
      <c r="G10" s="4">
        <v>0</v>
      </c>
      <c r="I10" s="4">
        <v>5579706</v>
      </c>
      <c r="K10" s="4">
        <v>0</v>
      </c>
      <c r="M10" s="4">
        <v>5579706</v>
      </c>
      <c r="O10" s="4">
        <v>5579706</v>
      </c>
      <c r="Q10" s="4">
        <v>0</v>
      </c>
      <c r="S10" s="4">
        <v>5579706</v>
      </c>
    </row>
    <row r="11" spans="1:19" ht="21">
      <c r="A11" s="3" t="s">
        <v>107</v>
      </c>
      <c r="C11" s="4">
        <v>17</v>
      </c>
      <c r="E11" s="4" t="s">
        <v>55</v>
      </c>
      <c r="G11" s="4">
        <v>0</v>
      </c>
      <c r="I11" s="4">
        <v>1375796</v>
      </c>
      <c r="K11" s="4">
        <v>0</v>
      </c>
      <c r="M11" s="4">
        <v>1375796</v>
      </c>
      <c r="O11" s="4">
        <v>1375796</v>
      </c>
      <c r="Q11" s="4">
        <v>0</v>
      </c>
      <c r="S11" s="4">
        <v>1375796</v>
      </c>
    </row>
    <row r="12" spans="1:19">
      <c r="A12" s="34"/>
      <c r="B12" s="32"/>
      <c r="C12" s="35"/>
      <c r="D12" s="32"/>
      <c r="E12" s="33"/>
      <c r="F12" s="32"/>
      <c r="G12" s="33"/>
      <c r="H12" s="32"/>
      <c r="I12" s="35"/>
      <c r="J12" s="32"/>
      <c r="K12" s="35"/>
      <c r="L12" s="32"/>
      <c r="M12" s="35"/>
      <c r="N12" s="32"/>
      <c r="O12" s="35"/>
      <c r="P12" s="32"/>
      <c r="Q12" s="35"/>
      <c r="R12" s="32"/>
      <c r="S12" s="35"/>
    </row>
    <row r="13" spans="1:19" ht="19.5" thickBot="1">
      <c r="A13" s="2" t="s">
        <v>71</v>
      </c>
      <c r="I13" s="23">
        <f>SUM(I9:I12)</f>
        <v>7626074</v>
      </c>
      <c r="K13" s="23">
        <f>SUM(K9:K12)</f>
        <v>0</v>
      </c>
      <c r="M13" s="23">
        <f>SUM(M9:M12)</f>
        <v>7626074</v>
      </c>
      <c r="O13" s="23">
        <f>SUM(O9:O12)</f>
        <v>7626074</v>
      </c>
      <c r="Q13" s="13">
        <f>SUM(Q9:Q12)</f>
        <v>0</v>
      </c>
      <c r="S13" s="7">
        <f>SUM(S9:S12)</f>
        <v>7626074</v>
      </c>
    </row>
    <row r="14" spans="1:19" ht="19.5" thickTop="1"/>
  </sheetData>
  <sortState ref="A9:S35">
    <sortCondition descending="1" ref="S9:S35"/>
  </sortState>
  <mergeCells count="17"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0"/>
  <sheetViews>
    <sheetView rightToLeft="1" view="pageBreakPreview" zoomScale="70" zoomScaleNormal="100" zoomScaleSheetLayoutView="70" workbookViewId="0">
      <selection activeCell="A9" sqref="A9:S18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2" ht="30">
      <c r="A3" s="42" t="s">
        <v>46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2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2" s="17" customFormat="1" ht="25.5">
      <c r="A5" s="47" t="s">
        <v>66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7" spans="1:22" ht="30.75" thickBot="1">
      <c r="A7" s="46" t="s">
        <v>1</v>
      </c>
      <c r="C7" s="49" t="s">
        <v>56</v>
      </c>
      <c r="D7" s="49" t="s">
        <v>56</v>
      </c>
      <c r="E7" s="49" t="s">
        <v>56</v>
      </c>
      <c r="F7" s="49" t="s">
        <v>56</v>
      </c>
      <c r="G7" s="49" t="s">
        <v>56</v>
      </c>
      <c r="I7" s="49" t="s">
        <v>48</v>
      </c>
      <c r="J7" s="49" t="s">
        <v>48</v>
      </c>
      <c r="K7" s="49" t="s">
        <v>48</v>
      </c>
      <c r="L7" s="49" t="s">
        <v>48</v>
      </c>
      <c r="M7" s="49" t="s">
        <v>48</v>
      </c>
      <c r="O7" s="49" t="s">
        <v>49</v>
      </c>
      <c r="P7" s="49" t="s">
        <v>49</v>
      </c>
      <c r="Q7" s="49" t="s">
        <v>49</v>
      </c>
      <c r="R7" s="49" t="s">
        <v>49</v>
      </c>
      <c r="S7" s="49" t="s">
        <v>49</v>
      </c>
    </row>
    <row r="8" spans="1:22" ht="30.75" thickBot="1">
      <c r="A8" s="49" t="s">
        <v>1</v>
      </c>
      <c r="C8" s="48" t="s">
        <v>57</v>
      </c>
      <c r="D8" s="12"/>
      <c r="E8" s="48" t="s">
        <v>58</v>
      </c>
      <c r="F8" s="12"/>
      <c r="G8" s="48" t="s">
        <v>59</v>
      </c>
      <c r="I8" s="48" t="s">
        <v>60</v>
      </c>
      <c r="J8" s="12"/>
      <c r="K8" s="48" t="s">
        <v>53</v>
      </c>
      <c r="L8" s="12"/>
      <c r="M8" s="48" t="s">
        <v>61</v>
      </c>
      <c r="O8" s="48" t="s">
        <v>60</v>
      </c>
      <c r="P8" s="12"/>
      <c r="Q8" s="55" t="s">
        <v>53</v>
      </c>
      <c r="R8" s="12"/>
      <c r="S8" s="48" t="s">
        <v>61</v>
      </c>
    </row>
    <row r="9" spans="1:22" ht="21">
      <c r="A9" s="3"/>
      <c r="C9" s="4"/>
      <c r="E9" s="4"/>
      <c r="G9" s="4"/>
      <c r="I9" s="4"/>
      <c r="K9" s="4"/>
      <c r="M9" s="4"/>
      <c r="O9" s="4"/>
      <c r="Q9" s="4"/>
      <c r="S9" s="4"/>
    </row>
    <row r="10" spans="1:22" ht="21">
      <c r="A10" s="3"/>
      <c r="C10" s="4"/>
      <c r="E10" s="4"/>
      <c r="G10" s="4"/>
      <c r="I10" s="4"/>
      <c r="K10" s="4"/>
      <c r="M10" s="4"/>
      <c r="O10" s="4"/>
      <c r="Q10" s="4"/>
      <c r="S10" s="4"/>
    </row>
    <row r="11" spans="1:22" ht="21">
      <c r="A11" s="3"/>
      <c r="C11" s="4"/>
      <c r="E11" s="4"/>
      <c r="G11" s="4"/>
      <c r="I11" s="4"/>
      <c r="K11" s="4"/>
      <c r="M11" s="4"/>
      <c r="O11" s="4"/>
      <c r="Q11" s="4"/>
      <c r="S11" s="4"/>
    </row>
    <row r="12" spans="1:22" ht="21">
      <c r="A12" s="3"/>
      <c r="C12" s="4"/>
      <c r="E12" s="4"/>
      <c r="G12" s="4"/>
      <c r="I12" s="4"/>
      <c r="K12" s="4"/>
      <c r="M12" s="4"/>
      <c r="O12" s="4"/>
      <c r="Q12" s="4"/>
      <c r="S12" s="4"/>
    </row>
    <row r="13" spans="1:22" ht="21">
      <c r="A13" s="3"/>
      <c r="C13" s="4"/>
      <c r="E13" s="4"/>
      <c r="G13" s="4"/>
      <c r="I13" s="4"/>
      <c r="K13" s="4"/>
      <c r="M13" s="4"/>
      <c r="O13" s="4"/>
      <c r="Q13" s="4"/>
      <c r="S13" s="4"/>
    </row>
    <row r="14" spans="1:22" ht="21">
      <c r="A14" s="3"/>
      <c r="C14" s="4"/>
      <c r="E14" s="4"/>
      <c r="G14" s="4"/>
      <c r="I14" s="4"/>
      <c r="K14" s="4"/>
      <c r="M14" s="4"/>
      <c r="O14" s="4"/>
      <c r="Q14" s="4"/>
      <c r="S14" s="4"/>
    </row>
    <row r="15" spans="1:22" ht="21">
      <c r="A15" s="3"/>
      <c r="C15" s="4"/>
      <c r="E15" s="4"/>
      <c r="G15" s="4"/>
      <c r="I15" s="4"/>
      <c r="K15" s="4"/>
      <c r="M15" s="4"/>
      <c r="O15" s="4"/>
      <c r="Q15" s="4"/>
      <c r="S15" s="4"/>
    </row>
    <row r="16" spans="1:22" ht="21">
      <c r="A16" s="3"/>
      <c r="C16" s="4"/>
      <c r="E16" s="4"/>
      <c r="G16" s="4"/>
      <c r="I16" s="4"/>
      <c r="K16" s="4"/>
      <c r="M16" s="4"/>
      <c r="O16" s="4"/>
      <c r="Q16" s="4"/>
      <c r="S16" s="4"/>
    </row>
    <row r="17" spans="1:19" ht="21">
      <c r="A17" s="3"/>
      <c r="C17" s="4"/>
      <c r="E17" s="4"/>
      <c r="G17" s="4"/>
      <c r="I17" s="4"/>
      <c r="K17" s="4"/>
      <c r="M17" s="4"/>
      <c r="O17" s="4"/>
      <c r="Q17" s="4"/>
      <c r="S17" s="4"/>
    </row>
    <row r="18" spans="1:19" ht="21">
      <c r="A18" s="3"/>
      <c r="C18" s="4"/>
      <c r="E18" s="4"/>
      <c r="G18" s="4"/>
      <c r="I18" s="4"/>
      <c r="K18" s="4"/>
      <c r="M18" s="4"/>
      <c r="O18" s="4"/>
      <c r="Q18" s="4"/>
      <c r="S18" s="4"/>
    </row>
    <row r="19" spans="1:19" ht="21.75" thickBot="1">
      <c r="A19" s="3" t="s">
        <v>71</v>
      </c>
      <c r="I19" s="7">
        <f>SUM(I9:I18)</f>
        <v>0</v>
      </c>
      <c r="K19" s="7">
        <f>SUM(K9:K18)</f>
        <v>0</v>
      </c>
      <c r="M19" s="7">
        <f>SUM(M9:M18)</f>
        <v>0</v>
      </c>
      <c r="O19" s="7">
        <f>SUM(O9:O18)</f>
        <v>0</v>
      </c>
      <c r="Q19" s="23">
        <f>SUM(Q9:Q18)</f>
        <v>0</v>
      </c>
      <c r="S19" s="7">
        <f>SUM(S9:S18)</f>
        <v>0</v>
      </c>
    </row>
    <row r="20" spans="1:19" ht="19.5" thickTop="1"/>
  </sheetData>
  <sortState ref="A9:S15">
    <sortCondition descending="1" ref="S9:S15"/>
  </sortState>
  <mergeCells count="17"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rightToLeft="1" view="pageBreakPreview" topLeftCell="A13" zoomScale="85" zoomScaleNormal="100" zoomScaleSheetLayoutView="85" workbookViewId="0">
      <selection activeCell="M31" sqref="M31"/>
    </sheetView>
  </sheetViews>
  <sheetFormatPr defaultRowHeight="18.7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7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6.1406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>
      <c r="A2" s="42" t="str">
        <f>سهام!A2</f>
        <v>صندوق سرمایه‌گذاری مشترک گنجینه ارمغان الماس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46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1399/01/31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customFormat="1" ht="25.5">
      <c r="A5" s="47" t="s">
        <v>91</v>
      </c>
      <c r="B5" s="47"/>
      <c r="C5" s="47"/>
      <c r="D5" s="47"/>
      <c r="E5" s="47"/>
      <c r="F5" s="47"/>
      <c r="G5" s="47"/>
      <c r="H5" s="47"/>
      <c r="I5" s="22"/>
      <c r="Q5" s="22"/>
    </row>
    <row r="7" spans="1:17" s="29" customFormat="1" thickBot="1">
      <c r="A7" s="58" t="s">
        <v>1</v>
      </c>
      <c r="C7" s="51" t="s">
        <v>48</v>
      </c>
      <c r="D7" s="51" t="s">
        <v>48</v>
      </c>
      <c r="E7" s="51" t="s">
        <v>48</v>
      </c>
      <c r="F7" s="51" t="s">
        <v>48</v>
      </c>
      <c r="G7" s="51" t="s">
        <v>48</v>
      </c>
      <c r="H7" s="51" t="s">
        <v>48</v>
      </c>
      <c r="I7" s="51" t="s">
        <v>48</v>
      </c>
      <c r="K7" s="51" t="s">
        <v>49</v>
      </c>
      <c r="L7" s="51" t="s">
        <v>49</v>
      </c>
      <c r="M7" s="51" t="s">
        <v>49</v>
      </c>
      <c r="N7" s="51" t="s">
        <v>49</v>
      </c>
      <c r="O7" s="51" t="s">
        <v>49</v>
      </c>
      <c r="P7" s="51" t="s">
        <v>49</v>
      </c>
      <c r="Q7" s="51" t="s">
        <v>49</v>
      </c>
    </row>
    <row r="8" spans="1:17" s="29" customFormat="1" ht="54" customHeight="1" thickBot="1">
      <c r="A8" s="51" t="s">
        <v>1</v>
      </c>
      <c r="C8" s="56" t="s">
        <v>5</v>
      </c>
      <c r="D8" s="31"/>
      <c r="E8" s="56" t="s">
        <v>62</v>
      </c>
      <c r="F8" s="31"/>
      <c r="G8" s="56" t="s">
        <v>63</v>
      </c>
      <c r="H8" s="31"/>
      <c r="I8" s="57" t="s">
        <v>64</v>
      </c>
      <c r="K8" s="56" t="s">
        <v>5</v>
      </c>
      <c r="L8" s="31"/>
      <c r="M8" s="56" t="s">
        <v>62</v>
      </c>
      <c r="N8" s="31"/>
      <c r="O8" s="56" t="s">
        <v>63</v>
      </c>
      <c r="P8" s="31"/>
      <c r="Q8" s="57" t="s">
        <v>64</v>
      </c>
    </row>
    <row r="9" spans="1:17" ht="21">
      <c r="A9" s="3" t="s">
        <v>140</v>
      </c>
      <c r="C9" s="4">
        <v>70000</v>
      </c>
      <c r="E9" s="4">
        <v>5491886890</v>
      </c>
      <c r="G9" s="4">
        <v>5693843214</v>
      </c>
      <c r="I9" s="21">
        <f>E9-G9</f>
        <v>-201956324</v>
      </c>
      <c r="K9" s="4">
        <v>70000</v>
      </c>
      <c r="M9" s="4">
        <v>5491886890</v>
      </c>
      <c r="O9" s="4">
        <v>5693843214</v>
      </c>
      <c r="Q9" s="21">
        <f>M9-O9</f>
        <v>-201956324</v>
      </c>
    </row>
    <row r="10" spans="1:17" ht="21">
      <c r="A10" s="3" t="s">
        <v>148</v>
      </c>
      <c r="C10" s="4">
        <v>300000</v>
      </c>
      <c r="E10" s="4">
        <v>6079342800</v>
      </c>
      <c r="G10" s="4">
        <v>5507417131</v>
      </c>
      <c r="I10" s="21">
        <f t="shared" ref="I10:I36" si="0">E10-G10</f>
        <v>571925669</v>
      </c>
      <c r="K10" s="4">
        <v>300000</v>
      </c>
      <c r="M10" s="4">
        <v>6079342800</v>
      </c>
      <c r="O10" s="4">
        <v>5507417131</v>
      </c>
      <c r="Q10" s="21">
        <f t="shared" ref="Q10:Q36" si="1">M10-O10</f>
        <v>571925669</v>
      </c>
    </row>
    <row r="11" spans="1:17" ht="21">
      <c r="A11" s="3" t="s">
        <v>126</v>
      </c>
      <c r="C11" s="4">
        <v>300000</v>
      </c>
      <c r="E11" s="4">
        <v>7999932675</v>
      </c>
      <c r="G11" s="4">
        <v>4321550025</v>
      </c>
      <c r="I11" s="21">
        <f t="shared" si="0"/>
        <v>3678382650</v>
      </c>
      <c r="K11" s="4">
        <v>300000</v>
      </c>
      <c r="M11" s="4">
        <v>7999932675</v>
      </c>
      <c r="O11" s="4">
        <v>4321550025</v>
      </c>
      <c r="Q11" s="21">
        <f t="shared" si="1"/>
        <v>3678382650</v>
      </c>
    </row>
    <row r="12" spans="1:17" ht="21">
      <c r="A12" s="3" t="s">
        <v>144</v>
      </c>
      <c r="C12" s="4">
        <v>1000000</v>
      </c>
      <c r="E12" s="4">
        <v>5751372000</v>
      </c>
      <c r="G12" s="4">
        <v>4841360163</v>
      </c>
      <c r="I12" s="21">
        <f t="shared" si="0"/>
        <v>910011837</v>
      </c>
      <c r="K12" s="4">
        <v>1000000</v>
      </c>
      <c r="M12" s="4">
        <v>5751372000</v>
      </c>
      <c r="O12" s="4">
        <v>4841360163</v>
      </c>
      <c r="Q12" s="21">
        <f t="shared" si="1"/>
        <v>910011837</v>
      </c>
    </row>
    <row r="13" spans="1:17" ht="21">
      <c r="A13" s="3" t="s">
        <v>111</v>
      </c>
      <c r="C13" s="4">
        <v>270</v>
      </c>
      <c r="E13" s="4">
        <v>1685098908</v>
      </c>
      <c r="G13" s="4">
        <v>1696164180</v>
      </c>
      <c r="I13" s="21">
        <f t="shared" si="0"/>
        <v>-11065272</v>
      </c>
      <c r="K13" s="4">
        <v>270</v>
      </c>
      <c r="M13" s="4">
        <v>1685098908</v>
      </c>
      <c r="O13" s="4">
        <v>1696164180</v>
      </c>
      <c r="Q13" s="21">
        <f t="shared" si="1"/>
        <v>-11065272</v>
      </c>
    </row>
    <row r="14" spans="1:17" ht="21">
      <c r="A14" s="3" t="s">
        <v>136</v>
      </c>
      <c r="C14" s="4">
        <v>153000</v>
      </c>
      <c r="E14" s="4">
        <v>4889474244</v>
      </c>
      <c r="G14" s="4">
        <v>4999685973</v>
      </c>
      <c r="I14" s="21">
        <f t="shared" si="0"/>
        <v>-110211729</v>
      </c>
      <c r="K14" s="4">
        <v>153000</v>
      </c>
      <c r="M14" s="4">
        <v>4889474244</v>
      </c>
      <c r="O14" s="4">
        <v>4999685973</v>
      </c>
      <c r="Q14" s="21">
        <f t="shared" si="1"/>
        <v>-110211729</v>
      </c>
    </row>
    <row r="15" spans="1:17" ht="21">
      <c r="A15" s="3" t="s">
        <v>121</v>
      </c>
      <c r="C15" s="4">
        <v>1000000</v>
      </c>
      <c r="E15" s="4">
        <v>6583182000</v>
      </c>
      <c r="G15" s="4">
        <v>4111518011</v>
      </c>
      <c r="I15" s="21">
        <f t="shared" si="0"/>
        <v>2471663989</v>
      </c>
      <c r="K15" s="4">
        <v>1000000</v>
      </c>
      <c r="M15" s="4">
        <v>6583182000</v>
      </c>
      <c r="O15" s="4">
        <v>4111518011</v>
      </c>
      <c r="Q15" s="21">
        <f t="shared" si="1"/>
        <v>2471663989</v>
      </c>
    </row>
    <row r="16" spans="1:17" ht="21">
      <c r="A16" s="3" t="s">
        <v>123</v>
      </c>
      <c r="C16" s="4">
        <v>300000</v>
      </c>
      <c r="E16" s="4">
        <v>10760947725</v>
      </c>
      <c r="G16" s="4">
        <v>10231857157</v>
      </c>
      <c r="I16" s="21">
        <f t="shared" si="0"/>
        <v>529090568</v>
      </c>
      <c r="K16" s="4">
        <v>300000</v>
      </c>
      <c r="M16" s="4">
        <v>10760947725</v>
      </c>
      <c r="O16" s="4">
        <v>10231857157</v>
      </c>
      <c r="Q16" s="21">
        <f t="shared" si="1"/>
        <v>529090568</v>
      </c>
    </row>
    <row r="17" spans="1:17" ht="21">
      <c r="A17" s="3" t="s">
        <v>118</v>
      </c>
      <c r="C17" s="4">
        <v>688800</v>
      </c>
      <c r="E17" s="4">
        <v>6120341526</v>
      </c>
      <c r="G17" s="4">
        <v>3664156322</v>
      </c>
      <c r="I17" s="21">
        <f t="shared" si="0"/>
        <v>2456185204</v>
      </c>
      <c r="K17" s="4">
        <v>688800</v>
      </c>
      <c r="M17" s="4">
        <v>6120341526</v>
      </c>
      <c r="O17" s="4">
        <v>3664156322</v>
      </c>
      <c r="Q17" s="21">
        <f t="shared" si="1"/>
        <v>2456185204</v>
      </c>
    </row>
    <row r="18" spans="1:17" ht="21">
      <c r="A18" s="3" t="s">
        <v>122</v>
      </c>
      <c r="C18" s="4">
        <v>100000</v>
      </c>
      <c r="E18" s="4">
        <v>6334035100</v>
      </c>
      <c r="G18" s="4">
        <v>3965555148</v>
      </c>
      <c r="I18" s="21">
        <f t="shared" si="0"/>
        <v>2368479952</v>
      </c>
      <c r="K18" s="4">
        <v>100000</v>
      </c>
      <c r="M18" s="4">
        <v>6334035100</v>
      </c>
      <c r="O18" s="4">
        <v>3965555148</v>
      </c>
      <c r="Q18" s="21">
        <f t="shared" si="1"/>
        <v>2368479952</v>
      </c>
    </row>
    <row r="19" spans="1:17" ht="21">
      <c r="A19" s="3" t="s">
        <v>132</v>
      </c>
      <c r="C19" s="4">
        <v>250000</v>
      </c>
      <c r="E19" s="4">
        <v>9968846750</v>
      </c>
      <c r="G19" s="4">
        <v>9998679569</v>
      </c>
      <c r="I19" s="21">
        <f t="shared" si="0"/>
        <v>-29832819</v>
      </c>
      <c r="K19" s="4">
        <v>250000</v>
      </c>
      <c r="M19" s="4">
        <v>9968846750</v>
      </c>
      <c r="O19" s="4">
        <v>9998679569</v>
      </c>
      <c r="Q19" s="21">
        <f t="shared" si="1"/>
        <v>-29832819</v>
      </c>
    </row>
    <row r="20" spans="1:17" ht="21">
      <c r="A20" s="3" t="s">
        <v>146</v>
      </c>
      <c r="C20" s="4">
        <v>490000</v>
      </c>
      <c r="E20" s="4">
        <v>5207407870</v>
      </c>
      <c r="G20" s="4">
        <v>5005017995</v>
      </c>
      <c r="I20" s="21">
        <f t="shared" si="0"/>
        <v>202389875</v>
      </c>
      <c r="K20" s="4">
        <v>490000</v>
      </c>
      <c r="M20" s="4">
        <v>5207407870</v>
      </c>
      <c r="O20" s="4">
        <v>5005017995</v>
      </c>
      <c r="Q20" s="21">
        <f t="shared" si="1"/>
        <v>202389875</v>
      </c>
    </row>
    <row r="21" spans="1:17" ht="21">
      <c r="A21" s="3" t="s">
        <v>142</v>
      </c>
      <c r="C21" s="4">
        <v>70000</v>
      </c>
      <c r="E21" s="4">
        <v>5693600815</v>
      </c>
      <c r="G21" s="4">
        <v>4983141130</v>
      </c>
      <c r="I21" s="21">
        <f t="shared" si="0"/>
        <v>710459685</v>
      </c>
      <c r="K21" s="4">
        <v>70000</v>
      </c>
      <c r="M21" s="4">
        <v>5693600815</v>
      </c>
      <c r="O21" s="4">
        <v>4983141130</v>
      </c>
      <c r="Q21" s="21">
        <f t="shared" si="1"/>
        <v>710459685</v>
      </c>
    </row>
    <row r="22" spans="1:17" ht="21">
      <c r="A22" s="3" t="s">
        <v>105</v>
      </c>
      <c r="C22" s="4">
        <v>230000</v>
      </c>
      <c r="E22" s="4">
        <v>18129724757</v>
      </c>
      <c r="G22" s="4">
        <v>13458190675</v>
      </c>
      <c r="I22" s="21">
        <f t="shared" si="0"/>
        <v>4671534082</v>
      </c>
      <c r="K22" s="4">
        <v>230000</v>
      </c>
      <c r="M22" s="4">
        <v>18129724757</v>
      </c>
      <c r="O22" s="4">
        <v>13458190675</v>
      </c>
      <c r="Q22" s="21">
        <f t="shared" si="1"/>
        <v>4671534082</v>
      </c>
    </row>
    <row r="23" spans="1:17" ht="21">
      <c r="A23" s="3" t="s">
        <v>127</v>
      </c>
      <c r="C23" s="4">
        <v>2100000</v>
      </c>
      <c r="E23" s="4">
        <v>7430142825</v>
      </c>
      <c r="G23" s="4">
        <v>4882724706</v>
      </c>
      <c r="I23" s="21">
        <f t="shared" si="0"/>
        <v>2547418119</v>
      </c>
      <c r="K23" s="4">
        <v>2100000</v>
      </c>
      <c r="M23" s="4">
        <v>7430142825</v>
      </c>
      <c r="O23" s="4">
        <v>4882724706</v>
      </c>
      <c r="Q23" s="21">
        <f t="shared" si="1"/>
        <v>2547418119</v>
      </c>
    </row>
    <row r="24" spans="1:17" ht="21">
      <c r="A24" s="3" t="s">
        <v>134</v>
      </c>
      <c r="C24" s="4">
        <v>1500000</v>
      </c>
      <c r="E24" s="4">
        <v>12362776125</v>
      </c>
      <c r="G24" s="4">
        <v>11773994954</v>
      </c>
      <c r="I24" s="21">
        <f t="shared" si="0"/>
        <v>588781171</v>
      </c>
      <c r="K24" s="4">
        <v>1500000</v>
      </c>
      <c r="M24" s="4">
        <v>12362776125</v>
      </c>
      <c r="O24" s="4">
        <v>11773994954</v>
      </c>
      <c r="Q24" s="21">
        <f t="shared" si="1"/>
        <v>588781171</v>
      </c>
    </row>
    <row r="25" spans="1:17" ht="21">
      <c r="A25" s="3" t="s">
        <v>114</v>
      </c>
      <c r="C25" s="4">
        <v>800000</v>
      </c>
      <c r="E25" s="4">
        <v>10990190600</v>
      </c>
      <c r="G25" s="4">
        <v>7095735404</v>
      </c>
      <c r="I25" s="21">
        <f t="shared" si="0"/>
        <v>3894455196</v>
      </c>
      <c r="K25" s="4">
        <v>800000</v>
      </c>
      <c r="M25" s="4">
        <v>10990190600</v>
      </c>
      <c r="O25" s="4">
        <v>7095735404</v>
      </c>
      <c r="Q25" s="21">
        <f t="shared" si="1"/>
        <v>3894455196</v>
      </c>
    </row>
    <row r="26" spans="1:17" ht="21">
      <c r="A26" s="3" t="s">
        <v>117</v>
      </c>
      <c r="C26" s="4">
        <v>400000</v>
      </c>
      <c r="E26" s="4">
        <v>7919623400</v>
      </c>
      <c r="G26" s="4">
        <v>5902682197</v>
      </c>
      <c r="I26" s="21">
        <f t="shared" si="0"/>
        <v>2016941203</v>
      </c>
      <c r="K26" s="4">
        <v>400000</v>
      </c>
      <c r="M26" s="4">
        <v>7919623400</v>
      </c>
      <c r="O26" s="4">
        <v>5902682197</v>
      </c>
      <c r="Q26" s="21">
        <f t="shared" si="1"/>
        <v>2016941203</v>
      </c>
    </row>
    <row r="27" spans="1:17" ht="21">
      <c r="A27" s="3" t="s">
        <v>110</v>
      </c>
      <c r="C27" s="4">
        <v>1000000</v>
      </c>
      <c r="E27" s="4">
        <v>8180455250</v>
      </c>
      <c r="G27" s="4">
        <v>5354281744</v>
      </c>
      <c r="I27" s="21">
        <f t="shared" si="0"/>
        <v>2826173506</v>
      </c>
      <c r="K27" s="4">
        <v>1000000</v>
      </c>
      <c r="M27" s="4">
        <v>8180455250</v>
      </c>
      <c r="O27" s="4">
        <v>5354281744</v>
      </c>
      <c r="Q27" s="21">
        <f t="shared" si="1"/>
        <v>2826173506</v>
      </c>
    </row>
    <row r="28" spans="1:17" ht="21">
      <c r="A28" s="3" t="s">
        <v>138</v>
      </c>
      <c r="C28" s="4">
        <v>260000</v>
      </c>
      <c r="E28" s="4">
        <v>4459551265</v>
      </c>
      <c r="G28" s="4">
        <v>4759180590</v>
      </c>
      <c r="I28" s="21">
        <f t="shared" si="0"/>
        <v>-299629325</v>
      </c>
      <c r="K28" s="4">
        <v>260000</v>
      </c>
      <c r="M28" s="4">
        <v>4459551265</v>
      </c>
      <c r="O28" s="4">
        <v>4759180590</v>
      </c>
      <c r="Q28" s="21">
        <f t="shared" si="1"/>
        <v>-299629325</v>
      </c>
    </row>
    <row r="29" spans="1:17" ht="21">
      <c r="A29" s="3" t="s">
        <v>124</v>
      </c>
      <c r="C29" s="4">
        <v>1000000</v>
      </c>
      <c r="E29" s="4">
        <v>6136579250</v>
      </c>
      <c r="G29" s="4">
        <v>5106585008</v>
      </c>
      <c r="I29" s="21">
        <f t="shared" si="0"/>
        <v>1029994242</v>
      </c>
      <c r="K29" s="4">
        <v>1000000</v>
      </c>
      <c r="M29" s="4">
        <v>6136579250</v>
      </c>
      <c r="O29" s="4">
        <v>5106585008</v>
      </c>
      <c r="Q29" s="21">
        <f t="shared" si="1"/>
        <v>1029994242</v>
      </c>
    </row>
    <row r="30" spans="1:17" ht="21">
      <c r="A30" s="3" t="s">
        <v>143</v>
      </c>
      <c r="C30" s="4">
        <v>76000</v>
      </c>
      <c r="E30" s="4">
        <v>5015335019</v>
      </c>
      <c r="G30" s="4">
        <v>4986934355</v>
      </c>
      <c r="I30" s="21">
        <f t="shared" si="0"/>
        <v>28400664</v>
      </c>
      <c r="K30" s="4">
        <v>76000</v>
      </c>
      <c r="M30" s="4">
        <v>5015335019</v>
      </c>
      <c r="O30" s="4">
        <v>4986934355</v>
      </c>
      <c r="Q30" s="21">
        <f t="shared" si="1"/>
        <v>28400664</v>
      </c>
    </row>
    <row r="31" spans="1:17" ht="21">
      <c r="A31" s="3" t="s">
        <v>133</v>
      </c>
      <c r="C31" s="4">
        <v>239042</v>
      </c>
      <c r="E31" s="4">
        <v>2136793270</v>
      </c>
      <c r="G31" s="4">
        <v>2065299930</v>
      </c>
      <c r="I31" s="21">
        <f t="shared" si="0"/>
        <v>71493340</v>
      </c>
      <c r="K31" s="4">
        <v>239042</v>
      </c>
      <c r="M31" s="4">
        <v>2136793270</v>
      </c>
      <c r="O31" s="4">
        <v>2065299930</v>
      </c>
      <c r="Q31" s="21">
        <f t="shared" si="1"/>
        <v>71493340</v>
      </c>
    </row>
    <row r="32" spans="1:17" ht="21">
      <c r="A32" s="3" t="s">
        <v>141</v>
      </c>
      <c r="C32" s="4">
        <v>400000</v>
      </c>
      <c r="E32" s="4">
        <v>6117764500</v>
      </c>
      <c r="G32" s="4">
        <v>5955314613</v>
      </c>
      <c r="I32" s="21">
        <f t="shared" si="0"/>
        <v>162449887</v>
      </c>
      <c r="K32" s="4">
        <v>400000</v>
      </c>
      <c r="M32" s="4">
        <v>6117764500</v>
      </c>
      <c r="O32" s="4">
        <v>5955314613</v>
      </c>
      <c r="Q32" s="21">
        <f t="shared" si="1"/>
        <v>162449887</v>
      </c>
    </row>
    <row r="33" spans="1:17" ht="21">
      <c r="A33" s="3" t="s">
        <v>147</v>
      </c>
      <c r="C33" s="4">
        <v>5500000</v>
      </c>
      <c r="E33" s="4">
        <v>5675122750</v>
      </c>
      <c r="G33" s="4">
        <v>4967442200</v>
      </c>
      <c r="I33" s="21">
        <f t="shared" si="0"/>
        <v>707680550</v>
      </c>
      <c r="K33" s="4">
        <v>5500000</v>
      </c>
      <c r="M33" s="4">
        <v>5675122750</v>
      </c>
      <c r="O33" s="4">
        <v>4967442200</v>
      </c>
      <c r="Q33" s="21">
        <f t="shared" si="1"/>
        <v>707680550</v>
      </c>
    </row>
    <row r="34" spans="1:17" ht="21">
      <c r="A34" s="3" t="s">
        <v>145</v>
      </c>
      <c r="C34" s="4">
        <v>800000</v>
      </c>
      <c r="E34" s="4">
        <v>5494699200</v>
      </c>
      <c r="G34" s="4">
        <v>4833523928</v>
      </c>
      <c r="I34" s="21">
        <f t="shared" si="0"/>
        <v>661175272</v>
      </c>
      <c r="K34" s="4">
        <v>800000</v>
      </c>
      <c r="M34" s="4">
        <v>5494699200</v>
      </c>
      <c r="O34" s="4">
        <v>4833523928</v>
      </c>
      <c r="Q34" s="21">
        <f t="shared" si="1"/>
        <v>661175272</v>
      </c>
    </row>
    <row r="35" spans="1:17" ht="21">
      <c r="A35" s="3" t="s">
        <v>135</v>
      </c>
      <c r="C35" s="4">
        <v>1600000</v>
      </c>
      <c r="E35" s="4">
        <v>15105669600</v>
      </c>
      <c r="G35" s="4">
        <v>13388221273</v>
      </c>
      <c r="I35" s="21">
        <f t="shared" si="0"/>
        <v>1717448327</v>
      </c>
      <c r="K35" s="4">
        <v>1600000</v>
      </c>
      <c r="M35" s="4">
        <v>15105669600</v>
      </c>
      <c r="O35" s="4">
        <v>13388221273</v>
      </c>
      <c r="Q35" s="21">
        <f t="shared" si="1"/>
        <v>1717448327</v>
      </c>
    </row>
    <row r="36" spans="1:17" ht="21">
      <c r="A36" s="3" t="s">
        <v>137</v>
      </c>
      <c r="C36" s="4">
        <v>200000</v>
      </c>
      <c r="E36" s="4">
        <v>11499773250</v>
      </c>
      <c r="G36" s="4">
        <v>10045400000</v>
      </c>
      <c r="I36" s="21">
        <f t="shared" si="0"/>
        <v>1454373250</v>
      </c>
      <c r="K36" s="4">
        <v>200000</v>
      </c>
      <c r="M36" s="4">
        <v>11499773250</v>
      </c>
      <c r="O36" s="4">
        <v>10045400000</v>
      </c>
      <c r="Q36" s="21">
        <f t="shared" si="1"/>
        <v>1454373250</v>
      </c>
    </row>
    <row r="37" spans="1:17">
      <c r="A37" s="37"/>
      <c r="B37" s="36"/>
      <c r="C37" s="38"/>
      <c r="D37" s="36"/>
      <c r="E37" s="38"/>
      <c r="F37" s="36"/>
      <c r="G37" s="38"/>
      <c r="H37" s="36"/>
      <c r="I37" s="38"/>
      <c r="J37" s="36"/>
      <c r="K37" s="38"/>
      <c r="L37" s="36"/>
      <c r="M37" s="38"/>
      <c r="N37" s="36"/>
      <c r="O37" s="38"/>
      <c r="P37" s="36"/>
      <c r="Q37" s="38"/>
    </row>
    <row r="38" spans="1:17" ht="19.5" thickBot="1">
      <c r="A38" s="2" t="s">
        <v>71</v>
      </c>
      <c r="C38"/>
      <c r="E38" s="7">
        <f>SUM(E9:E37)</f>
        <v>209219670364</v>
      </c>
      <c r="G38" s="7">
        <f>SUM(G9:G37)</f>
        <v>173595457595</v>
      </c>
      <c r="I38" s="23">
        <f>SUM(I9:I37)</f>
        <v>35624212769</v>
      </c>
      <c r="K38" s="7">
        <f>SUM(K9:K37)</f>
        <v>20827112</v>
      </c>
      <c r="M38" s="7">
        <f>SUM(M9:M37)</f>
        <v>209219670364</v>
      </c>
      <c r="O38" s="7">
        <f>SUM(O9:O37)</f>
        <v>173595457595</v>
      </c>
      <c r="Q38" s="23">
        <f>SUM(Q9:Q37)</f>
        <v>35624212769</v>
      </c>
    </row>
    <row r="39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Aghajani</cp:lastModifiedBy>
  <cp:lastPrinted>2020-03-29T09:46:54Z</cp:lastPrinted>
  <dcterms:created xsi:type="dcterms:W3CDTF">2019-12-01T07:29:58Z</dcterms:created>
  <dcterms:modified xsi:type="dcterms:W3CDTF">2020-05-02T10:26:23Z</dcterms:modified>
</cp:coreProperties>
</file>